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etra_AS\Documents\Priemonės koregavimas\2023.05\"/>
    </mc:Choice>
  </mc:AlternateContent>
  <bookViews>
    <workbookView xWindow="0" yWindow="0" windowWidth="28800" windowHeight="11835" tabRatio="828"/>
  </bookViews>
  <sheets>
    <sheet name="08 Programa" sheetId="1" r:id="rId1"/>
    <sheet name="08 Išlaidų suvestinė" sheetId="3" r:id="rId2"/>
    <sheet name="08 Šaltiniai" sheetId="2" r:id="rId3"/>
    <sheet name="08 Bendros lėšos" sheetId="4" r:id="rId4"/>
  </sheets>
  <externalReferences>
    <externalReference r:id="rId5"/>
  </externalReferences>
  <definedNames>
    <definedName name="_xlnm.Print_Area" localSheetId="3">'08 Bendros lėšos'!$A$1:$I$28</definedName>
    <definedName name="_xlnm.Print_Area" localSheetId="1">'08 Išlaidų suvestinė'!$A$1:$V$11</definedName>
    <definedName name="_xlnm.Print_Area" localSheetId="0">'08 Programa'!$A$1:$AO$390</definedName>
    <definedName name="_xlnm.Print_Area" localSheetId="2">'08 Šaltiniai'!$A$1:$X$17</definedName>
    <definedName name="_xlnm.Print_Titles" localSheetId="0">'08 Programa'!$15:$17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9" i="2" l="1"/>
  <c r="L3" i="2"/>
  <c r="K9" i="2"/>
  <c r="K3" i="2"/>
  <c r="J9" i="2"/>
  <c r="J3" i="2"/>
  <c r="K261" i="1"/>
  <c r="L248" i="1"/>
  <c r="M248" i="1"/>
  <c r="N248" i="1"/>
  <c r="O248" i="1"/>
  <c r="P248" i="1"/>
  <c r="Q248" i="1"/>
  <c r="R248" i="1"/>
  <c r="S248" i="1"/>
  <c r="T248" i="1"/>
  <c r="U248" i="1"/>
  <c r="V248" i="1"/>
  <c r="W248" i="1"/>
  <c r="X248" i="1"/>
  <c r="Y248" i="1"/>
  <c r="Z248" i="1"/>
  <c r="AA248" i="1"/>
  <c r="AB248" i="1"/>
  <c r="K248" i="1"/>
  <c r="AB244" i="1"/>
  <c r="AA244" i="1"/>
  <c r="Z244" i="1"/>
  <c r="Y244" i="1"/>
  <c r="X244" i="1"/>
  <c r="V244" i="1"/>
  <c r="U244" i="1"/>
  <c r="T244" i="1"/>
  <c r="R244" i="1"/>
  <c r="Q244" i="1"/>
  <c r="P244" i="1"/>
  <c r="N244" i="1"/>
  <c r="M244" i="1"/>
  <c r="L244" i="1"/>
  <c r="W243" i="1"/>
  <c r="S243" i="1"/>
  <c r="O243" i="1"/>
  <c r="K243" i="1"/>
  <c r="W242" i="1"/>
  <c r="W244" i="1" s="1"/>
  <c r="S242" i="1"/>
  <c r="S244" i="1" s="1"/>
  <c r="O242" i="1"/>
  <c r="O244" i="1" s="1"/>
  <c r="K242" i="1"/>
  <c r="K244" i="1" s="1"/>
  <c r="J14" i="2" l="1"/>
  <c r="J11" i="2"/>
  <c r="J8" i="2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W64" i="1"/>
  <c r="S64" i="1"/>
  <c r="O64" i="1"/>
  <c r="K64" i="1"/>
  <c r="L11" i="2" l="1"/>
  <c r="L8" i="2" l="1"/>
  <c r="I24" i="4" l="1"/>
  <c r="H24" i="4"/>
  <c r="I23" i="4"/>
  <c r="H23" i="4"/>
  <c r="W30" i="1" l="1"/>
  <c r="S30" i="1"/>
  <c r="O30" i="1"/>
  <c r="K30" i="1"/>
  <c r="W26" i="1"/>
  <c r="S26" i="1"/>
  <c r="O26" i="1"/>
  <c r="K26" i="1"/>
  <c r="AB32" i="1"/>
  <c r="AA32" i="1"/>
  <c r="Z32" i="1"/>
  <c r="Y32" i="1"/>
  <c r="X32" i="1"/>
  <c r="V32" i="1"/>
  <c r="U32" i="1"/>
  <c r="T32" i="1"/>
  <c r="R32" i="1"/>
  <c r="Q32" i="1"/>
  <c r="P32" i="1"/>
  <c r="N32" i="1"/>
  <c r="M32" i="1"/>
  <c r="L32" i="1"/>
  <c r="W31" i="1"/>
  <c r="S31" i="1"/>
  <c r="O31" i="1"/>
  <c r="K31" i="1"/>
  <c r="W29" i="1"/>
  <c r="W32" i="1" s="1"/>
  <c r="S29" i="1"/>
  <c r="O29" i="1"/>
  <c r="K29" i="1"/>
  <c r="AB28" i="1"/>
  <c r="AA28" i="1"/>
  <c r="Z28" i="1"/>
  <c r="Y28" i="1"/>
  <c r="X28" i="1"/>
  <c r="V28" i="1"/>
  <c r="U28" i="1"/>
  <c r="T28" i="1"/>
  <c r="R28" i="1"/>
  <c r="Q28" i="1"/>
  <c r="P28" i="1"/>
  <c r="N28" i="1"/>
  <c r="M28" i="1"/>
  <c r="L28" i="1"/>
  <c r="W27" i="1"/>
  <c r="S27" i="1"/>
  <c r="O27" i="1"/>
  <c r="K27" i="1"/>
  <c r="W25" i="1"/>
  <c r="W28" i="1" s="1"/>
  <c r="S25" i="1"/>
  <c r="S28" i="1" s="1"/>
  <c r="O25" i="1"/>
  <c r="O28" i="1" s="1"/>
  <c r="K25" i="1"/>
  <c r="K28" i="1" s="1"/>
  <c r="AB24" i="1"/>
  <c r="AA24" i="1"/>
  <c r="Z24" i="1"/>
  <c r="Y24" i="1"/>
  <c r="X24" i="1"/>
  <c r="V24" i="1"/>
  <c r="U24" i="1"/>
  <c r="T24" i="1"/>
  <c r="R24" i="1"/>
  <c r="Q24" i="1"/>
  <c r="P24" i="1"/>
  <c r="N24" i="1"/>
  <c r="M24" i="1"/>
  <c r="L24" i="1"/>
  <c r="W23" i="1"/>
  <c r="S23" i="1"/>
  <c r="O23" i="1"/>
  <c r="K23" i="1"/>
  <c r="W22" i="1"/>
  <c r="W24" i="1" s="1"/>
  <c r="S22" i="1"/>
  <c r="S24" i="1" s="1"/>
  <c r="O22" i="1"/>
  <c r="O24" i="1" s="1"/>
  <c r="K22" i="1"/>
  <c r="K24" i="1" s="1"/>
  <c r="S32" i="1" l="1"/>
  <c r="O32" i="1"/>
  <c r="K32" i="1"/>
  <c r="AB35" i="1" l="1"/>
  <c r="AA35" i="1"/>
  <c r="Z35" i="1"/>
  <c r="Y35" i="1"/>
  <c r="X35" i="1"/>
  <c r="V35" i="1"/>
  <c r="U35" i="1"/>
  <c r="T35" i="1"/>
  <c r="R35" i="1"/>
  <c r="Q35" i="1"/>
  <c r="P35" i="1"/>
  <c r="N35" i="1"/>
  <c r="M35" i="1"/>
  <c r="L35" i="1"/>
  <c r="W34" i="1"/>
  <c r="S34" i="1"/>
  <c r="O34" i="1"/>
  <c r="K34" i="1"/>
  <c r="W33" i="1"/>
  <c r="W35" i="1" s="1"/>
  <c r="S33" i="1"/>
  <c r="O33" i="1"/>
  <c r="O35" i="1" s="1"/>
  <c r="K33" i="1"/>
  <c r="S35" i="1" l="1"/>
  <c r="K35" i="1"/>
  <c r="AB124" i="1"/>
  <c r="AA124" i="1"/>
  <c r="Z124" i="1"/>
  <c r="Y124" i="1"/>
  <c r="X124" i="1"/>
  <c r="V124" i="1"/>
  <c r="U124" i="1"/>
  <c r="T124" i="1"/>
  <c r="R124" i="1"/>
  <c r="Q124" i="1"/>
  <c r="P124" i="1"/>
  <c r="N124" i="1"/>
  <c r="M124" i="1"/>
  <c r="L124" i="1"/>
  <c r="W123" i="1"/>
  <c r="S123" i="1"/>
  <c r="O123" i="1"/>
  <c r="K123" i="1"/>
  <c r="W122" i="1"/>
  <c r="S122" i="1"/>
  <c r="O122" i="1"/>
  <c r="K122" i="1"/>
  <c r="W121" i="1"/>
  <c r="S121" i="1"/>
  <c r="O121" i="1"/>
  <c r="K121" i="1"/>
  <c r="W120" i="1"/>
  <c r="S120" i="1"/>
  <c r="S124" i="1" s="1"/>
  <c r="O120" i="1"/>
  <c r="O124" i="1" s="1"/>
  <c r="K120" i="1"/>
  <c r="K124" i="1" s="1"/>
  <c r="W124" i="1" l="1"/>
  <c r="AB157" i="1" l="1"/>
  <c r="AA157" i="1"/>
  <c r="Z157" i="1"/>
  <c r="Y157" i="1"/>
  <c r="X157" i="1"/>
  <c r="V157" i="1"/>
  <c r="U157" i="1"/>
  <c r="T157" i="1"/>
  <c r="R157" i="1"/>
  <c r="Q157" i="1"/>
  <c r="P157" i="1"/>
  <c r="N157" i="1"/>
  <c r="M157" i="1"/>
  <c r="L157" i="1"/>
  <c r="W156" i="1"/>
  <c r="S156" i="1"/>
  <c r="O156" i="1"/>
  <c r="K156" i="1"/>
  <c r="W155" i="1"/>
  <c r="W157" i="1" s="1"/>
  <c r="S155" i="1"/>
  <c r="S157" i="1" s="1"/>
  <c r="O155" i="1"/>
  <c r="K155" i="1"/>
  <c r="K157" i="1" s="1"/>
  <c r="O157" i="1" l="1"/>
  <c r="AB224" i="1"/>
  <c r="AA224" i="1"/>
  <c r="Z224" i="1"/>
  <c r="Y224" i="1"/>
  <c r="X224" i="1"/>
  <c r="V224" i="1"/>
  <c r="U224" i="1"/>
  <c r="T224" i="1"/>
  <c r="R224" i="1"/>
  <c r="Q224" i="1"/>
  <c r="P224" i="1"/>
  <c r="N224" i="1"/>
  <c r="M224" i="1"/>
  <c r="L224" i="1"/>
  <c r="W223" i="1"/>
  <c r="S223" i="1"/>
  <c r="O223" i="1"/>
  <c r="K223" i="1"/>
  <c r="W222" i="1"/>
  <c r="S222" i="1"/>
  <c r="S224" i="1" s="1"/>
  <c r="O222" i="1"/>
  <c r="K222" i="1"/>
  <c r="O224" i="1" l="1"/>
  <c r="K224" i="1"/>
  <c r="W224" i="1"/>
  <c r="E26" i="4"/>
  <c r="L297" i="1"/>
  <c r="M297" i="1"/>
  <c r="N297" i="1"/>
  <c r="P297" i="1"/>
  <c r="Q297" i="1"/>
  <c r="R297" i="1"/>
  <c r="T297" i="1"/>
  <c r="U297" i="1"/>
  <c r="V297" i="1"/>
  <c r="X297" i="1"/>
  <c r="Y297" i="1"/>
  <c r="Z297" i="1"/>
  <c r="AA297" i="1"/>
  <c r="AB297" i="1"/>
  <c r="W296" i="1"/>
  <c r="S296" i="1"/>
  <c r="O296" i="1"/>
  <c r="K296" i="1"/>
  <c r="W86" i="1"/>
  <c r="S86" i="1"/>
  <c r="O86" i="1"/>
  <c r="K86" i="1"/>
  <c r="W49" i="1"/>
  <c r="S49" i="1"/>
  <c r="O49" i="1"/>
  <c r="K49" i="1"/>
  <c r="AB186" i="1" l="1"/>
  <c r="AA186" i="1"/>
  <c r="Z186" i="1"/>
  <c r="Y186" i="1"/>
  <c r="X186" i="1"/>
  <c r="V186" i="1"/>
  <c r="U186" i="1"/>
  <c r="T186" i="1"/>
  <c r="R186" i="1"/>
  <c r="Q186" i="1"/>
  <c r="P186" i="1"/>
  <c r="N186" i="1"/>
  <c r="M186" i="1"/>
  <c r="L186" i="1"/>
  <c r="W185" i="1"/>
  <c r="S185" i="1"/>
  <c r="O185" i="1"/>
  <c r="K185" i="1"/>
  <c r="W184" i="1"/>
  <c r="S184" i="1"/>
  <c r="O184" i="1"/>
  <c r="K184" i="1"/>
  <c r="W183" i="1"/>
  <c r="S183" i="1"/>
  <c r="O183" i="1"/>
  <c r="K183" i="1"/>
  <c r="S186" i="1" l="1"/>
  <c r="O186" i="1"/>
  <c r="W186" i="1"/>
  <c r="K186" i="1"/>
  <c r="AB338" i="1" l="1"/>
  <c r="AA338" i="1"/>
  <c r="Z338" i="1"/>
  <c r="Y338" i="1"/>
  <c r="X338" i="1"/>
  <c r="V338" i="1"/>
  <c r="U338" i="1"/>
  <c r="T338" i="1"/>
  <c r="R338" i="1"/>
  <c r="Q338" i="1"/>
  <c r="P338" i="1"/>
  <c r="N338" i="1"/>
  <c r="M338" i="1"/>
  <c r="L338" i="1"/>
  <c r="W337" i="1"/>
  <c r="W338" i="1" s="1"/>
  <c r="S337" i="1"/>
  <c r="S338" i="1" s="1"/>
  <c r="O337" i="1"/>
  <c r="O338" i="1" s="1"/>
  <c r="K337" i="1"/>
  <c r="K338" i="1" s="1"/>
  <c r="AB241" i="1" l="1"/>
  <c r="AA241" i="1"/>
  <c r="Z241" i="1"/>
  <c r="Y241" i="1"/>
  <c r="X241" i="1"/>
  <c r="V241" i="1"/>
  <c r="U241" i="1"/>
  <c r="T241" i="1"/>
  <c r="R241" i="1"/>
  <c r="Q241" i="1"/>
  <c r="P241" i="1"/>
  <c r="N241" i="1"/>
  <c r="M241" i="1"/>
  <c r="L241" i="1"/>
  <c r="W240" i="1"/>
  <c r="S240" i="1"/>
  <c r="O240" i="1"/>
  <c r="K240" i="1"/>
  <c r="W239" i="1"/>
  <c r="S239" i="1"/>
  <c r="O239" i="1"/>
  <c r="O241" i="1" s="1"/>
  <c r="K239" i="1"/>
  <c r="S241" i="1" l="1"/>
  <c r="K241" i="1"/>
  <c r="W241" i="1"/>
  <c r="AB336" i="1"/>
  <c r="AA336" i="1"/>
  <c r="Z336" i="1"/>
  <c r="Y336" i="1"/>
  <c r="X336" i="1"/>
  <c r="V336" i="1"/>
  <c r="U336" i="1"/>
  <c r="T336" i="1"/>
  <c r="R336" i="1"/>
  <c r="Q336" i="1"/>
  <c r="P336" i="1"/>
  <c r="N336" i="1"/>
  <c r="M336" i="1"/>
  <c r="L336" i="1"/>
  <c r="W335" i="1"/>
  <c r="S335" i="1"/>
  <c r="O335" i="1"/>
  <c r="K335" i="1"/>
  <c r="W334" i="1"/>
  <c r="W336" i="1" s="1"/>
  <c r="S334" i="1"/>
  <c r="S336" i="1" s="1"/>
  <c r="O334" i="1"/>
  <c r="O336" i="1" s="1"/>
  <c r="K334" i="1"/>
  <c r="K336" i="1" s="1"/>
  <c r="L247" i="1" l="1"/>
  <c r="M247" i="1"/>
  <c r="N247" i="1"/>
  <c r="P247" i="1"/>
  <c r="Q247" i="1"/>
  <c r="R247" i="1"/>
  <c r="T247" i="1"/>
  <c r="U247" i="1"/>
  <c r="V247" i="1"/>
  <c r="X247" i="1"/>
  <c r="Y247" i="1"/>
  <c r="Z247" i="1"/>
  <c r="AA247" i="1"/>
  <c r="AB247" i="1"/>
  <c r="AB238" i="1"/>
  <c r="AA238" i="1"/>
  <c r="Z238" i="1"/>
  <c r="Y238" i="1"/>
  <c r="X238" i="1"/>
  <c r="V238" i="1"/>
  <c r="U238" i="1"/>
  <c r="T238" i="1"/>
  <c r="R238" i="1"/>
  <c r="Q238" i="1"/>
  <c r="P238" i="1"/>
  <c r="N238" i="1"/>
  <c r="M238" i="1"/>
  <c r="L238" i="1"/>
  <c r="W237" i="1"/>
  <c r="S237" i="1"/>
  <c r="O237" i="1"/>
  <c r="K237" i="1"/>
  <c r="W236" i="1"/>
  <c r="W238" i="1" s="1"/>
  <c r="S236" i="1"/>
  <c r="O236" i="1"/>
  <c r="K236" i="1"/>
  <c r="K238" i="1" s="1"/>
  <c r="S238" i="1" l="1"/>
  <c r="O238" i="1"/>
  <c r="W75" i="1" l="1"/>
  <c r="S75" i="1"/>
  <c r="O75" i="1"/>
  <c r="K75" i="1"/>
  <c r="W370" i="1" l="1"/>
  <c r="S370" i="1"/>
  <c r="O370" i="1"/>
  <c r="K370" i="1"/>
  <c r="AB129" i="1" l="1"/>
  <c r="AA129" i="1"/>
  <c r="Z129" i="1"/>
  <c r="Y129" i="1"/>
  <c r="X129" i="1"/>
  <c r="V129" i="1"/>
  <c r="U129" i="1"/>
  <c r="T129" i="1"/>
  <c r="R129" i="1"/>
  <c r="Q129" i="1"/>
  <c r="P129" i="1"/>
  <c r="N129" i="1"/>
  <c r="M129" i="1"/>
  <c r="L129" i="1"/>
  <c r="W128" i="1"/>
  <c r="S128" i="1"/>
  <c r="O128" i="1"/>
  <c r="K128" i="1"/>
  <c r="W127" i="1"/>
  <c r="S127" i="1"/>
  <c r="O127" i="1"/>
  <c r="K127" i="1"/>
  <c r="W126" i="1"/>
  <c r="S126" i="1"/>
  <c r="O126" i="1"/>
  <c r="K126" i="1"/>
  <c r="W125" i="1"/>
  <c r="S125" i="1"/>
  <c r="S129" i="1" s="1"/>
  <c r="O125" i="1"/>
  <c r="K125" i="1"/>
  <c r="AB72" i="1"/>
  <c r="AA72" i="1"/>
  <c r="Z72" i="1"/>
  <c r="Y72" i="1"/>
  <c r="X72" i="1"/>
  <c r="V72" i="1"/>
  <c r="U72" i="1"/>
  <c r="T72" i="1"/>
  <c r="R72" i="1"/>
  <c r="Q72" i="1"/>
  <c r="P72" i="1"/>
  <c r="N72" i="1"/>
  <c r="M72" i="1"/>
  <c r="L72" i="1"/>
  <c r="W71" i="1"/>
  <c r="S71" i="1"/>
  <c r="O71" i="1"/>
  <c r="K71" i="1"/>
  <c r="W70" i="1"/>
  <c r="S70" i="1"/>
  <c r="O70" i="1"/>
  <c r="K70" i="1"/>
  <c r="W69" i="1"/>
  <c r="S69" i="1"/>
  <c r="O69" i="1"/>
  <c r="K69" i="1"/>
  <c r="W68" i="1"/>
  <c r="W72" i="1" s="1"/>
  <c r="S68" i="1"/>
  <c r="O68" i="1"/>
  <c r="O72" i="1" s="1"/>
  <c r="K68" i="1"/>
  <c r="W129" i="1" l="1"/>
  <c r="K129" i="1"/>
  <c r="S72" i="1"/>
  <c r="O129" i="1"/>
  <c r="K72" i="1"/>
  <c r="AB56" i="1" l="1"/>
  <c r="AA56" i="1"/>
  <c r="Z56" i="1"/>
  <c r="Y56" i="1"/>
  <c r="X56" i="1"/>
  <c r="V56" i="1"/>
  <c r="U56" i="1"/>
  <c r="T56" i="1"/>
  <c r="R56" i="1"/>
  <c r="Q56" i="1"/>
  <c r="P56" i="1"/>
  <c r="N56" i="1"/>
  <c r="M56" i="1"/>
  <c r="L56" i="1"/>
  <c r="W55" i="1"/>
  <c r="S55" i="1"/>
  <c r="O55" i="1"/>
  <c r="K55" i="1"/>
  <c r="W54" i="1"/>
  <c r="S54" i="1"/>
  <c r="O54" i="1"/>
  <c r="K54" i="1"/>
  <c r="W53" i="1"/>
  <c r="S53" i="1"/>
  <c r="O53" i="1"/>
  <c r="K53" i="1"/>
  <c r="W52" i="1"/>
  <c r="W56" i="1" s="1"/>
  <c r="S52" i="1"/>
  <c r="O52" i="1"/>
  <c r="O56" i="1" s="1"/>
  <c r="K52" i="1"/>
  <c r="S56" i="1" l="1"/>
  <c r="K56" i="1"/>
  <c r="AB235" i="1"/>
  <c r="AA235" i="1"/>
  <c r="Z235" i="1"/>
  <c r="Y235" i="1"/>
  <c r="X235" i="1"/>
  <c r="V235" i="1"/>
  <c r="U235" i="1"/>
  <c r="T235" i="1"/>
  <c r="R235" i="1"/>
  <c r="Q235" i="1"/>
  <c r="P235" i="1"/>
  <c r="N235" i="1"/>
  <c r="M235" i="1"/>
  <c r="L235" i="1"/>
  <c r="W234" i="1"/>
  <c r="S234" i="1"/>
  <c r="O234" i="1"/>
  <c r="K234" i="1"/>
  <c r="W233" i="1"/>
  <c r="W235" i="1" s="1"/>
  <c r="S233" i="1"/>
  <c r="O233" i="1"/>
  <c r="K233" i="1"/>
  <c r="O235" i="1" l="1"/>
  <c r="K235" i="1"/>
  <c r="S235" i="1"/>
  <c r="W246" i="1" l="1"/>
  <c r="S246" i="1"/>
  <c r="O246" i="1"/>
  <c r="K246" i="1"/>
  <c r="L232" i="1"/>
  <c r="M232" i="1"/>
  <c r="N232" i="1"/>
  <c r="P232" i="1"/>
  <c r="Q232" i="1"/>
  <c r="R232" i="1"/>
  <c r="T232" i="1"/>
  <c r="U232" i="1"/>
  <c r="V232" i="1"/>
  <c r="X232" i="1"/>
  <c r="Y232" i="1"/>
  <c r="Z232" i="1"/>
  <c r="AA232" i="1"/>
  <c r="AB232" i="1"/>
  <c r="W231" i="1"/>
  <c r="S231" i="1"/>
  <c r="O231" i="1"/>
  <c r="K231" i="1"/>
  <c r="W230" i="1"/>
  <c r="W232" i="1" s="1"/>
  <c r="S230" i="1"/>
  <c r="O230" i="1"/>
  <c r="O232" i="1" s="1"/>
  <c r="K230" i="1"/>
  <c r="AB229" i="1"/>
  <c r="AA229" i="1"/>
  <c r="Z229" i="1"/>
  <c r="Y229" i="1"/>
  <c r="X229" i="1"/>
  <c r="V229" i="1"/>
  <c r="U229" i="1"/>
  <c r="T229" i="1"/>
  <c r="R229" i="1"/>
  <c r="Q229" i="1"/>
  <c r="P229" i="1"/>
  <c r="N229" i="1"/>
  <c r="M229" i="1"/>
  <c r="L229" i="1"/>
  <c r="W228" i="1"/>
  <c r="W229" i="1" s="1"/>
  <c r="S228" i="1"/>
  <c r="S229" i="1" s="1"/>
  <c r="O228" i="1"/>
  <c r="O229" i="1" s="1"/>
  <c r="K228" i="1"/>
  <c r="K229" i="1" s="1"/>
  <c r="S232" i="1" l="1"/>
  <c r="K232" i="1"/>
  <c r="AB227" i="1"/>
  <c r="AA227" i="1"/>
  <c r="Z227" i="1"/>
  <c r="Y227" i="1"/>
  <c r="X227" i="1"/>
  <c r="V227" i="1"/>
  <c r="U227" i="1"/>
  <c r="T227" i="1"/>
  <c r="R227" i="1"/>
  <c r="Q227" i="1"/>
  <c r="P227" i="1"/>
  <c r="N227" i="1"/>
  <c r="M227" i="1"/>
  <c r="L227" i="1"/>
  <c r="W226" i="1"/>
  <c r="S226" i="1"/>
  <c r="O226" i="1"/>
  <c r="K226" i="1"/>
  <c r="W225" i="1"/>
  <c r="W227" i="1" s="1"/>
  <c r="S225" i="1"/>
  <c r="S227" i="1" s="1"/>
  <c r="O225" i="1"/>
  <c r="K225" i="1"/>
  <c r="O227" i="1" l="1"/>
  <c r="K227" i="1"/>
  <c r="W321" i="1"/>
  <c r="S321" i="1"/>
  <c r="O321" i="1"/>
  <c r="K321" i="1"/>
  <c r="W317" i="1" l="1"/>
  <c r="S317" i="1"/>
  <c r="O317" i="1"/>
  <c r="K8" i="2" s="1"/>
  <c r="K317" i="1"/>
  <c r="W299" i="1"/>
  <c r="S299" i="1"/>
  <c r="O299" i="1"/>
  <c r="K299" i="1"/>
  <c r="AB144" i="1"/>
  <c r="AA144" i="1"/>
  <c r="Z144" i="1"/>
  <c r="Y144" i="1"/>
  <c r="X144" i="1"/>
  <c r="V144" i="1"/>
  <c r="U144" i="1"/>
  <c r="T144" i="1"/>
  <c r="R144" i="1"/>
  <c r="Q144" i="1"/>
  <c r="P144" i="1"/>
  <c r="N144" i="1"/>
  <c r="M144" i="1"/>
  <c r="L144" i="1"/>
  <c r="W143" i="1"/>
  <c r="S143" i="1"/>
  <c r="O143" i="1"/>
  <c r="K143" i="1"/>
  <c r="W142" i="1"/>
  <c r="S142" i="1"/>
  <c r="O142" i="1"/>
  <c r="K142" i="1"/>
  <c r="W141" i="1"/>
  <c r="S141" i="1"/>
  <c r="O141" i="1"/>
  <c r="K141" i="1"/>
  <c r="W140" i="1"/>
  <c r="S140" i="1"/>
  <c r="O140" i="1"/>
  <c r="K140" i="1"/>
  <c r="W144" i="1" l="1"/>
  <c r="O144" i="1"/>
  <c r="S144" i="1"/>
  <c r="K144" i="1"/>
  <c r="I22" i="4" l="1"/>
  <c r="H22" i="4"/>
  <c r="L211" i="1" l="1"/>
  <c r="M211" i="1"/>
  <c r="N211" i="1"/>
  <c r="P211" i="1"/>
  <c r="Q211" i="1"/>
  <c r="R211" i="1"/>
  <c r="T211" i="1"/>
  <c r="U211" i="1"/>
  <c r="V211" i="1"/>
  <c r="X211" i="1"/>
  <c r="Y211" i="1"/>
  <c r="Z211" i="1"/>
  <c r="AA211" i="1"/>
  <c r="AB211" i="1"/>
  <c r="W210" i="1"/>
  <c r="S210" i="1"/>
  <c r="O210" i="1"/>
  <c r="K210" i="1"/>
  <c r="I25" i="4"/>
  <c r="H25" i="4"/>
  <c r="K190" i="1"/>
  <c r="O200" i="1"/>
  <c r="O187" i="1"/>
  <c r="H19" i="4" l="1"/>
  <c r="I19" i="4"/>
  <c r="R109" i="1" l="1"/>
  <c r="O217" i="1" l="1"/>
  <c r="AB333" i="1"/>
  <c r="AA333" i="1"/>
  <c r="Z333" i="1"/>
  <c r="Y333" i="1"/>
  <c r="X333" i="1"/>
  <c r="V333" i="1"/>
  <c r="U333" i="1"/>
  <c r="T333" i="1"/>
  <c r="R333" i="1"/>
  <c r="Q333" i="1"/>
  <c r="P333" i="1"/>
  <c r="N333" i="1"/>
  <c r="M333" i="1"/>
  <c r="L333" i="1"/>
  <c r="W332" i="1"/>
  <c r="W333" i="1" s="1"/>
  <c r="S332" i="1"/>
  <c r="S333" i="1" s="1"/>
  <c r="O332" i="1"/>
  <c r="O333" i="1" s="1"/>
  <c r="K332" i="1"/>
  <c r="K333" i="1" s="1"/>
  <c r="AB221" i="1" l="1"/>
  <c r="AA221" i="1"/>
  <c r="Z221" i="1"/>
  <c r="Y221" i="1"/>
  <c r="X221" i="1"/>
  <c r="V221" i="1"/>
  <c r="U221" i="1"/>
  <c r="T221" i="1"/>
  <c r="R221" i="1"/>
  <c r="Q221" i="1"/>
  <c r="P221" i="1"/>
  <c r="N221" i="1"/>
  <c r="M221" i="1"/>
  <c r="L221" i="1"/>
  <c r="W220" i="1"/>
  <c r="S220" i="1"/>
  <c r="O220" i="1"/>
  <c r="K220" i="1"/>
  <c r="W219" i="1"/>
  <c r="W221" i="1" s="1"/>
  <c r="S219" i="1"/>
  <c r="O219" i="1"/>
  <c r="K219" i="1"/>
  <c r="AB218" i="1"/>
  <c r="AA218" i="1"/>
  <c r="Z218" i="1"/>
  <c r="Y218" i="1"/>
  <c r="X218" i="1"/>
  <c r="V218" i="1"/>
  <c r="U218" i="1"/>
  <c r="T218" i="1"/>
  <c r="R218" i="1"/>
  <c r="Q218" i="1"/>
  <c r="P218" i="1"/>
  <c r="N218" i="1"/>
  <c r="M218" i="1"/>
  <c r="L218" i="1"/>
  <c r="W217" i="1"/>
  <c r="S217" i="1"/>
  <c r="K217" i="1"/>
  <c r="W216" i="1"/>
  <c r="W218" i="1" s="1"/>
  <c r="S216" i="1"/>
  <c r="O216" i="1"/>
  <c r="O218" i="1" s="1"/>
  <c r="K216" i="1"/>
  <c r="K221" i="1" l="1"/>
  <c r="S218" i="1"/>
  <c r="O221" i="1"/>
  <c r="S221" i="1"/>
  <c r="K218" i="1"/>
  <c r="L354" i="1" l="1"/>
  <c r="M354" i="1"/>
  <c r="N354" i="1"/>
  <c r="P354" i="1"/>
  <c r="Q354" i="1"/>
  <c r="R354" i="1"/>
  <c r="T354" i="1"/>
  <c r="U354" i="1"/>
  <c r="V354" i="1"/>
  <c r="X354" i="1"/>
  <c r="Y354" i="1"/>
  <c r="Z354" i="1"/>
  <c r="AA354" i="1"/>
  <c r="AB354" i="1"/>
  <c r="W213" i="1" l="1"/>
  <c r="S213" i="1"/>
  <c r="O213" i="1"/>
  <c r="K213" i="1"/>
  <c r="AB215" i="1"/>
  <c r="AA215" i="1"/>
  <c r="Z215" i="1"/>
  <c r="Y215" i="1"/>
  <c r="X215" i="1"/>
  <c r="V215" i="1"/>
  <c r="U215" i="1"/>
  <c r="T215" i="1"/>
  <c r="R215" i="1"/>
  <c r="Q215" i="1"/>
  <c r="P215" i="1"/>
  <c r="N215" i="1"/>
  <c r="M215" i="1"/>
  <c r="L215" i="1"/>
  <c r="W214" i="1"/>
  <c r="S214" i="1"/>
  <c r="O214" i="1"/>
  <c r="K214" i="1"/>
  <c r="W212" i="1"/>
  <c r="S212" i="1"/>
  <c r="O212" i="1"/>
  <c r="K212" i="1"/>
  <c r="W215" i="1" l="1"/>
  <c r="S215" i="1"/>
  <c r="O215" i="1"/>
  <c r="K215" i="1"/>
  <c r="K256" i="1" l="1"/>
  <c r="K196" i="1"/>
  <c r="AB331" i="1" l="1"/>
  <c r="AA331" i="1"/>
  <c r="Z331" i="1"/>
  <c r="Y331" i="1"/>
  <c r="X331" i="1"/>
  <c r="V331" i="1"/>
  <c r="U331" i="1"/>
  <c r="T331" i="1"/>
  <c r="R331" i="1"/>
  <c r="Q331" i="1"/>
  <c r="P331" i="1"/>
  <c r="N331" i="1"/>
  <c r="M331" i="1"/>
  <c r="L331" i="1"/>
  <c r="W330" i="1"/>
  <c r="W331" i="1" s="1"/>
  <c r="S330" i="1"/>
  <c r="S331" i="1" s="1"/>
  <c r="O330" i="1"/>
  <c r="O331" i="1" s="1"/>
  <c r="K330" i="1"/>
  <c r="K331" i="1" s="1"/>
  <c r="W209" i="1" l="1"/>
  <c r="W211" i="1" s="1"/>
  <c r="S209" i="1"/>
  <c r="S211" i="1" s="1"/>
  <c r="O209" i="1"/>
  <c r="O211" i="1" s="1"/>
  <c r="K209" i="1"/>
  <c r="K211" i="1" s="1"/>
  <c r="AB208" i="1" l="1"/>
  <c r="AA208" i="1"/>
  <c r="Z208" i="1"/>
  <c r="Y208" i="1"/>
  <c r="X208" i="1"/>
  <c r="V208" i="1"/>
  <c r="U208" i="1"/>
  <c r="T208" i="1"/>
  <c r="R208" i="1"/>
  <c r="Q208" i="1"/>
  <c r="P208" i="1"/>
  <c r="N208" i="1"/>
  <c r="M208" i="1"/>
  <c r="L208" i="1"/>
  <c r="W207" i="1"/>
  <c r="S207" i="1"/>
  <c r="O207" i="1"/>
  <c r="K207" i="1"/>
  <c r="W206" i="1"/>
  <c r="W208" i="1" s="1"/>
  <c r="S206" i="1"/>
  <c r="O206" i="1"/>
  <c r="K206" i="1"/>
  <c r="AB205" i="1"/>
  <c r="AA205" i="1"/>
  <c r="Z205" i="1"/>
  <c r="Y205" i="1"/>
  <c r="X205" i="1"/>
  <c r="V205" i="1"/>
  <c r="U205" i="1"/>
  <c r="T205" i="1"/>
  <c r="R205" i="1"/>
  <c r="Q205" i="1"/>
  <c r="P205" i="1"/>
  <c r="N205" i="1"/>
  <c r="M205" i="1"/>
  <c r="L205" i="1"/>
  <c r="W204" i="1"/>
  <c r="S204" i="1"/>
  <c r="O204" i="1"/>
  <c r="K204" i="1"/>
  <c r="W203" i="1"/>
  <c r="S203" i="1"/>
  <c r="O203" i="1"/>
  <c r="K203" i="1"/>
  <c r="W205" i="1" l="1"/>
  <c r="O205" i="1"/>
  <c r="S208" i="1"/>
  <c r="O208" i="1"/>
  <c r="K208" i="1"/>
  <c r="S205" i="1"/>
  <c r="K205" i="1"/>
  <c r="AB202" i="1"/>
  <c r="AA202" i="1"/>
  <c r="Z202" i="1"/>
  <c r="Y202" i="1"/>
  <c r="X202" i="1"/>
  <c r="V202" i="1"/>
  <c r="U202" i="1"/>
  <c r="T202" i="1"/>
  <c r="R202" i="1"/>
  <c r="Q202" i="1"/>
  <c r="P202" i="1"/>
  <c r="N202" i="1"/>
  <c r="M202" i="1"/>
  <c r="L202" i="1"/>
  <c r="W201" i="1"/>
  <c r="S201" i="1"/>
  <c r="O201" i="1"/>
  <c r="K201" i="1"/>
  <c r="W200" i="1"/>
  <c r="S200" i="1"/>
  <c r="K200" i="1"/>
  <c r="W202" i="1" l="1"/>
  <c r="K202" i="1"/>
  <c r="S202" i="1"/>
  <c r="O202" i="1"/>
  <c r="K271" i="1" l="1"/>
  <c r="K325" i="1"/>
  <c r="L291" i="1"/>
  <c r="N291" i="1"/>
  <c r="W290" i="1"/>
  <c r="S290" i="1"/>
  <c r="O290" i="1"/>
  <c r="K290" i="1"/>
  <c r="K251" i="1"/>
  <c r="N99" i="1"/>
  <c r="K193" i="1"/>
  <c r="AB329" i="1" l="1"/>
  <c r="AA329" i="1"/>
  <c r="Z329" i="1"/>
  <c r="Y329" i="1"/>
  <c r="X329" i="1"/>
  <c r="V329" i="1"/>
  <c r="U329" i="1"/>
  <c r="T329" i="1"/>
  <c r="R329" i="1"/>
  <c r="Q329" i="1"/>
  <c r="P329" i="1"/>
  <c r="N329" i="1"/>
  <c r="M329" i="1"/>
  <c r="L329" i="1"/>
  <c r="W328" i="1"/>
  <c r="S328" i="1"/>
  <c r="O328" i="1"/>
  <c r="W327" i="1"/>
  <c r="S327" i="1"/>
  <c r="O327" i="1"/>
  <c r="K327" i="1"/>
  <c r="K329" i="1" s="1"/>
  <c r="O329" i="1" l="1"/>
  <c r="W329" i="1"/>
  <c r="S329" i="1"/>
  <c r="AB386" i="1"/>
  <c r="AB387" i="1" s="1"/>
  <c r="AA386" i="1"/>
  <c r="AA387" i="1" s="1"/>
  <c r="Z386" i="1"/>
  <c r="Z387" i="1" s="1"/>
  <c r="Y386" i="1"/>
  <c r="Y387" i="1" s="1"/>
  <c r="X386" i="1"/>
  <c r="X387" i="1" s="1"/>
  <c r="V386" i="1"/>
  <c r="V387" i="1" s="1"/>
  <c r="U386" i="1"/>
  <c r="U387" i="1" s="1"/>
  <c r="T386" i="1"/>
  <c r="T387" i="1" s="1"/>
  <c r="R386" i="1"/>
  <c r="R387" i="1" s="1"/>
  <c r="Q386" i="1"/>
  <c r="Q387" i="1" s="1"/>
  <c r="P386" i="1"/>
  <c r="P387" i="1" s="1"/>
  <c r="N386" i="1"/>
  <c r="N387" i="1" s="1"/>
  <c r="M386" i="1"/>
  <c r="M387" i="1" s="1"/>
  <c r="L386" i="1"/>
  <c r="L387" i="1" s="1"/>
  <c r="W385" i="1"/>
  <c r="W386" i="1" s="1"/>
  <c r="W387" i="1" s="1"/>
  <c r="S385" i="1"/>
  <c r="O385" i="1"/>
  <c r="K385" i="1"/>
  <c r="K386" i="1" l="1"/>
  <c r="K387" i="1" s="1"/>
  <c r="O386" i="1"/>
  <c r="O387" i="1" s="1"/>
  <c r="S386" i="1"/>
  <c r="S387" i="1" s="1"/>
  <c r="AB352" i="1"/>
  <c r="AA352" i="1"/>
  <c r="Z352" i="1"/>
  <c r="Y352" i="1"/>
  <c r="X352" i="1"/>
  <c r="V352" i="1"/>
  <c r="U352" i="1"/>
  <c r="T352" i="1"/>
  <c r="R352" i="1"/>
  <c r="Q352" i="1"/>
  <c r="P352" i="1"/>
  <c r="N352" i="1"/>
  <c r="M352" i="1"/>
  <c r="L352" i="1"/>
  <c r="W351" i="1"/>
  <c r="S351" i="1"/>
  <c r="O351" i="1"/>
  <c r="K351" i="1"/>
  <c r="W350" i="1"/>
  <c r="S350" i="1"/>
  <c r="O350" i="1"/>
  <c r="K350" i="1"/>
  <c r="S352" i="1" l="1"/>
  <c r="W352" i="1"/>
  <c r="O352" i="1"/>
  <c r="K352" i="1"/>
  <c r="AB199" i="1"/>
  <c r="AA199" i="1"/>
  <c r="Z199" i="1"/>
  <c r="Y199" i="1"/>
  <c r="X199" i="1"/>
  <c r="V199" i="1"/>
  <c r="U199" i="1"/>
  <c r="T199" i="1"/>
  <c r="R199" i="1"/>
  <c r="P199" i="1"/>
  <c r="N199" i="1"/>
  <c r="M199" i="1"/>
  <c r="L199" i="1"/>
  <c r="W198" i="1"/>
  <c r="W199" i="1" s="1"/>
  <c r="S198" i="1"/>
  <c r="S199" i="1" s="1"/>
  <c r="O198" i="1"/>
  <c r="K198" i="1"/>
  <c r="K199" i="1" s="1"/>
  <c r="O199" i="1" l="1"/>
  <c r="L294" i="1"/>
  <c r="M294" i="1"/>
  <c r="N294" i="1"/>
  <c r="P294" i="1"/>
  <c r="Q294" i="1"/>
  <c r="R294" i="1"/>
  <c r="T294" i="1"/>
  <c r="U294" i="1"/>
  <c r="V294" i="1"/>
  <c r="X294" i="1"/>
  <c r="Y294" i="1"/>
  <c r="Z294" i="1"/>
  <c r="AA294" i="1"/>
  <c r="AB294" i="1"/>
  <c r="W293" i="1"/>
  <c r="S293" i="1"/>
  <c r="O293" i="1"/>
  <c r="K293" i="1"/>
  <c r="O192" i="1" l="1"/>
  <c r="O38" i="1"/>
  <c r="O195" i="1" l="1"/>
  <c r="AB361" i="1" l="1"/>
  <c r="AA361" i="1"/>
  <c r="AB326" i="1"/>
  <c r="AA326" i="1"/>
  <c r="Z326" i="1"/>
  <c r="Y326" i="1"/>
  <c r="X326" i="1"/>
  <c r="V326" i="1"/>
  <c r="U326" i="1"/>
  <c r="T326" i="1"/>
  <c r="R326" i="1"/>
  <c r="Q326" i="1"/>
  <c r="P326" i="1"/>
  <c r="N326" i="1"/>
  <c r="M326" i="1"/>
  <c r="L326" i="1"/>
  <c r="W325" i="1"/>
  <c r="S325" i="1"/>
  <c r="O325" i="1"/>
  <c r="W324" i="1"/>
  <c r="S324" i="1"/>
  <c r="O324" i="1"/>
  <c r="K324" i="1"/>
  <c r="K326" i="1" s="1"/>
  <c r="AB197" i="1"/>
  <c r="AA197" i="1"/>
  <c r="Z197" i="1"/>
  <c r="Y197" i="1"/>
  <c r="X197" i="1"/>
  <c r="V197" i="1"/>
  <c r="U197" i="1"/>
  <c r="T197" i="1"/>
  <c r="R197" i="1"/>
  <c r="Q197" i="1"/>
  <c r="P197" i="1"/>
  <c r="N197" i="1"/>
  <c r="M197" i="1"/>
  <c r="L197" i="1"/>
  <c r="W196" i="1"/>
  <c r="S196" i="1"/>
  <c r="O196" i="1"/>
  <c r="W195" i="1"/>
  <c r="S195" i="1"/>
  <c r="K195" i="1"/>
  <c r="AB194" i="1"/>
  <c r="AA194" i="1"/>
  <c r="Z194" i="1"/>
  <c r="Y194" i="1"/>
  <c r="X194" i="1"/>
  <c r="V194" i="1"/>
  <c r="U194" i="1"/>
  <c r="T194" i="1"/>
  <c r="R194" i="1"/>
  <c r="Q194" i="1"/>
  <c r="P194" i="1"/>
  <c r="N194" i="1"/>
  <c r="M194" i="1"/>
  <c r="L194" i="1"/>
  <c r="W193" i="1"/>
  <c r="S193" i="1"/>
  <c r="O193" i="1"/>
  <c r="W192" i="1"/>
  <c r="S192" i="1"/>
  <c r="K192" i="1"/>
  <c r="AB191" i="1"/>
  <c r="AA191" i="1"/>
  <c r="Z191" i="1"/>
  <c r="Y191" i="1"/>
  <c r="X191" i="1"/>
  <c r="V191" i="1"/>
  <c r="U191" i="1"/>
  <c r="T191" i="1"/>
  <c r="R191" i="1"/>
  <c r="Q191" i="1"/>
  <c r="P191" i="1"/>
  <c r="N191" i="1"/>
  <c r="M191" i="1"/>
  <c r="L191" i="1"/>
  <c r="W190" i="1"/>
  <c r="S190" i="1"/>
  <c r="O190" i="1"/>
  <c r="W189" i="1"/>
  <c r="S189" i="1"/>
  <c r="O189" i="1"/>
  <c r="K189" i="1"/>
  <c r="W188" i="1"/>
  <c r="S188" i="1"/>
  <c r="O188" i="1"/>
  <c r="K188" i="1"/>
  <c r="W187" i="1"/>
  <c r="S187" i="1"/>
  <c r="K187" i="1"/>
  <c r="W191" i="1" l="1"/>
  <c r="W194" i="1"/>
  <c r="W197" i="1"/>
  <c r="S191" i="1"/>
  <c r="S194" i="1"/>
  <c r="S197" i="1"/>
  <c r="O326" i="1"/>
  <c r="K191" i="1"/>
  <c r="K194" i="1"/>
  <c r="K197" i="1"/>
  <c r="W326" i="1"/>
  <c r="S326" i="1"/>
  <c r="O197" i="1"/>
  <c r="O194" i="1"/>
  <c r="O191" i="1"/>
  <c r="AB154" i="1" l="1"/>
  <c r="AA154" i="1"/>
  <c r="Z154" i="1"/>
  <c r="Y154" i="1"/>
  <c r="X154" i="1"/>
  <c r="V154" i="1"/>
  <c r="U154" i="1"/>
  <c r="T154" i="1"/>
  <c r="R154" i="1"/>
  <c r="Q154" i="1"/>
  <c r="P154" i="1"/>
  <c r="N154" i="1"/>
  <c r="M154" i="1"/>
  <c r="L154" i="1"/>
  <c r="W153" i="1"/>
  <c r="S153" i="1"/>
  <c r="O153" i="1"/>
  <c r="K153" i="1"/>
  <c r="W152" i="1"/>
  <c r="S152" i="1"/>
  <c r="O152" i="1"/>
  <c r="K152" i="1"/>
  <c r="W151" i="1"/>
  <c r="S151" i="1"/>
  <c r="O151" i="1"/>
  <c r="K151" i="1"/>
  <c r="W150" i="1"/>
  <c r="S150" i="1"/>
  <c r="O150" i="1"/>
  <c r="K150" i="1"/>
  <c r="AA139" i="1"/>
  <c r="AB83" i="1"/>
  <c r="AA83" i="1"/>
  <c r="AB39" i="1"/>
  <c r="AA39" i="1"/>
  <c r="W154" i="1" l="1"/>
  <c r="O154" i="1"/>
  <c r="K154" i="1"/>
  <c r="S154" i="1"/>
  <c r="N382" i="1" l="1"/>
  <c r="M382" i="1"/>
  <c r="L382" i="1"/>
  <c r="K381" i="1"/>
  <c r="N380" i="1"/>
  <c r="M380" i="1"/>
  <c r="L380" i="1"/>
  <c r="K379" i="1"/>
  <c r="N378" i="1"/>
  <c r="M378" i="1"/>
  <c r="L378" i="1"/>
  <c r="K377" i="1"/>
  <c r="K378" i="1" s="1"/>
  <c r="N376" i="1"/>
  <c r="M376" i="1"/>
  <c r="L376" i="1"/>
  <c r="K375" i="1"/>
  <c r="K374" i="1"/>
  <c r="K373" i="1"/>
  <c r="N372" i="1"/>
  <c r="M372" i="1"/>
  <c r="L372" i="1"/>
  <c r="K371" i="1"/>
  <c r="K369" i="1"/>
  <c r="K357" i="1"/>
  <c r="N340" i="1"/>
  <c r="M340" i="1"/>
  <c r="L340" i="1"/>
  <c r="K339" i="1"/>
  <c r="K340" i="1" s="1"/>
  <c r="N323" i="1"/>
  <c r="M323" i="1"/>
  <c r="L323" i="1"/>
  <c r="K322" i="1"/>
  <c r="K320" i="1"/>
  <c r="N319" i="1"/>
  <c r="M319" i="1"/>
  <c r="L319" i="1"/>
  <c r="K318" i="1"/>
  <c r="K316" i="1"/>
  <c r="N315" i="1"/>
  <c r="M315" i="1"/>
  <c r="L315" i="1"/>
  <c r="K314" i="1"/>
  <c r="K313" i="1"/>
  <c r="N312" i="1"/>
  <c r="M312" i="1"/>
  <c r="L312" i="1"/>
  <c r="K311" i="1"/>
  <c r="K310" i="1"/>
  <c r="K309" i="1"/>
  <c r="N308" i="1"/>
  <c r="M308" i="1"/>
  <c r="L308" i="1"/>
  <c r="K307" i="1"/>
  <c r="K306" i="1"/>
  <c r="K305" i="1"/>
  <c r="N304" i="1"/>
  <c r="M304" i="1"/>
  <c r="L304" i="1"/>
  <c r="K303" i="1"/>
  <c r="K302" i="1"/>
  <c r="N301" i="1"/>
  <c r="M301" i="1"/>
  <c r="L301" i="1"/>
  <c r="K300" i="1"/>
  <c r="K298" i="1"/>
  <c r="K295" i="1"/>
  <c r="K297" i="1" s="1"/>
  <c r="K292" i="1"/>
  <c r="K294" i="1" s="1"/>
  <c r="K289" i="1"/>
  <c r="K291" i="1" s="1"/>
  <c r="N288" i="1"/>
  <c r="M288" i="1"/>
  <c r="L288" i="1"/>
  <c r="K287" i="1"/>
  <c r="K288" i="1" s="1"/>
  <c r="N286" i="1"/>
  <c r="M286" i="1"/>
  <c r="L286" i="1"/>
  <c r="K285" i="1"/>
  <c r="K284" i="1"/>
  <c r="N283" i="1"/>
  <c r="M283" i="1"/>
  <c r="L283" i="1"/>
  <c r="K282" i="1"/>
  <c r="K281" i="1"/>
  <c r="N280" i="1"/>
  <c r="M280" i="1"/>
  <c r="L280" i="1"/>
  <c r="K279" i="1"/>
  <c r="K278" i="1"/>
  <c r="N277" i="1"/>
  <c r="M277" i="1"/>
  <c r="L277" i="1"/>
  <c r="K276" i="1"/>
  <c r="K275" i="1"/>
  <c r="K274" i="1"/>
  <c r="S271" i="1"/>
  <c r="S256" i="1"/>
  <c r="S251" i="1"/>
  <c r="N273" i="1"/>
  <c r="M273" i="1"/>
  <c r="L273" i="1"/>
  <c r="K272" i="1"/>
  <c r="K273" i="1" s="1"/>
  <c r="N270" i="1"/>
  <c r="M270" i="1"/>
  <c r="L270" i="1"/>
  <c r="K269" i="1"/>
  <c r="K268" i="1"/>
  <c r="N267" i="1"/>
  <c r="M267" i="1"/>
  <c r="L267" i="1"/>
  <c r="K266" i="1"/>
  <c r="K265" i="1"/>
  <c r="N264" i="1"/>
  <c r="M264" i="1"/>
  <c r="L264" i="1"/>
  <c r="K263" i="1"/>
  <c r="K262" i="1"/>
  <c r="N261" i="1"/>
  <c r="M261" i="1"/>
  <c r="L261" i="1"/>
  <c r="K258" i="1"/>
  <c r="N257" i="1"/>
  <c r="M257" i="1"/>
  <c r="L257" i="1"/>
  <c r="K255" i="1"/>
  <c r="K254" i="1"/>
  <c r="N253" i="1"/>
  <c r="M253" i="1"/>
  <c r="L253" i="1"/>
  <c r="K252" i="1"/>
  <c r="J7" i="2" s="1"/>
  <c r="K250" i="1"/>
  <c r="O147" i="1"/>
  <c r="O145" i="1"/>
  <c r="K245" i="1"/>
  <c r="N182" i="1"/>
  <c r="M182" i="1"/>
  <c r="L182" i="1"/>
  <c r="K181" i="1"/>
  <c r="K180" i="1"/>
  <c r="K179" i="1"/>
  <c r="K178" i="1"/>
  <c r="N177" i="1"/>
  <c r="M177" i="1"/>
  <c r="L177" i="1"/>
  <c r="K176" i="1"/>
  <c r="K175" i="1"/>
  <c r="K174" i="1"/>
  <c r="K173" i="1"/>
  <c r="N172" i="1"/>
  <c r="M172" i="1"/>
  <c r="L172" i="1"/>
  <c r="K171" i="1"/>
  <c r="K170" i="1"/>
  <c r="K169" i="1"/>
  <c r="K168" i="1"/>
  <c r="N167" i="1"/>
  <c r="M167" i="1"/>
  <c r="L167" i="1"/>
  <c r="K166" i="1"/>
  <c r="K165" i="1"/>
  <c r="K164" i="1"/>
  <c r="K163" i="1"/>
  <c r="N162" i="1"/>
  <c r="M162" i="1"/>
  <c r="L162" i="1"/>
  <c r="K161" i="1"/>
  <c r="K160" i="1"/>
  <c r="K159" i="1"/>
  <c r="K158" i="1"/>
  <c r="N149" i="1"/>
  <c r="M149" i="1"/>
  <c r="L149" i="1"/>
  <c r="K148" i="1"/>
  <c r="K147" i="1"/>
  <c r="K146" i="1"/>
  <c r="K145" i="1"/>
  <c r="N139" i="1"/>
  <c r="M139" i="1"/>
  <c r="L139" i="1"/>
  <c r="K138" i="1"/>
  <c r="K137" i="1"/>
  <c r="K136" i="1"/>
  <c r="K135" i="1"/>
  <c r="N134" i="1"/>
  <c r="M134" i="1"/>
  <c r="L134" i="1"/>
  <c r="K133" i="1"/>
  <c r="K132" i="1"/>
  <c r="K131" i="1"/>
  <c r="K130" i="1"/>
  <c r="N119" i="1"/>
  <c r="M119" i="1"/>
  <c r="L119" i="1"/>
  <c r="K118" i="1"/>
  <c r="K117" i="1"/>
  <c r="K116" i="1"/>
  <c r="K115" i="1"/>
  <c r="N114" i="1"/>
  <c r="M114" i="1"/>
  <c r="L114" i="1"/>
  <c r="K113" i="1"/>
  <c r="K112" i="1"/>
  <c r="K111" i="1"/>
  <c r="K110" i="1"/>
  <c r="N109" i="1"/>
  <c r="M109" i="1"/>
  <c r="L109" i="1"/>
  <c r="K108" i="1"/>
  <c r="K107" i="1"/>
  <c r="K106" i="1"/>
  <c r="K105" i="1"/>
  <c r="N104" i="1"/>
  <c r="M104" i="1"/>
  <c r="L104" i="1"/>
  <c r="K103" i="1"/>
  <c r="K102" i="1"/>
  <c r="K101" i="1"/>
  <c r="K100" i="1"/>
  <c r="M99" i="1"/>
  <c r="L99" i="1"/>
  <c r="K98" i="1"/>
  <c r="K97" i="1"/>
  <c r="K96" i="1"/>
  <c r="K95" i="1"/>
  <c r="N94" i="1"/>
  <c r="M94" i="1"/>
  <c r="L94" i="1"/>
  <c r="K93" i="1"/>
  <c r="K92" i="1"/>
  <c r="K91" i="1"/>
  <c r="K90" i="1"/>
  <c r="N89" i="1"/>
  <c r="M89" i="1"/>
  <c r="L89" i="1"/>
  <c r="K88" i="1"/>
  <c r="K87" i="1"/>
  <c r="K85" i="1"/>
  <c r="K84" i="1"/>
  <c r="N83" i="1"/>
  <c r="M83" i="1"/>
  <c r="L83" i="1"/>
  <c r="K82" i="1"/>
  <c r="K81" i="1"/>
  <c r="K80" i="1"/>
  <c r="K79" i="1"/>
  <c r="N78" i="1"/>
  <c r="M78" i="1"/>
  <c r="L78" i="1"/>
  <c r="K77" i="1"/>
  <c r="K76" i="1"/>
  <c r="K74" i="1"/>
  <c r="B15" i="4" s="1"/>
  <c r="C15" i="4" s="1"/>
  <c r="K73" i="1"/>
  <c r="K66" i="1"/>
  <c r="K67" i="1" s="1"/>
  <c r="K65" i="1"/>
  <c r="K63" i="1"/>
  <c r="K62" i="1"/>
  <c r="N61" i="1"/>
  <c r="M61" i="1"/>
  <c r="L61" i="1"/>
  <c r="K60" i="1"/>
  <c r="K59" i="1"/>
  <c r="K58" i="1"/>
  <c r="K57" i="1"/>
  <c r="N51" i="1"/>
  <c r="M51" i="1"/>
  <c r="L51" i="1"/>
  <c r="K50" i="1"/>
  <c r="K48" i="1"/>
  <c r="K47" i="1"/>
  <c r="K46" i="1"/>
  <c r="N45" i="1"/>
  <c r="M45" i="1"/>
  <c r="L45" i="1"/>
  <c r="K44" i="1"/>
  <c r="K43" i="1"/>
  <c r="R39" i="1"/>
  <c r="N42" i="1"/>
  <c r="M42" i="1"/>
  <c r="L42" i="1"/>
  <c r="K41" i="1"/>
  <c r="K40" i="1"/>
  <c r="N39" i="1"/>
  <c r="M39" i="1"/>
  <c r="L39" i="1"/>
  <c r="K38" i="1"/>
  <c r="K37" i="1"/>
  <c r="K36" i="1"/>
  <c r="K247" i="1" l="1"/>
  <c r="L341" i="1"/>
  <c r="N341" i="1"/>
  <c r="J12" i="2"/>
  <c r="K382" i="1"/>
  <c r="B26" i="4"/>
  <c r="C26" i="4" s="1"/>
  <c r="D26" i="4" s="1"/>
  <c r="K78" i="1"/>
  <c r="N383" i="1"/>
  <c r="K372" i="1"/>
  <c r="K277" i="1"/>
  <c r="M383" i="1"/>
  <c r="K380" i="1"/>
  <c r="K280" i="1"/>
  <c r="K94" i="1"/>
  <c r="K114" i="1"/>
  <c r="K162" i="1"/>
  <c r="K172" i="1"/>
  <c r="K42" i="1"/>
  <c r="K45" i="1"/>
  <c r="K253" i="1"/>
  <c r="K264" i="1"/>
  <c r="K283" i="1"/>
  <c r="K61" i="1"/>
  <c r="K109" i="1"/>
  <c r="K167" i="1"/>
  <c r="K182" i="1"/>
  <c r="K139" i="1"/>
  <c r="K149" i="1"/>
  <c r="K177" i="1"/>
  <c r="K257" i="1"/>
  <c r="K267" i="1"/>
  <c r="K312" i="1"/>
  <c r="K315" i="1"/>
  <c r="L383" i="1"/>
  <c r="K376" i="1"/>
  <c r="K119" i="1"/>
  <c r="K134" i="1"/>
  <c r="K286" i="1"/>
  <c r="K304" i="1"/>
  <c r="K319" i="1"/>
  <c r="K83" i="1"/>
  <c r="K104" i="1"/>
  <c r="K39" i="1"/>
  <c r="K99" i="1"/>
  <c r="K270" i="1"/>
  <c r="K308" i="1"/>
  <c r="K51" i="1"/>
  <c r="K89" i="1"/>
  <c r="K301" i="1"/>
  <c r="K323" i="1"/>
  <c r="K341" i="1" l="1"/>
  <c r="K383" i="1"/>
  <c r="T257" i="1"/>
  <c r="U257" i="1"/>
  <c r="V257" i="1"/>
  <c r="Z257" i="1"/>
  <c r="W256" i="1"/>
  <c r="Y257" i="1"/>
  <c r="X257" i="1"/>
  <c r="R257" i="1"/>
  <c r="O256" i="1"/>
  <c r="Q257" i="1"/>
  <c r="P257" i="1"/>
  <c r="F27" i="4" l="1"/>
  <c r="F19" i="4" s="1"/>
  <c r="C18" i="4"/>
  <c r="D18" i="4" s="1"/>
  <c r="D17" i="4"/>
  <c r="I15" i="4"/>
  <c r="P376" i="1"/>
  <c r="Q376" i="1"/>
  <c r="R376" i="1"/>
  <c r="T376" i="1"/>
  <c r="U376" i="1"/>
  <c r="V376" i="1"/>
  <c r="X376" i="1"/>
  <c r="Y376" i="1"/>
  <c r="Z376" i="1"/>
  <c r="AA376" i="1"/>
  <c r="AB376" i="1"/>
  <c r="U8" i="3" l="1"/>
  <c r="T8" i="3"/>
  <c r="S8" i="3"/>
  <c r="R8" i="3"/>
  <c r="O374" i="1" l="1"/>
  <c r="S374" i="1"/>
  <c r="W353" i="1"/>
  <c r="W354" i="1" s="1"/>
  <c r="S353" i="1"/>
  <c r="S354" i="1" s="1"/>
  <c r="O353" i="1"/>
  <c r="O354" i="1" s="1"/>
  <c r="K353" i="1"/>
  <c r="K354" i="1" s="1"/>
  <c r="AB270" i="1" l="1"/>
  <c r="AA270" i="1"/>
  <c r="Z270" i="1"/>
  <c r="Y270" i="1"/>
  <c r="X270" i="1"/>
  <c r="V270" i="1"/>
  <c r="U270" i="1"/>
  <c r="T270" i="1"/>
  <c r="R270" i="1"/>
  <c r="Q270" i="1"/>
  <c r="P270" i="1"/>
  <c r="W269" i="1"/>
  <c r="S269" i="1"/>
  <c r="O269" i="1"/>
  <c r="W268" i="1"/>
  <c r="S268" i="1"/>
  <c r="O268" i="1"/>
  <c r="S270" i="1" l="1"/>
  <c r="O270" i="1"/>
  <c r="W270" i="1"/>
  <c r="AB315" i="1"/>
  <c r="AA315" i="1"/>
  <c r="Z315" i="1"/>
  <c r="Y315" i="1"/>
  <c r="X315" i="1"/>
  <c r="V315" i="1"/>
  <c r="U315" i="1"/>
  <c r="T315" i="1"/>
  <c r="R315" i="1"/>
  <c r="Q315" i="1"/>
  <c r="P315" i="1"/>
  <c r="W314" i="1"/>
  <c r="S314" i="1"/>
  <c r="O314" i="1"/>
  <c r="W313" i="1"/>
  <c r="S313" i="1"/>
  <c r="O313" i="1"/>
  <c r="S315" i="1" l="1"/>
  <c r="W315" i="1"/>
  <c r="O315" i="1"/>
  <c r="O79" i="1"/>
  <c r="R83" i="1"/>
  <c r="S295" i="1" l="1"/>
  <c r="S297" i="1" s="1"/>
  <c r="S292" i="1"/>
  <c r="S294" i="1" s="1"/>
  <c r="S289" i="1"/>
  <c r="S287" i="1"/>
  <c r="O295" i="1" l="1"/>
  <c r="O297" i="1" s="1"/>
  <c r="O292" i="1"/>
  <c r="O294" i="1" s="1"/>
  <c r="O289" i="1"/>
  <c r="O287" i="1"/>
  <c r="P361" i="1" l="1"/>
  <c r="Q361" i="1"/>
  <c r="R361" i="1"/>
  <c r="O360" i="1"/>
  <c r="O361" i="1" s="1"/>
  <c r="K360" i="1"/>
  <c r="K361" i="1" s="1"/>
  <c r="K362" i="1"/>
  <c r="K364" i="1"/>
  <c r="K365" i="1"/>
  <c r="L361" i="1"/>
  <c r="M361" i="1"/>
  <c r="N361" i="1"/>
  <c r="O138" i="1" l="1"/>
  <c r="O137" i="1"/>
  <c r="O136" i="1"/>
  <c r="O135" i="1"/>
  <c r="O82" i="1"/>
  <c r="O81" i="1"/>
  <c r="O80" i="1"/>
  <c r="O66" i="1"/>
  <c r="O65" i="1"/>
  <c r="O63" i="1"/>
  <c r="O62" i="1"/>
  <c r="O37" i="1"/>
  <c r="O36" i="1"/>
  <c r="O39" i="1" l="1"/>
  <c r="O139" i="1"/>
  <c r="P83" i="1" l="1"/>
  <c r="Q83" i="1"/>
  <c r="O83" i="1"/>
  <c r="P382" i="1" l="1"/>
  <c r="Q382" i="1"/>
  <c r="R382" i="1"/>
  <c r="T382" i="1"/>
  <c r="U382" i="1"/>
  <c r="V382" i="1"/>
  <c r="X382" i="1"/>
  <c r="Y382" i="1"/>
  <c r="Z382" i="1"/>
  <c r="AA382" i="1"/>
  <c r="AB382" i="1"/>
  <c r="P380" i="1"/>
  <c r="Q380" i="1"/>
  <c r="R380" i="1"/>
  <c r="T380" i="1"/>
  <c r="U380" i="1"/>
  <c r="V380" i="1"/>
  <c r="X380" i="1"/>
  <c r="Y380" i="1"/>
  <c r="Z380" i="1"/>
  <c r="AA380" i="1"/>
  <c r="AB380" i="1"/>
  <c r="P378" i="1"/>
  <c r="Q378" i="1"/>
  <c r="R378" i="1"/>
  <c r="T378" i="1"/>
  <c r="U378" i="1"/>
  <c r="V378" i="1"/>
  <c r="X378" i="1"/>
  <c r="Y378" i="1"/>
  <c r="Z378" i="1"/>
  <c r="AA378" i="1"/>
  <c r="AB378" i="1"/>
  <c r="P372" i="1"/>
  <c r="Q372" i="1"/>
  <c r="R372" i="1"/>
  <c r="T372" i="1"/>
  <c r="U372" i="1"/>
  <c r="V372" i="1"/>
  <c r="X372" i="1"/>
  <c r="Y372" i="1"/>
  <c r="Z372" i="1"/>
  <c r="AA372" i="1"/>
  <c r="AB372" i="1"/>
  <c r="U383" i="1" l="1"/>
  <c r="P383" i="1"/>
  <c r="Z383" i="1"/>
  <c r="AA383" i="1"/>
  <c r="Y383" i="1"/>
  <c r="T383" i="1"/>
  <c r="AB383" i="1"/>
  <c r="X383" i="1"/>
  <c r="R383" i="1"/>
  <c r="V383" i="1"/>
  <c r="Q383" i="1"/>
  <c r="AB78" i="1" l="1"/>
  <c r="AA78" i="1"/>
  <c r="Z78" i="1"/>
  <c r="Y78" i="1"/>
  <c r="X78" i="1"/>
  <c r="V78" i="1"/>
  <c r="U78" i="1"/>
  <c r="T78" i="1"/>
  <c r="R78" i="1"/>
  <c r="Q78" i="1"/>
  <c r="P78" i="1"/>
  <c r="W77" i="1"/>
  <c r="S77" i="1"/>
  <c r="O77" i="1"/>
  <c r="W76" i="1"/>
  <c r="S76" i="1"/>
  <c r="O76" i="1"/>
  <c r="W74" i="1"/>
  <c r="S74" i="1"/>
  <c r="O74" i="1"/>
  <c r="W73" i="1"/>
  <c r="S73" i="1"/>
  <c r="O73" i="1"/>
  <c r="AB89" i="1"/>
  <c r="AA89" i="1"/>
  <c r="Z89" i="1"/>
  <c r="Y89" i="1"/>
  <c r="X89" i="1"/>
  <c r="V89" i="1"/>
  <c r="U89" i="1"/>
  <c r="T89" i="1"/>
  <c r="R89" i="1"/>
  <c r="Q89" i="1"/>
  <c r="P89" i="1"/>
  <c r="W88" i="1"/>
  <c r="S88" i="1"/>
  <c r="O88" i="1"/>
  <c r="W87" i="1"/>
  <c r="S87" i="1"/>
  <c r="O87" i="1"/>
  <c r="W85" i="1"/>
  <c r="S85" i="1"/>
  <c r="O85" i="1"/>
  <c r="W84" i="1"/>
  <c r="S84" i="1"/>
  <c r="O84" i="1"/>
  <c r="S89" i="1" l="1"/>
  <c r="W78" i="1"/>
  <c r="W89" i="1"/>
  <c r="S78" i="1"/>
  <c r="O89" i="1"/>
  <c r="O78" i="1"/>
  <c r="W381" i="1"/>
  <c r="W382" i="1" s="1"/>
  <c r="S381" i="1"/>
  <c r="O381" i="1"/>
  <c r="W379" i="1"/>
  <c r="S379" i="1"/>
  <c r="O379" i="1"/>
  <c r="W377" i="1"/>
  <c r="W378" i="1" s="1"/>
  <c r="S377" i="1"/>
  <c r="S378" i="1" s="1"/>
  <c r="O377" i="1"/>
  <c r="O378" i="1" s="1"/>
  <c r="S375" i="1"/>
  <c r="O375" i="1"/>
  <c r="W373" i="1"/>
  <c r="W376" i="1" s="1"/>
  <c r="S373" i="1"/>
  <c r="L12" i="2" s="1"/>
  <c r="O373" i="1"/>
  <c r="W371" i="1"/>
  <c r="S371" i="1"/>
  <c r="O371" i="1"/>
  <c r="W369" i="1"/>
  <c r="S369" i="1"/>
  <c r="O369" i="1"/>
  <c r="AB366" i="1"/>
  <c r="AA366" i="1"/>
  <c r="Z366" i="1"/>
  <c r="Y366" i="1"/>
  <c r="X366" i="1"/>
  <c r="W366" i="1"/>
  <c r="V366" i="1"/>
  <c r="U366" i="1"/>
  <c r="T366" i="1"/>
  <c r="R366" i="1"/>
  <c r="Q366" i="1"/>
  <c r="P366" i="1"/>
  <c r="O366" i="1"/>
  <c r="N366" i="1"/>
  <c r="M366" i="1"/>
  <c r="L366" i="1"/>
  <c r="S365" i="1"/>
  <c r="S364" i="1"/>
  <c r="AB363" i="1"/>
  <c r="AA363" i="1"/>
  <c r="Z363" i="1"/>
  <c r="Y363" i="1"/>
  <c r="X363" i="1"/>
  <c r="V363" i="1"/>
  <c r="U363" i="1"/>
  <c r="T363" i="1"/>
  <c r="R363" i="1"/>
  <c r="Q363" i="1"/>
  <c r="P363" i="1"/>
  <c r="N363" i="1"/>
  <c r="M363" i="1"/>
  <c r="L363" i="1"/>
  <c r="W362" i="1"/>
  <c r="W363" i="1" s="1"/>
  <c r="S362" i="1"/>
  <c r="S363" i="1" s="1"/>
  <c r="O362" i="1"/>
  <c r="O363" i="1" s="1"/>
  <c r="K363" i="1"/>
  <c r="V361" i="1"/>
  <c r="U361" i="1"/>
  <c r="T361" i="1"/>
  <c r="S360" i="1"/>
  <c r="S361" i="1" s="1"/>
  <c r="AB359" i="1"/>
  <c r="AA359" i="1"/>
  <c r="Z359" i="1"/>
  <c r="Y359" i="1"/>
  <c r="X359" i="1"/>
  <c r="V359" i="1"/>
  <c r="U359" i="1"/>
  <c r="T359" i="1"/>
  <c r="R359" i="1"/>
  <c r="Q359" i="1"/>
  <c r="P359" i="1"/>
  <c r="N359" i="1"/>
  <c r="M359" i="1"/>
  <c r="L359" i="1"/>
  <c r="W358" i="1"/>
  <c r="S358" i="1"/>
  <c r="O358" i="1"/>
  <c r="K358" i="1"/>
  <c r="W357" i="1"/>
  <c r="W359" i="1" s="1"/>
  <c r="S357" i="1"/>
  <c r="S359" i="1" s="1"/>
  <c r="O357" i="1"/>
  <c r="AB349" i="1"/>
  <c r="AA349" i="1"/>
  <c r="Z349" i="1"/>
  <c r="Y349" i="1"/>
  <c r="X349" i="1"/>
  <c r="V349" i="1"/>
  <c r="U349" i="1"/>
  <c r="T349" i="1"/>
  <c r="R349" i="1"/>
  <c r="Q349" i="1"/>
  <c r="P349" i="1"/>
  <c r="N349" i="1"/>
  <c r="M349" i="1"/>
  <c r="L349" i="1"/>
  <c r="W348" i="1"/>
  <c r="S348" i="1"/>
  <c r="O348" i="1"/>
  <c r="K348" i="1"/>
  <c r="W347" i="1"/>
  <c r="S347" i="1"/>
  <c r="O347" i="1"/>
  <c r="K347" i="1"/>
  <c r="AB346" i="1"/>
  <c r="AA346" i="1"/>
  <c r="Z346" i="1"/>
  <c r="Y346" i="1"/>
  <c r="X346" i="1"/>
  <c r="V346" i="1"/>
  <c r="U346" i="1"/>
  <c r="T346" i="1"/>
  <c r="R346" i="1"/>
  <c r="Q346" i="1"/>
  <c r="P346" i="1"/>
  <c r="N346" i="1"/>
  <c r="M346" i="1"/>
  <c r="L346" i="1"/>
  <c r="W345" i="1"/>
  <c r="S345" i="1"/>
  <c r="O345" i="1"/>
  <c r="K345" i="1"/>
  <c r="W344" i="1"/>
  <c r="S344" i="1"/>
  <c r="O344" i="1"/>
  <c r="K344" i="1"/>
  <c r="W343" i="1"/>
  <c r="S343" i="1"/>
  <c r="O343" i="1"/>
  <c r="K343" i="1"/>
  <c r="J15" i="2" s="1"/>
  <c r="AB340" i="1"/>
  <c r="AA340" i="1"/>
  <c r="Z340" i="1"/>
  <c r="Y340" i="1"/>
  <c r="X340" i="1"/>
  <c r="V340" i="1"/>
  <c r="U340" i="1"/>
  <c r="T340" i="1"/>
  <c r="R340" i="1"/>
  <c r="Q340" i="1"/>
  <c r="P340" i="1"/>
  <c r="W339" i="1"/>
  <c r="S339" i="1"/>
  <c r="S340" i="1" s="1"/>
  <c r="O339" i="1"/>
  <c r="AB323" i="1"/>
  <c r="AA323" i="1"/>
  <c r="Z323" i="1"/>
  <c r="Y323" i="1"/>
  <c r="X323" i="1"/>
  <c r="V323" i="1"/>
  <c r="U323" i="1"/>
  <c r="T323" i="1"/>
  <c r="R323" i="1"/>
  <c r="Q323" i="1"/>
  <c r="P323" i="1"/>
  <c r="W322" i="1"/>
  <c r="S322" i="1"/>
  <c r="O322" i="1"/>
  <c r="W320" i="1"/>
  <c r="S320" i="1"/>
  <c r="O320" i="1"/>
  <c r="AB319" i="1"/>
  <c r="AA319" i="1"/>
  <c r="Z319" i="1"/>
  <c r="Y319" i="1"/>
  <c r="X319" i="1"/>
  <c r="V319" i="1"/>
  <c r="U319" i="1"/>
  <c r="T319" i="1"/>
  <c r="R319" i="1"/>
  <c r="Q319" i="1"/>
  <c r="P319" i="1"/>
  <c r="W318" i="1"/>
  <c r="S318" i="1"/>
  <c r="O318" i="1"/>
  <c r="W316" i="1"/>
  <c r="S316" i="1"/>
  <c r="O316" i="1"/>
  <c r="AB312" i="1"/>
  <c r="AA312" i="1"/>
  <c r="Z312" i="1"/>
  <c r="Y312" i="1"/>
  <c r="X312" i="1"/>
  <c r="V312" i="1"/>
  <c r="U312" i="1"/>
  <c r="T312" i="1"/>
  <c r="R312" i="1"/>
  <c r="Q312" i="1"/>
  <c r="P312" i="1"/>
  <c r="W311" i="1"/>
  <c r="S311" i="1"/>
  <c r="O311" i="1"/>
  <c r="W310" i="1"/>
  <c r="S310" i="1"/>
  <c r="O310" i="1"/>
  <c r="W309" i="1"/>
  <c r="S309" i="1"/>
  <c r="O309" i="1"/>
  <c r="AB308" i="1"/>
  <c r="AA308" i="1"/>
  <c r="Z308" i="1"/>
  <c r="Y308" i="1"/>
  <c r="X308" i="1"/>
  <c r="V308" i="1"/>
  <c r="U308" i="1"/>
  <c r="T308" i="1"/>
  <c r="R308" i="1"/>
  <c r="Q308" i="1"/>
  <c r="P308" i="1"/>
  <c r="W307" i="1"/>
  <c r="S307" i="1"/>
  <c r="O307" i="1"/>
  <c r="W306" i="1"/>
  <c r="S306" i="1"/>
  <c r="O306" i="1"/>
  <c r="W305" i="1"/>
  <c r="S305" i="1"/>
  <c r="O305" i="1"/>
  <c r="AB304" i="1"/>
  <c r="AA304" i="1"/>
  <c r="Z304" i="1"/>
  <c r="Y304" i="1"/>
  <c r="X304" i="1"/>
  <c r="V304" i="1"/>
  <c r="U304" i="1"/>
  <c r="T304" i="1"/>
  <c r="R304" i="1"/>
  <c r="Q304" i="1"/>
  <c r="P304" i="1"/>
  <c r="W303" i="1"/>
  <c r="S303" i="1"/>
  <c r="O303" i="1"/>
  <c r="W302" i="1"/>
  <c r="S302" i="1"/>
  <c r="O302" i="1"/>
  <c r="AB301" i="1"/>
  <c r="AA301" i="1"/>
  <c r="Z301" i="1"/>
  <c r="Y301" i="1"/>
  <c r="X301" i="1"/>
  <c r="V301" i="1"/>
  <c r="U301" i="1"/>
  <c r="T301" i="1"/>
  <c r="R301" i="1"/>
  <c r="Q301" i="1"/>
  <c r="P301" i="1"/>
  <c r="W300" i="1"/>
  <c r="S300" i="1"/>
  <c r="O300" i="1"/>
  <c r="W298" i="1"/>
  <c r="S298" i="1"/>
  <c r="O298" i="1"/>
  <c r="W295" i="1"/>
  <c r="W297" i="1" s="1"/>
  <c r="W292" i="1"/>
  <c r="W294" i="1" s="1"/>
  <c r="AB291" i="1"/>
  <c r="AA291" i="1"/>
  <c r="Z291" i="1"/>
  <c r="Y291" i="1"/>
  <c r="X291" i="1"/>
  <c r="V291" i="1"/>
  <c r="U291" i="1"/>
  <c r="T291" i="1"/>
  <c r="R291" i="1"/>
  <c r="Q291" i="1"/>
  <c r="P291" i="1"/>
  <c r="M291" i="1"/>
  <c r="M341" i="1" s="1"/>
  <c r="W289" i="1"/>
  <c r="W291" i="1" s="1"/>
  <c r="S291" i="1"/>
  <c r="O291" i="1"/>
  <c r="AB288" i="1"/>
  <c r="AA288" i="1"/>
  <c r="Z288" i="1"/>
  <c r="Y288" i="1"/>
  <c r="X288" i="1"/>
  <c r="V288" i="1"/>
  <c r="U288" i="1"/>
  <c r="T288" i="1"/>
  <c r="R288" i="1"/>
  <c r="Q288" i="1"/>
  <c r="P288" i="1"/>
  <c r="W287" i="1"/>
  <c r="W288" i="1" s="1"/>
  <c r="S288" i="1"/>
  <c r="O288" i="1"/>
  <c r="AB286" i="1"/>
  <c r="AA286" i="1"/>
  <c r="Z286" i="1"/>
  <c r="Y286" i="1"/>
  <c r="X286" i="1"/>
  <c r="V286" i="1"/>
  <c r="U286" i="1"/>
  <c r="T286" i="1"/>
  <c r="R286" i="1"/>
  <c r="Q286" i="1"/>
  <c r="P286" i="1"/>
  <c r="S285" i="1"/>
  <c r="O285" i="1"/>
  <c r="W284" i="1"/>
  <c r="W286" i="1" s="1"/>
  <c r="S284" i="1"/>
  <c r="O284" i="1"/>
  <c r="AB283" i="1"/>
  <c r="AA283" i="1"/>
  <c r="Z283" i="1"/>
  <c r="Y283" i="1"/>
  <c r="X283" i="1"/>
  <c r="V283" i="1"/>
  <c r="U283" i="1"/>
  <c r="T283" i="1"/>
  <c r="R283" i="1"/>
  <c r="Q283" i="1"/>
  <c r="P283" i="1"/>
  <c r="S282" i="1"/>
  <c r="O282" i="1"/>
  <c r="W281" i="1"/>
  <c r="W283" i="1" s="1"/>
  <c r="S281" i="1"/>
  <c r="O281" i="1"/>
  <c r="AB280" i="1"/>
  <c r="AA280" i="1"/>
  <c r="Z280" i="1"/>
  <c r="Y280" i="1"/>
  <c r="X280" i="1"/>
  <c r="V280" i="1"/>
  <c r="U280" i="1"/>
  <c r="T280" i="1"/>
  <c r="R280" i="1"/>
  <c r="Q280" i="1"/>
  <c r="P280" i="1"/>
  <c r="W279" i="1"/>
  <c r="S279" i="1"/>
  <c r="O279" i="1"/>
  <c r="W278" i="1"/>
  <c r="S278" i="1"/>
  <c r="O278" i="1"/>
  <c r="AB277" i="1"/>
  <c r="AA277" i="1"/>
  <c r="Z277" i="1"/>
  <c r="Y277" i="1"/>
  <c r="X277" i="1"/>
  <c r="V277" i="1"/>
  <c r="U277" i="1"/>
  <c r="T277" i="1"/>
  <c r="R277" i="1"/>
  <c r="Q277" i="1"/>
  <c r="P277" i="1"/>
  <c r="W276" i="1"/>
  <c r="S276" i="1"/>
  <c r="O276" i="1"/>
  <c r="W275" i="1"/>
  <c r="S275" i="1"/>
  <c r="O275" i="1"/>
  <c r="W274" i="1"/>
  <c r="S274" i="1"/>
  <c r="O274" i="1"/>
  <c r="AB273" i="1"/>
  <c r="AA273" i="1"/>
  <c r="Z273" i="1"/>
  <c r="Y273" i="1"/>
  <c r="X273" i="1"/>
  <c r="V273" i="1"/>
  <c r="U273" i="1"/>
  <c r="T273" i="1"/>
  <c r="R273" i="1"/>
  <c r="Q273" i="1"/>
  <c r="P273" i="1"/>
  <c r="W272" i="1"/>
  <c r="S272" i="1"/>
  <c r="S273" i="1" s="1"/>
  <c r="O272" i="1"/>
  <c r="W271" i="1"/>
  <c r="O271" i="1"/>
  <c r="AB267" i="1"/>
  <c r="AA267" i="1"/>
  <c r="Z267" i="1"/>
  <c r="Y267" i="1"/>
  <c r="X267" i="1"/>
  <c r="V267" i="1"/>
  <c r="U267" i="1"/>
  <c r="T267" i="1"/>
  <c r="R267" i="1"/>
  <c r="Q267" i="1"/>
  <c r="P267" i="1"/>
  <c r="W266" i="1"/>
  <c r="S266" i="1"/>
  <c r="O266" i="1"/>
  <c r="W265" i="1"/>
  <c r="S265" i="1"/>
  <c r="O265" i="1"/>
  <c r="AB264" i="1"/>
  <c r="AA264" i="1"/>
  <c r="Z264" i="1"/>
  <c r="Y264" i="1"/>
  <c r="X264" i="1"/>
  <c r="V264" i="1"/>
  <c r="U264" i="1"/>
  <c r="T264" i="1"/>
  <c r="R264" i="1"/>
  <c r="Q264" i="1"/>
  <c r="P264" i="1"/>
  <c r="W263" i="1"/>
  <c r="S263" i="1"/>
  <c r="O263" i="1"/>
  <c r="W262" i="1"/>
  <c r="S262" i="1"/>
  <c r="O262" i="1"/>
  <c r="AB261" i="1"/>
  <c r="AA261" i="1"/>
  <c r="Z261" i="1"/>
  <c r="Y261" i="1"/>
  <c r="X261" i="1"/>
  <c r="V261" i="1"/>
  <c r="U261" i="1"/>
  <c r="T261" i="1"/>
  <c r="R261" i="1"/>
  <c r="P261" i="1"/>
  <c r="W258" i="1"/>
  <c r="W261" i="1" s="1"/>
  <c r="S258" i="1"/>
  <c r="S261" i="1" s="1"/>
  <c r="O258" i="1"/>
  <c r="O261" i="1" s="1"/>
  <c r="AB257" i="1"/>
  <c r="AA257" i="1"/>
  <c r="W255" i="1"/>
  <c r="S255" i="1"/>
  <c r="O255" i="1"/>
  <c r="W254" i="1"/>
  <c r="S254" i="1"/>
  <c r="O254" i="1"/>
  <c r="AB253" i="1"/>
  <c r="AA253" i="1"/>
  <c r="Z253" i="1"/>
  <c r="Y253" i="1"/>
  <c r="Y341" i="1" s="1"/>
  <c r="X253" i="1"/>
  <c r="V253" i="1"/>
  <c r="U253" i="1"/>
  <c r="T253" i="1"/>
  <c r="T341" i="1" s="1"/>
  <c r="R253" i="1"/>
  <c r="Q253" i="1"/>
  <c r="P253" i="1"/>
  <c r="W252" i="1"/>
  <c r="S252" i="1"/>
  <c r="O252" i="1"/>
  <c r="W251" i="1"/>
  <c r="O251" i="1"/>
  <c r="W250" i="1"/>
  <c r="S250" i="1"/>
  <c r="O250" i="1"/>
  <c r="W245" i="1"/>
  <c r="W247" i="1" s="1"/>
  <c r="S245" i="1"/>
  <c r="S247" i="1" s="1"/>
  <c r="O245" i="1"/>
  <c r="AB182" i="1"/>
  <c r="AA182" i="1"/>
  <c r="Z182" i="1"/>
  <c r="Y182" i="1"/>
  <c r="X182" i="1"/>
  <c r="V182" i="1"/>
  <c r="U182" i="1"/>
  <c r="T182" i="1"/>
  <c r="R182" i="1"/>
  <c r="Q182" i="1"/>
  <c r="P182" i="1"/>
  <c r="W181" i="1"/>
  <c r="S181" i="1"/>
  <c r="O181" i="1"/>
  <c r="W180" i="1"/>
  <c r="S180" i="1"/>
  <c r="O180" i="1"/>
  <c r="W179" i="1"/>
  <c r="S179" i="1"/>
  <c r="O179" i="1"/>
  <c r="W178" i="1"/>
  <c r="S178" i="1"/>
  <c r="O178" i="1"/>
  <c r="AB177" i="1"/>
  <c r="AA177" i="1"/>
  <c r="Z177" i="1"/>
  <c r="Y177" i="1"/>
  <c r="X177" i="1"/>
  <c r="V177" i="1"/>
  <c r="U177" i="1"/>
  <c r="T177" i="1"/>
  <c r="R177" i="1"/>
  <c r="Q177" i="1"/>
  <c r="P177" i="1"/>
  <c r="W176" i="1"/>
  <c r="S176" i="1"/>
  <c r="O176" i="1"/>
  <c r="W175" i="1"/>
  <c r="S175" i="1"/>
  <c r="O175" i="1"/>
  <c r="W174" i="1"/>
  <c r="S174" i="1"/>
  <c r="O174" i="1"/>
  <c r="W173" i="1"/>
  <c r="S173" i="1"/>
  <c r="O173" i="1"/>
  <c r="AB172" i="1"/>
  <c r="AA172" i="1"/>
  <c r="Z172" i="1"/>
  <c r="Y172" i="1"/>
  <c r="X172" i="1"/>
  <c r="V172" i="1"/>
  <c r="U172" i="1"/>
  <c r="T172" i="1"/>
  <c r="R172" i="1"/>
  <c r="Q172" i="1"/>
  <c r="P172" i="1"/>
  <c r="W171" i="1"/>
  <c r="S171" i="1"/>
  <c r="O171" i="1"/>
  <c r="W170" i="1"/>
  <c r="S170" i="1"/>
  <c r="O170" i="1"/>
  <c r="W169" i="1"/>
  <c r="S169" i="1"/>
  <c r="O169" i="1"/>
  <c r="W168" i="1"/>
  <c r="S168" i="1"/>
  <c r="O168" i="1"/>
  <c r="AB167" i="1"/>
  <c r="AA167" i="1"/>
  <c r="Z167" i="1"/>
  <c r="Y167" i="1"/>
  <c r="X167" i="1"/>
  <c r="V167" i="1"/>
  <c r="U167" i="1"/>
  <c r="T167" i="1"/>
  <c r="R167" i="1"/>
  <c r="Q167" i="1"/>
  <c r="P167" i="1"/>
  <c r="W166" i="1"/>
  <c r="S166" i="1"/>
  <c r="O166" i="1"/>
  <c r="W165" i="1"/>
  <c r="S165" i="1"/>
  <c r="O165" i="1"/>
  <c r="W164" i="1"/>
  <c r="S164" i="1"/>
  <c r="O164" i="1"/>
  <c r="W163" i="1"/>
  <c r="S163" i="1"/>
  <c r="O163" i="1"/>
  <c r="AB162" i="1"/>
  <c r="AA162" i="1"/>
  <c r="Z162" i="1"/>
  <c r="Y162" i="1"/>
  <c r="X162" i="1"/>
  <c r="V162" i="1"/>
  <c r="U162" i="1"/>
  <c r="T162" i="1"/>
  <c r="R162" i="1"/>
  <c r="Q162" i="1"/>
  <c r="P162" i="1"/>
  <c r="W161" i="1"/>
  <c r="S161" i="1"/>
  <c r="O161" i="1"/>
  <c r="W160" i="1"/>
  <c r="S160" i="1"/>
  <c r="O160" i="1"/>
  <c r="W159" i="1"/>
  <c r="S159" i="1"/>
  <c r="O159" i="1"/>
  <c r="K11" i="2" s="1"/>
  <c r="W158" i="1"/>
  <c r="S158" i="1"/>
  <c r="O158" i="1"/>
  <c r="AB149" i="1"/>
  <c r="AA149" i="1"/>
  <c r="Z149" i="1"/>
  <c r="Y149" i="1"/>
  <c r="X149" i="1"/>
  <c r="V149" i="1"/>
  <c r="U149" i="1"/>
  <c r="T149" i="1"/>
  <c r="R149" i="1"/>
  <c r="Q149" i="1"/>
  <c r="P149" i="1"/>
  <c r="W148" i="1"/>
  <c r="S148" i="1"/>
  <c r="O148" i="1"/>
  <c r="W147" i="1"/>
  <c r="S147" i="1"/>
  <c r="W146" i="1"/>
  <c r="S146" i="1"/>
  <c r="O146" i="1"/>
  <c r="W145" i="1"/>
  <c r="S145" i="1"/>
  <c r="AB139" i="1"/>
  <c r="Z139" i="1"/>
  <c r="Y139" i="1"/>
  <c r="X139" i="1"/>
  <c r="V139" i="1"/>
  <c r="U139" i="1"/>
  <c r="T139" i="1"/>
  <c r="R139" i="1"/>
  <c r="Q139" i="1"/>
  <c r="P139" i="1"/>
  <c r="W138" i="1"/>
  <c r="S138" i="1"/>
  <c r="W137" i="1"/>
  <c r="S137" i="1"/>
  <c r="W136" i="1"/>
  <c r="S136" i="1"/>
  <c r="W135" i="1"/>
  <c r="S135" i="1"/>
  <c r="AB134" i="1"/>
  <c r="AA134" i="1"/>
  <c r="Z134" i="1"/>
  <c r="Y134" i="1"/>
  <c r="X134" i="1"/>
  <c r="V134" i="1"/>
  <c r="U134" i="1"/>
  <c r="T134" i="1"/>
  <c r="R134" i="1"/>
  <c r="Q134" i="1"/>
  <c r="P134" i="1"/>
  <c r="W133" i="1"/>
  <c r="S133" i="1"/>
  <c r="O133" i="1"/>
  <c r="W132" i="1"/>
  <c r="S132" i="1"/>
  <c r="O132" i="1"/>
  <c r="W131" i="1"/>
  <c r="S131" i="1"/>
  <c r="O131" i="1"/>
  <c r="W130" i="1"/>
  <c r="S130" i="1"/>
  <c r="O130" i="1"/>
  <c r="AB119" i="1"/>
  <c r="AA119" i="1"/>
  <c r="Z119" i="1"/>
  <c r="Y119" i="1"/>
  <c r="X119" i="1"/>
  <c r="V119" i="1"/>
  <c r="U119" i="1"/>
  <c r="T119" i="1"/>
  <c r="R119" i="1"/>
  <c r="Q119" i="1"/>
  <c r="P119" i="1"/>
  <c r="W118" i="1"/>
  <c r="S118" i="1"/>
  <c r="O118" i="1"/>
  <c r="W117" i="1"/>
  <c r="S117" i="1"/>
  <c r="O117" i="1"/>
  <c r="W116" i="1"/>
  <c r="S116" i="1"/>
  <c r="O116" i="1"/>
  <c r="W115" i="1"/>
  <c r="S115" i="1"/>
  <c r="O115" i="1"/>
  <c r="AB114" i="1"/>
  <c r="AA114" i="1"/>
  <c r="Z114" i="1"/>
  <c r="Y114" i="1"/>
  <c r="X114" i="1"/>
  <c r="V114" i="1"/>
  <c r="U114" i="1"/>
  <c r="T114" i="1"/>
  <c r="R114" i="1"/>
  <c r="Q114" i="1"/>
  <c r="P114" i="1"/>
  <c r="W113" i="1"/>
  <c r="S113" i="1"/>
  <c r="O113" i="1"/>
  <c r="W112" i="1"/>
  <c r="S112" i="1"/>
  <c r="O112" i="1"/>
  <c r="W111" i="1"/>
  <c r="S111" i="1"/>
  <c r="O111" i="1"/>
  <c r="W110" i="1"/>
  <c r="S110" i="1"/>
  <c r="O110" i="1"/>
  <c r="AB109" i="1"/>
  <c r="AA109" i="1"/>
  <c r="Z109" i="1"/>
  <c r="Y109" i="1"/>
  <c r="X109" i="1"/>
  <c r="V109" i="1"/>
  <c r="U109" i="1"/>
  <c r="T109" i="1"/>
  <c r="Q109" i="1"/>
  <c r="P109" i="1"/>
  <c r="W108" i="1"/>
  <c r="S108" i="1"/>
  <c r="O108" i="1"/>
  <c r="W107" i="1"/>
  <c r="S107" i="1"/>
  <c r="O107" i="1"/>
  <c r="W106" i="1"/>
  <c r="S106" i="1"/>
  <c r="O106" i="1"/>
  <c r="W105" i="1"/>
  <c r="S105" i="1"/>
  <c r="O105" i="1"/>
  <c r="AB104" i="1"/>
  <c r="AA104" i="1"/>
  <c r="Z104" i="1"/>
  <c r="Y104" i="1"/>
  <c r="X104" i="1"/>
  <c r="V104" i="1"/>
  <c r="U104" i="1"/>
  <c r="T104" i="1"/>
  <c r="R104" i="1"/>
  <c r="Q104" i="1"/>
  <c r="P104" i="1"/>
  <c r="W103" i="1"/>
  <c r="S103" i="1"/>
  <c r="O103" i="1"/>
  <c r="W102" i="1"/>
  <c r="S102" i="1"/>
  <c r="O102" i="1"/>
  <c r="W101" i="1"/>
  <c r="S101" i="1"/>
  <c r="O101" i="1"/>
  <c r="W100" i="1"/>
  <c r="S100" i="1"/>
  <c r="O100" i="1"/>
  <c r="AB99" i="1"/>
  <c r="AA99" i="1"/>
  <c r="Z99" i="1"/>
  <c r="Y99" i="1"/>
  <c r="X99" i="1"/>
  <c r="V99" i="1"/>
  <c r="U99" i="1"/>
  <c r="T99" i="1"/>
  <c r="R99" i="1"/>
  <c r="Q99" i="1"/>
  <c r="P99" i="1"/>
  <c r="W98" i="1"/>
  <c r="S98" i="1"/>
  <c r="O98" i="1"/>
  <c r="W97" i="1"/>
  <c r="S97" i="1"/>
  <c r="O97" i="1"/>
  <c r="W96" i="1"/>
  <c r="S96" i="1"/>
  <c r="O96" i="1"/>
  <c r="W95" i="1"/>
  <c r="S95" i="1"/>
  <c r="O95" i="1"/>
  <c r="AB94" i="1"/>
  <c r="AA94" i="1"/>
  <c r="Z94" i="1"/>
  <c r="Y94" i="1"/>
  <c r="X94" i="1"/>
  <c r="V94" i="1"/>
  <c r="U94" i="1"/>
  <c r="T94" i="1"/>
  <c r="R94" i="1"/>
  <c r="Q94" i="1"/>
  <c r="P94" i="1"/>
  <c r="W93" i="1"/>
  <c r="S93" i="1"/>
  <c r="O93" i="1"/>
  <c r="W92" i="1"/>
  <c r="S92" i="1"/>
  <c r="O92" i="1"/>
  <c r="W91" i="1"/>
  <c r="S91" i="1"/>
  <c r="O91" i="1"/>
  <c r="W90" i="1"/>
  <c r="S90" i="1"/>
  <c r="O90" i="1"/>
  <c r="Z83" i="1"/>
  <c r="Y83" i="1"/>
  <c r="X83" i="1"/>
  <c r="V83" i="1"/>
  <c r="U83" i="1"/>
  <c r="T83" i="1"/>
  <c r="W82" i="1"/>
  <c r="S82" i="1"/>
  <c r="W81" i="1"/>
  <c r="S81" i="1"/>
  <c r="W80" i="1"/>
  <c r="S80" i="1"/>
  <c r="W79" i="1"/>
  <c r="S79" i="1"/>
  <c r="W66" i="1"/>
  <c r="S66" i="1"/>
  <c r="W65" i="1"/>
  <c r="S65" i="1"/>
  <c r="L14" i="2" s="1"/>
  <c r="W63" i="1"/>
  <c r="S63" i="1"/>
  <c r="W62" i="1"/>
  <c r="S62" i="1"/>
  <c r="AB61" i="1"/>
  <c r="AA61" i="1"/>
  <c r="Z61" i="1"/>
  <c r="Y61" i="1"/>
  <c r="X61" i="1"/>
  <c r="V61" i="1"/>
  <c r="U61" i="1"/>
  <c r="T61" i="1"/>
  <c r="R61" i="1"/>
  <c r="Q61" i="1"/>
  <c r="P61" i="1"/>
  <c r="W60" i="1"/>
  <c r="S60" i="1"/>
  <c r="O60" i="1"/>
  <c r="W59" i="1"/>
  <c r="S59" i="1"/>
  <c r="O59" i="1"/>
  <c r="W58" i="1"/>
  <c r="S58" i="1"/>
  <c r="O58" i="1"/>
  <c r="W57" i="1"/>
  <c r="S57" i="1"/>
  <c r="O57" i="1"/>
  <c r="AB51" i="1"/>
  <c r="AA51" i="1"/>
  <c r="Z51" i="1"/>
  <c r="Y51" i="1"/>
  <c r="X51" i="1"/>
  <c r="V51" i="1"/>
  <c r="U51" i="1"/>
  <c r="T51" i="1"/>
  <c r="R51" i="1"/>
  <c r="Q51" i="1"/>
  <c r="P51" i="1"/>
  <c r="W50" i="1"/>
  <c r="S50" i="1"/>
  <c r="O50" i="1"/>
  <c r="W48" i="1"/>
  <c r="S48" i="1"/>
  <c r="O48" i="1"/>
  <c r="W47" i="1"/>
  <c r="S47" i="1"/>
  <c r="O47" i="1"/>
  <c r="W46" i="1"/>
  <c r="S46" i="1"/>
  <c r="O46" i="1"/>
  <c r="AB45" i="1"/>
  <c r="AA45" i="1"/>
  <c r="Z45" i="1"/>
  <c r="Y45" i="1"/>
  <c r="X45" i="1"/>
  <c r="V45" i="1"/>
  <c r="U45" i="1"/>
  <c r="T45" i="1"/>
  <c r="R45" i="1"/>
  <c r="Q45" i="1"/>
  <c r="P45" i="1"/>
  <c r="W44" i="1"/>
  <c r="S44" i="1"/>
  <c r="O44" i="1"/>
  <c r="W43" i="1"/>
  <c r="S43" i="1"/>
  <c r="O43" i="1"/>
  <c r="AB42" i="1"/>
  <c r="Z42" i="1"/>
  <c r="Y42" i="1"/>
  <c r="X42" i="1"/>
  <c r="V42" i="1"/>
  <c r="U42" i="1"/>
  <c r="T42" i="1"/>
  <c r="R42" i="1"/>
  <c r="Q42" i="1"/>
  <c r="P42" i="1"/>
  <c r="W41" i="1"/>
  <c r="S41" i="1"/>
  <c r="O41" i="1"/>
  <c r="W40" i="1"/>
  <c r="S40" i="1"/>
  <c r="O40" i="1"/>
  <c r="Z39" i="1"/>
  <c r="Y39" i="1"/>
  <c r="X39" i="1"/>
  <c r="V39" i="1"/>
  <c r="U39" i="1"/>
  <c r="T39" i="1"/>
  <c r="Q39" i="1"/>
  <c r="P39" i="1"/>
  <c r="W38" i="1"/>
  <c r="S38" i="1"/>
  <c r="W37" i="1"/>
  <c r="S37" i="1"/>
  <c r="W36" i="1"/>
  <c r="S36" i="1"/>
  <c r="P341" i="1" l="1"/>
  <c r="U341" i="1"/>
  <c r="Z341" i="1"/>
  <c r="Q341" i="1"/>
  <c r="V341" i="1"/>
  <c r="AA341" i="1"/>
  <c r="E23" i="4"/>
  <c r="R341" i="1"/>
  <c r="X341" i="1"/>
  <c r="AB341" i="1"/>
  <c r="S382" i="1"/>
  <c r="O382" i="1"/>
  <c r="E24" i="4"/>
  <c r="L15" i="2"/>
  <c r="K15" i="2"/>
  <c r="E22" i="4" s="1"/>
  <c r="O247" i="1"/>
  <c r="O359" i="1"/>
  <c r="O367" i="1" s="1"/>
  <c r="L355" i="1"/>
  <c r="Q355" i="1"/>
  <c r="AA355" i="1"/>
  <c r="M355" i="1"/>
  <c r="X355" i="1"/>
  <c r="B20" i="4"/>
  <c r="C20" i="4" s="1"/>
  <c r="AB355" i="1"/>
  <c r="V355" i="1"/>
  <c r="R355" i="1"/>
  <c r="B22" i="4"/>
  <c r="C22" i="4" s="1"/>
  <c r="K346" i="1"/>
  <c r="W301" i="1"/>
  <c r="E27" i="4"/>
  <c r="O264" i="1"/>
  <c r="O280" i="1"/>
  <c r="E20" i="4"/>
  <c r="S319" i="1"/>
  <c r="W42" i="1"/>
  <c r="W319" i="1"/>
  <c r="S323" i="1"/>
  <c r="O340" i="1"/>
  <c r="N355" i="1"/>
  <c r="T355" i="1"/>
  <c r="Y355" i="1"/>
  <c r="O304" i="1"/>
  <c r="P355" i="1"/>
  <c r="U355" i="1"/>
  <c r="Z355" i="1"/>
  <c r="K12" i="2"/>
  <c r="E25" i="4" s="1"/>
  <c r="S42" i="1"/>
  <c r="S45" i="1"/>
  <c r="S264" i="1"/>
  <c r="O267" i="1"/>
  <c r="S280" i="1"/>
  <c r="W267" i="1"/>
  <c r="W277" i="1"/>
  <c r="S61" i="1"/>
  <c r="S94" i="1"/>
  <c r="S114" i="1"/>
  <c r="W119" i="1"/>
  <c r="S162" i="1"/>
  <c r="W172" i="1"/>
  <c r="S177" i="1"/>
  <c r="W182" i="1"/>
  <c r="S304" i="1"/>
  <c r="O308" i="1"/>
  <c r="W323" i="1"/>
  <c r="W45" i="1"/>
  <c r="S51" i="1"/>
  <c r="W61" i="1"/>
  <c r="W114" i="1"/>
  <c r="W162" i="1"/>
  <c r="S167" i="1"/>
  <c r="W177" i="1"/>
  <c r="S257" i="1"/>
  <c r="W264" i="1"/>
  <c r="O273" i="1"/>
  <c r="O277" i="1"/>
  <c r="W280" i="1"/>
  <c r="O283" i="1"/>
  <c r="O286" i="1"/>
  <c r="W304" i="1"/>
  <c r="S308" i="1"/>
  <c r="W51" i="1"/>
  <c r="S104" i="1"/>
  <c r="W167" i="1"/>
  <c r="W273" i="1"/>
  <c r="S283" i="1"/>
  <c r="S286" i="1"/>
  <c r="S301" i="1"/>
  <c r="W308" i="1"/>
  <c r="W312" i="1"/>
  <c r="O323" i="1"/>
  <c r="O376" i="1"/>
  <c r="W104" i="1"/>
  <c r="S119" i="1"/>
  <c r="S134" i="1"/>
  <c r="S172" i="1"/>
  <c r="S182" i="1"/>
  <c r="O312" i="1"/>
  <c r="O182" i="1"/>
  <c r="O172" i="1"/>
  <c r="O167" i="1"/>
  <c r="O162" i="1"/>
  <c r="O134" i="1"/>
  <c r="O119" i="1"/>
  <c r="O114" i="1"/>
  <c r="O109" i="1"/>
  <c r="O94" i="1"/>
  <c r="O61" i="1"/>
  <c r="O51" i="1"/>
  <c r="O42" i="1"/>
  <c r="B24" i="4"/>
  <c r="C24" i="4" s="1"/>
  <c r="W380" i="1"/>
  <c r="B25" i="4"/>
  <c r="C25" i="4" s="1"/>
  <c r="B21" i="4"/>
  <c r="C21" i="4" s="1"/>
  <c r="O380" i="1"/>
  <c r="W346" i="1"/>
  <c r="B23" i="4"/>
  <c r="C23" i="4" s="1"/>
  <c r="W340" i="1"/>
  <c r="E21" i="4"/>
  <c r="O346" i="1"/>
  <c r="E16" i="4"/>
  <c r="D16" i="4" s="1"/>
  <c r="S380" i="1"/>
  <c r="S376" i="1"/>
  <c r="W94" i="1"/>
  <c r="O177" i="1"/>
  <c r="O301" i="1"/>
  <c r="W99" i="1"/>
  <c r="O99" i="1"/>
  <c r="S277" i="1"/>
  <c r="O104" i="1"/>
  <c r="S109" i="1"/>
  <c r="S267" i="1"/>
  <c r="O319" i="1"/>
  <c r="S312" i="1"/>
  <c r="K359" i="1"/>
  <c r="O45" i="1"/>
  <c r="W349" i="1"/>
  <c r="O349" i="1"/>
  <c r="W134" i="1"/>
  <c r="S346" i="1"/>
  <c r="W109" i="1"/>
  <c r="K349" i="1"/>
  <c r="O149" i="1"/>
  <c r="L367" i="1"/>
  <c r="AA367" i="1"/>
  <c r="K366" i="1"/>
  <c r="S99" i="1"/>
  <c r="W367" i="1"/>
  <c r="Z367" i="1"/>
  <c r="Q367" i="1"/>
  <c r="V367" i="1"/>
  <c r="S349" i="1"/>
  <c r="P367" i="1"/>
  <c r="U367" i="1"/>
  <c r="W372" i="1"/>
  <c r="W39" i="1"/>
  <c r="S139" i="1"/>
  <c r="AA42" i="1"/>
  <c r="W149" i="1"/>
  <c r="W253" i="1"/>
  <c r="O257" i="1"/>
  <c r="M367" i="1"/>
  <c r="R367" i="1"/>
  <c r="X367" i="1"/>
  <c r="AB367" i="1"/>
  <c r="S366" i="1"/>
  <c r="S367" i="1" s="1"/>
  <c r="O372" i="1"/>
  <c r="W257" i="1"/>
  <c r="W83" i="1"/>
  <c r="N367" i="1"/>
  <c r="T367" i="1"/>
  <c r="Y367" i="1"/>
  <c r="S372" i="1"/>
  <c r="S39" i="1"/>
  <c r="W139" i="1"/>
  <c r="S253" i="1"/>
  <c r="S83" i="1"/>
  <c r="S149" i="1"/>
  <c r="O253" i="1"/>
  <c r="S341" i="1" l="1"/>
  <c r="O341" i="1"/>
  <c r="W341" i="1"/>
  <c r="M388" i="1"/>
  <c r="M389" i="1" s="1"/>
  <c r="H7" i="3" s="1"/>
  <c r="P388" i="1"/>
  <c r="P389" i="1" s="1"/>
  <c r="L388" i="1"/>
  <c r="L389" i="1" s="1"/>
  <c r="G7" i="3" s="1"/>
  <c r="U388" i="1"/>
  <c r="U389" i="1" s="1"/>
  <c r="P7" i="3" s="1"/>
  <c r="Z388" i="1"/>
  <c r="Z389" i="1" s="1"/>
  <c r="Q388" i="1"/>
  <c r="Q389" i="1" s="1"/>
  <c r="AB388" i="1"/>
  <c r="AB389" i="1" s="1"/>
  <c r="I9" i="4" s="1"/>
  <c r="I12" i="4" s="1"/>
  <c r="Y388" i="1"/>
  <c r="Y389" i="1" s="1"/>
  <c r="R388" i="1"/>
  <c r="R389" i="1" s="1"/>
  <c r="AA388" i="1"/>
  <c r="AA389" i="1" s="1"/>
  <c r="H9" i="4" s="1"/>
  <c r="H12" i="4" s="1"/>
  <c r="X388" i="1"/>
  <c r="X389" i="1" s="1"/>
  <c r="N388" i="1"/>
  <c r="N389" i="1" s="1"/>
  <c r="I7" i="3" s="1"/>
  <c r="T388" i="1"/>
  <c r="T389" i="1" s="1"/>
  <c r="O7" i="3" s="1"/>
  <c r="V388" i="1"/>
  <c r="V389" i="1" s="1"/>
  <c r="Q7" i="3" s="1"/>
  <c r="D22" i="4"/>
  <c r="K355" i="1"/>
  <c r="J16" i="2"/>
  <c r="W355" i="1"/>
  <c r="W383" i="1"/>
  <c r="O355" i="1"/>
  <c r="S355" i="1"/>
  <c r="K16" i="2"/>
  <c r="S383" i="1"/>
  <c r="O383" i="1"/>
  <c r="K367" i="1"/>
  <c r="L16" i="2"/>
  <c r="D21" i="4"/>
  <c r="D24" i="4"/>
  <c r="D20" i="4"/>
  <c r="D25" i="4"/>
  <c r="B19" i="4"/>
  <c r="C19" i="4" s="1"/>
  <c r="D23" i="4"/>
  <c r="E19" i="4"/>
  <c r="K388" i="1" l="1"/>
  <c r="K389" i="1" s="1"/>
  <c r="F7" i="3" s="1"/>
  <c r="F8" i="3" s="1"/>
  <c r="O388" i="1"/>
  <c r="O389" i="1" s="1"/>
  <c r="W388" i="1"/>
  <c r="W389" i="1" s="1"/>
  <c r="S388" i="1"/>
  <c r="S389" i="1" s="1"/>
  <c r="N7" i="3" s="1"/>
  <c r="I13" i="4"/>
  <c r="I14" i="4" s="1"/>
  <c r="H13" i="4"/>
  <c r="H14" i="4" s="1"/>
  <c r="E11" i="4"/>
  <c r="L7" i="3"/>
  <c r="L8" i="3" s="1"/>
  <c r="K7" i="3"/>
  <c r="K8" i="3" s="1"/>
  <c r="E10" i="4"/>
  <c r="E12" i="4"/>
  <c r="M7" i="3"/>
  <c r="M8" i="3" s="1"/>
  <c r="Q8" i="3"/>
  <c r="F12" i="4"/>
  <c r="B11" i="4"/>
  <c r="C11" i="4" s="1"/>
  <c r="H8" i="3"/>
  <c r="F11" i="4"/>
  <c r="H11" i="4" s="1"/>
  <c r="I11" i="4" s="1"/>
  <c r="P8" i="3"/>
  <c r="D19" i="4"/>
  <c r="I8" i="3"/>
  <c r="B12" i="4"/>
  <c r="C12" i="4" s="1"/>
  <c r="B10" i="4"/>
  <c r="C10" i="4" s="1"/>
  <c r="G8" i="3"/>
  <c r="F10" i="4"/>
  <c r="O8" i="3"/>
  <c r="D10" i="4" l="1"/>
  <c r="D12" i="4"/>
  <c r="D11" i="4"/>
  <c r="E9" i="4"/>
  <c r="J7" i="3"/>
  <c r="J8" i="3" s="1"/>
  <c r="B13" i="4"/>
  <c r="B9" i="4"/>
  <c r="F9" i="4"/>
  <c r="N8" i="3"/>
  <c r="E13" i="4" l="1"/>
  <c r="E14" i="4"/>
  <c r="C9" i="4"/>
  <c r="B14" i="4"/>
  <c r="F13" i="4"/>
  <c r="F14" i="4" s="1"/>
  <c r="C14" i="4" l="1"/>
  <c r="D9" i="4"/>
  <c r="C13" i="4" l="1"/>
  <c r="D13" i="4" s="1"/>
  <c r="D14" i="4"/>
</calcChain>
</file>

<file path=xl/sharedStrings.xml><?xml version="1.0" encoding="utf-8"?>
<sst xmlns="http://schemas.openxmlformats.org/spreadsheetml/2006/main" count="1668" uniqueCount="416">
  <si>
    <t>INVESTICIJŲ PRITRAUKIMO IR VERSLO VYSTYMO PROGRAMOS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</si>
  <si>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</si>
  <si>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</si>
  <si>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</si>
  <si>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</si>
  <si>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</si>
  <si>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</si>
  <si>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</si>
  <si>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</si>
  <si>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</si>
  <si>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</si>
  <si>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</si>
  <si>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</si>
  <si>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</si>
  <si>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</si>
  <si>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03. Infrastruktūros gerinimas/plėtojimas ir žemės ūkio verslo plėtra</t>
  </si>
  <si>
    <t>08 Investicijų pritraukimo ir verslo vystymo programa</t>
  </si>
  <si>
    <t>08</t>
  </si>
  <si>
    <t>01</t>
  </si>
  <si>
    <t xml:space="preserve"> Gerinti infrastruktūrą darnoje su gamtine aplinka</t>
  </si>
  <si>
    <t>Užtikrinti kuo didesnį parengtų ir įgyvendinamų projektų skaičių</t>
  </si>
  <si>
    <t>188723322</t>
  </si>
  <si>
    <t>12</t>
  </si>
  <si>
    <t>VL</t>
  </si>
  <si>
    <t>SL</t>
  </si>
  <si>
    <t>ES</t>
  </si>
  <si>
    <t>Iš viso:</t>
  </si>
  <si>
    <t>02</t>
  </si>
  <si>
    <t>SB</t>
  </si>
  <si>
    <t>1</t>
  </si>
  <si>
    <t>04</t>
  </si>
  <si>
    <t>03</t>
  </si>
  <si>
    <t>05</t>
  </si>
  <si>
    <t>3</t>
  </si>
  <si>
    <t>06</t>
  </si>
  <si>
    <t>09</t>
  </si>
  <si>
    <t>16</t>
  </si>
  <si>
    <t>11</t>
  </si>
  <si>
    <t>13</t>
  </si>
  <si>
    <t>0</t>
  </si>
  <si>
    <t>KTL</t>
  </si>
  <si>
    <t>31</t>
  </si>
  <si>
    <t>14</t>
  </si>
  <si>
    <t>33</t>
  </si>
  <si>
    <t>18</t>
  </si>
  <si>
    <t>Šilutės r. savivaldybės gatvių apšvietimo sistemos modernizavimas</t>
  </si>
  <si>
    <t>34</t>
  </si>
  <si>
    <t>19</t>
  </si>
  <si>
    <t>21</t>
  </si>
  <si>
    <t>Projekto įgyvendinimo metu sukurto turto draudimas</t>
  </si>
  <si>
    <t>36</t>
  </si>
  <si>
    <t>37</t>
  </si>
  <si>
    <t>38</t>
  </si>
  <si>
    <t>39</t>
  </si>
  <si>
    <t>40</t>
  </si>
  <si>
    <t>26</t>
  </si>
  <si>
    <t>Rezervas įgyvendinamiems projektams</t>
  </si>
  <si>
    <t>29</t>
  </si>
  <si>
    <t>32</t>
  </si>
  <si>
    <t>35</t>
  </si>
  <si>
    <t>41</t>
  </si>
  <si>
    <t>42</t>
  </si>
  <si>
    <t>43</t>
  </si>
  <si>
    <t>Vaizdo stebėjimo sistemos ir bevielio internetinio ryšio įrengimas ir priežiūra Šilutės mieste</t>
  </si>
  <si>
    <t>44</t>
  </si>
  <si>
    <t>45</t>
  </si>
  <si>
    <t>46</t>
  </si>
  <si>
    <t>47</t>
  </si>
  <si>
    <t>48</t>
  </si>
  <si>
    <t>49</t>
  </si>
  <si>
    <t>50</t>
  </si>
  <si>
    <t>Šilutės miesto Cintjoniškių gatvės rekonstravimas. II etapas: dviejų žiedinių sankryžų įrengimas</t>
  </si>
  <si>
    <t>57</t>
  </si>
  <si>
    <t>65</t>
  </si>
  <si>
    <t>68</t>
  </si>
  <si>
    <t>83</t>
  </si>
  <si>
    <t>73</t>
  </si>
  <si>
    <t>75</t>
  </si>
  <si>
    <t>76</t>
  </si>
  <si>
    <t>100</t>
  </si>
  <si>
    <t>Iš viso uždaviniui:</t>
  </si>
  <si>
    <t>Tinkamai naudoti, saugoti, prižiūrėti ir eksploatuoti Savivaldybės turtą</t>
  </si>
  <si>
    <t>Vydūno gimnazijos pastato Šilutėje Atgimimo al., 3, rekonstravimas ir sporto salės statyba</t>
  </si>
  <si>
    <t>Šilutės Martyno Jankaus pagrindinės mokyklos pastato remontas</t>
  </si>
  <si>
    <t>09.02.01.01.</t>
  </si>
  <si>
    <t>188723323</t>
  </si>
  <si>
    <t xml:space="preserve">SB </t>
  </si>
  <si>
    <t>Kintų pagrindinės mokyklos žaidimų aikštelės įrengimas</t>
  </si>
  <si>
    <t>VIP</t>
  </si>
  <si>
    <t>Ūkio skyriaus nenumatytos išlaidos</t>
  </si>
  <si>
    <t>Šilutės rajono savivaldybės nuosavybės teise priklausančio turto remonto darbai</t>
  </si>
  <si>
    <t>Būstų ir pagalbinių ūkio paskirties pastatų dokumentų parengimas pardavimui</t>
  </si>
  <si>
    <t xml:space="preserve">6 but., 10 pag. </t>
  </si>
  <si>
    <t>Išlaidos įgyvendinamiems projektams</t>
  </si>
  <si>
    <t>01.03.02.09</t>
  </si>
  <si>
    <t>Žemaičių Naumiesčio sinagogos sutvarkymas</t>
  </si>
  <si>
    <t>Švėkšnos sinagogos sutvarkymas</t>
  </si>
  <si>
    <t>Vilkyčių pagrindinės mokyklos atnaujinimas</t>
  </si>
  <si>
    <t>Šilutės r. Usėnų pagrindinės mokyklos atnaujinimas</t>
  </si>
  <si>
    <t>Kintų pagrindinės mokyklos atnaujinimas</t>
  </si>
  <si>
    <t>Šilutės pirmosios gimnazijos pastato K. Kalinausko g. 2, atnaujinimas</t>
  </si>
  <si>
    <t>Lopšelių darželių sutvarkymas</t>
  </si>
  <si>
    <t>Šilutės kultūros ir pramogų pastato Lietuvinkų g. 6, Šilutėje, rekonstravimas</t>
  </si>
  <si>
    <t>Šilutės dvaro sodybos, vadinamos H. Šojaus darbininkų namo pritaikymas jaunimo nakvynės namams</t>
  </si>
  <si>
    <t>Modernizuoti sporto infrastruktūrą</t>
  </si>
  <si>
    <t>Daugiafunkcinio sporto komplekso  Rusnės 10, Šilutėje, techninio projekto parengimas, statybos darbai</t>
  </si>
  <si>
    <t>Gerinti Šilutės rajono savivaldybės socialinio būsto kokybę, vykdyti jo priežiūrą</t>
  </si>
  <si>
    <t>Būsto pritaikymas specifiniams neįgaliųjų poreikiams</t>
  </si>
  <si>
    <t>06.01.01.01</t>
  </si>
  <si>
    <t>Daugiabučių gyvenamųjų namų esančių Šilutės rajono savivaldybėje, modernizavimo programa(soc.)</t>
  </si>
  <si>
    <t>Daugiabučių gyvenamųjų namų esančių Šilutės rajono savivaldybėje, modernizavimo programa(gyv.)</t>
  </si>
  <si>
    <t>Pritaikyti šeimų, auginančių vaikus su sunkia negalia, gyvenamąją aplinką</t>
  </si>
  <si>
    <t>10.01.02.01</t>
  </si>
  <si>
    <t>Modernizuoti gyvenviečių gatves, privažiavimus, stovėjimo aikšteles, pagerinti eismą</t>
  </si>
  <si>
    <t>Šilutės miesto ir rajono gatvių apšvietimo įrengimas</t>
  </si>
  <si>
    <t>04.05.01.02</t>
  </si>
  <si>
    <t>KPPP</t>
  </si>
  <si>
    <t xml:space="preserve">Seniūnijų vietinės reikšmės kelių priežiūra </t>
  </si>
  <si>
    <t>Potvynių sugadintų vietinės reikšmės kelių remontas</t>
  </si>
  <si>
    <t>Modernizuoti inžinerinio aprūpinimo sistemų infrastruktūrą</t>
  </si>
  <si>
    <t>Iš viso tikslui:</t>
  </si>
  <si>
    <t>Finansavimo šaltiniai</t>
  </si>
  <si>
    <t>Šilutės kultūros ir pramogų centro modernizavimas, siekiant didinti kultūrinių paslaugų prieinamumą</t>
  </si>
  <si>
    <t>Šilutės kultūros ir pramogų centro ir bibliotekos pastato, esančio Tilžės g. 12, pritaikymas bendruomenės poreikiams</t>
  </si>
  <si>
    <t>04.07.04.01</t>
  </si>
  <si>
    <t>Vandens transporto priemonių nuleidimo vietų įrengimas</t>
  </si>
  <si>
    <t>Ž. Naumiesčio gimnazijos sutvarkymas</t>
  </si>
  <si>
    <t>Šilutės miesto stadiono sutvarkymas</t>
  </si>
  <si>
    <t>Strateginio tikslo kodas</t>
  </si>
  <si>
    <t>Programos pavadinimas</t>
  </si>
  <si>
    <t>Iš jų darbo užmokesčiui</t>
  </si>
  <si>
    <t>IŠ VISO: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</si>
  <si>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</si>
  <si>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</si>
  <si>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</si>
  <si>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</si>
  <si>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</si>
  <si>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</si>
  <si>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</si>
  <si>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</si>
  <si>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</si>
  <si>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</si>
  <si>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</si>
  <si>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</si>
  <si>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</si>
  <si>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</si>
  <si>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</si>
  <si>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</si>
  <si>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(Nr.0 8)</t>
  </si>
  <si>
    <t>Investicijų pritraukimo ir verslo vystymosi programa</t>
  </si>
  <si>
    <t>08. Investicijų pritraukimo ir verslo vystymosi programa</t>
  </si>
  <si>
    <t xml:space="preserve">        2.2.2. skolintos lėšos</t>
  </si>
  <si>
    <t>60</t>
  </si>
  <si>
    <t>2014-2020 metų INTERREG V-A Pietų Baltijos bendradarbiavimo abipus sienos programos projektas "Baltic for all" ("Baltija visiems")</t>
  </si>
  <si>
    <t>85</t>
  </si>
  <si>
    <t>04.07.03.01</t>
  </si>
  <si>
    <t>87</t>
  </si>
  <si>
    <t>Saugų vaikų globos namų pastato sutvarkymas</t>
  </si>
  <si>
    <t>09.01.01.01</t>
  </si>
  <si>
    <t>Inžineriniai magistraliniai tinklai</t>
  </si>
  <si>
    <t>88</t>
  </si>
  <si>
    <t>Bevielio interneto diegimas viešosiose Šilutės rajono savivaldybės erdvėse</t>
  </si>
  <si>
    <t>04.06.01.01</t>
  </si>
  <si>
    <t>Naujų sporto aikštynų įrengimas</t>
  </si>
  <si>
    <t>Šilutės rajono savivaldybės seniūnijų administracinių pastatų sutvarkymas</t>
  </si>
  <si>
    <t>2</t>
  </si>
  <si>
    <t>04.03.07.01</t>
  </si>
  <si>
    <t>89</t>
  </si>
  <si>
    <t>08.06.01.01</t>
  </si>
  <si>
    <t>90</t>
  </si>
  <si>
    <t>91</t>
  </si>
  <si>
    <t>Šyšos upės senvagės II dalies ir Pievų g. demontuojamų garažų užterštų teritorijų sutvarkymas Šilutės mieste</t>
  </si>
  <si>
    <t>01.03.02.01</t>
  </si>
  <si>
    <t>05.06.01.01</t>
  </si>
  <si>
    <t>92</t>
  </si>
  <si>
    <t>Kuršių marių bendras paveldas: nuo neįprasto iki pažįstamo</t>
  </si>
  <si>
    <t>Šilutės Šv.Kryžiaus bažnyčios pastato, Katalikų bažnyčios g. 3, Šilutėje, sutvarkymas</t>
  </si>
  <si>
    <t>Įgyvendintas projektas, vnt.</t>
  </si>
  <si>
    <t xml:space="preserve">Apdraustas projekto įgyvendinimo metu įsigytas turtas, vnt. </t>
  </si>
  <si>
    <t>Įgyvendinti projektai, proc.</t>
  </si>
  <si>
    <t>Sukurtos arba atnaujintos atviros erdvės miestų vietovėse, kv. m</t>
  </si>
  <si>
    <t>Šilutės miesto Šilokarčemos kvartalo kompleksinis sutvarkymas</t>
  </si>
  <si>
    <t>Šilutės miesto Lietuvininkų g. ir Tilžės g. gretutinių teritorijų viešųjų erdvių sutvarkymas, suformuojant rekreacijai ir aktyviai miestiečių veiklai patrauklias erdves</t>
  </si>
  <si>
    <t>Šilutės miesto istorinio parko infrastruktūros sutvarkymas, sukuriant sąlygas aktyviam poilsiui, sveikatingumo renginiams</t>
  </si>
  <si>
    <t>Sutvarkyti, įrengti ir pritaikyti lankymui kultūros paveldo objektai, vnt.</t>
  </si>
  <si>
    <t xml:space="preserve">Šilutės miesto Lietuvininkų, Tilžės gatvių eismo saugos gerinimas ir P. Jakšto, H. Zudermano, Knygnešių, M. Jankaus, Lauko, Miško gatvių rekonstravimas </t>
  </si>
  <si>
    <t xml:space="preserve">Švėkšnos miestelio infrastruktūros atnaujinimas  </t>
  </si>
  <si>
    <t xml:space="preserve">Rusnės miestelio infrastruktūros atnaujinimas  </t>
  </si>
  <si>
    <t xml:space="preserve">Žemaičių Naumiesčio miestelio infrastruktūros atnaujinimas  </t>
  </si>
  <si>
    <t xml:space="preserve">Socialinių būstų įsigijimas Šilutės rajono savivaldybėje </t>
  </si>
  <si>
    <t xml:space="preserve">Komunalinių atliekų rūšiuojamojo surinkimo infrastruktūros plėtra Šilutės rajono savivaldybėje </t>
  </si>
  <si>
    <t xml:space="preserve">Ramučių gatvės Šilutės mieste pėsčiųjų ir dviračių tako rekonstravimas  </t>
  </si>
  <si>
    <t>Rekonstruotų dviračių ir/ar pėsčiųjų takų ir/ar trasų ilgis, km</t>
  </si>
  <si>
    <t>Įsigyti socialiniai būstai, vnt</t>
  </si>
  <si>
    <t>Sutvarkytas pastatas, vnt.</t>
  </si>
  <si>
    <t xml:space="preserve">Paslaugų teikimo ir asmenų aptarnavimo kokybės gerinimas Šilutės rajono savivaldybėje  </t>
  </si>
  <si>
    <t>Šilutės meno mokyklos pastato rekonstrukcija, pritaikant patalpas ugdymui</t>
  </si>
  <si>
    <t>Paramos gavėjai, vnt.</t>
  </si>
  <si>
    <t>Pastato sutvarkymas, vnt.</t>
  </si>
  <si>
    <t>94</t>
  </si>
  <si>
    <t>Šilutės lopšelio-darželio "Ąžuoliukas" infrastruktūros modernizavimas</t>
  </si>
  <si>
    <t>Sutvarkytų grupių skaičius, vnt.</t>
  </si>
  <si>
    <t>Buvusios katilinės teritorijos Šilutės m., Tulpių g. 14, sutvarkymas</t>
  </si>
  <si>
    <t>Edukacinių erdvių sukūrimas Šilutės r. Vainuto gimnazijoje</t>
  </si>
  <si>
    <t>Šilutės r. Saugų Jurgio Mikšo pagrindinės mokyklos patalpų pritaikymas ikimokyklinio ir priešmokyklinio ugdymo grupėms</t>
  </si>
  <si>
    <t>Pažink Pamario kraštą keliaudamas paukščių keliu</t>
  </si>
  <si>
    <t>Žuvininkystės produktų iškrovimo vietos infrastruktūros gerinimas Kintų prieplaukoje</t>
  </si>
  <si>
    <t>Rekonstruota Vydūno gimnazija, pastatyta sporto salė, vnt.</t>
  </si>
  <si>
    <t>Atliktas  mokyklos remontas, atnaujintas mokyklos pastatas, Šilojų g. 13A, Traksėdžių k., vnt.</t>
  </si>
  <si>
    <t>Atliktas paprastas patalpų remontas, vnt.</t>
  </si>
  <si>
    <t>Atlikti sutvarkymo darbai, vnt.</t>
  </si>
  <si>
    <t>Įrengta žaidimų aikštelė, vnt.</t>
  </si>
  <si>
    <t>Atsiskaityta su rangovais už įvairius mažos apimties darbus, proc.</t>
  </si>
  <si>
    <t>Parengti dokumentai, vnt.</t>
  </si>
  <si>
    <t>Parengti projektai,  proc.</t>
  </si>
  <si>
    <t>Sutvarkyta sinagoga, vnt</t>
  </si>
  <si>
    <t>Sutvarkyta sinagoga, vnt.</t>
  </si>
  <si>
    <t>Atnaujintas pastatas, vnt.</t>
  </si>
  <si>
    <t>Atnaujintos mokyklos pastato vidaus patalpos, vnt.</t>
  </si>
  <si>
    <t>Atnaujintos gimnazijos pastato vidaus patalpos, vnt.</t>
  </si>
  <si>
    <t>Slipo įrengimas, vnt.</t>
  </si>
  <si>
    <t>Rekonstruotas pastatas, vnt.</t>
  </si>
  <si>
    <t>Suremontuotas pastatas, vnt.</t>
  </si>
  <si>
    <t>Įrengta sporto aikštė, vnt.</t>
  </si>
  <si>
    <t>Sutvarkytas stadionas, vnt.</t>
  </si>
  <si>
    <t>Aikštynų įrengimas, vnt.</t>
  </si>
  <si>
    <t>Pritaikytas būsto neigaliesiems skaičius, vnt.</t>
  </si>
  <si>
    <t>Pritaikyti būstai šeimoms, auginančioms vaikus su neigalia, vnt.</t>
  </si>
  <si>
    <t>Suremontuoti keliai, vnt.</t>
  </si>
  <si>
    <t>Įrengta magistralinė trasa, vnt.</t>
  </si>
  <si>
    <t>Modernizuoti kultūros infrastruktūros objektai, vnt.</t>
  </si>
  <si>
    <t xml:space="preserve">Sutvarkytos viešosios erdvės, kv. m           </t>
  </si>
  <si>
    <t>Sutvarkytos viešosios erdvės, kv.m</t>
  </si>
  <si>
    <t>Įdiegtos aptarnavimo kokybei gerinti skirtos priemonės, vnt.</t>
  </si>
  <si>
    <t>95</t>
  </si>
  <si>
    <t>96</t>
  </si>
  <si>
    <t>Žvejybos infrastruktūros įrengimas Kintų uostelyje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</si>
  <si>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</si>
  <si>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</si>
  <si>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</si>
  <si>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</si>
  <si>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>08. Investicijų pritraukimo ir verslo vystymo programa</t>
  </si>
  <si>
    <t>Turtui įsigyti ir finansiniams įsipareigojimams vykdyti</t>
  </si>
  <si>
    <t>tūkst. Eur</t>
  </si>
  <si>
    <t>Saugų J.Mikšo pagr. mokyklos pastato atnaujinimas</t>
  </si>
  <si>
    <t>Vainuto gimnazijos pastato  atnaujinimas</t>
  </si>
  <si>
    <t>Atnaujintas pastatas, proc.</t>
  </si>
  <si>
    <t>Macikų lagerio objektų komplekso teritorijos sutvarkymas</t>
  </si>
  <si>
    <t>Sutvarkyta teritorija, proc.</t>
  </si>
  <si>
    <t>Parengtas investicinis projektas, vnt.</t>
  </si>
  <si>
    <t>Sporto aikštelių įrengimas</t>
  </si>
  <si>
    <t>Seniūnijų vietinės reikšmės kelių remontas ir rekonstravimas</t>
  </si>
  <si>
    <t>08.02.01.07</t>
  </si>
  <si>
    <t>Sukurtos arba atnaujintos atviros erdvės miestų vietovėse, kv.m.</t>
  </si>
  <si>
    <t>Pastatyti arba atnaujinti viešieji arba komerciniai pastatai miestų vietovėse, kv.m.</t>
  </si>
  <si>
    <t>Pavadinimas</t>
  </si>
  <si>
    <t>Uždavinio vertinimo kriterijus</t>
  </si>
  <si>
    <t>Planas</t>
  </si>
  <si>
    <t>Modernizavimio metu pakeistų miesto gatvių šviestuvų kiekis, vnt.</t>
  </si>
  <si>
    <t>1443</t>
  </si>
  <si>
    <t>56</t>
  </si>
  <si>
    <t>Juknaičių savarankiško gyvenimo namų pastato dalies sutvarkymas</t>
  </si>
  <si>
    <t>Atsinaujinačių energijos išteklių panaudojimas pastatuose, proc.</t>
  </si>
  <si>
    <t>Įgyvendintas projektas, proc.</t>
  </si>
  <si>
    <t xml:space="preserve">Šilutės H.Šojaus dvaro pastatų komplekso įveiklinimas, pritaikant viešiems kultūros poreikiams </t>
  </si>
  <si>
    <t>98</t>
  </si>
  <si>
    <t>101</t>
  </si>
  <si>
    <t>Šilutės rajono švietimo, ugdymo ir kultūros pastatų modernizavimas, pasinaudojant Europos energetinio efektyvumo fondo technine pagalba</t>
  </si>
  <si>
    <t>Viešieji pastatai, vnt.</t>
  </si>
  <si>
    <t>2014-2020 metų INTERREG  Lietuvos ir Latvijos bendradarbiavimo per sieną programos projektas "Regioninis bendradarbiavimas darniam, integruotam ir sumaniam planavimui"</t>
  </si>
  <si>
    <t>102</t>
  </si>
  <si>
    <t>Projektas "Mokomės. Dalijamės. Augame"</t>
  </si>
  <si>
    <t>09.08.01.02</t>
  </si>
  <si>
    <t>Mokyklų skaičius, vnt.</t>
  </si>
  <si>
    <t>Projektas "Veža"</t>
  </si>
  <si>
    <t>103</t>
  </si>
  <si>
    <t>2023 m.</t>
  </si>
  <si>
    <t>Sukurtos arba atnaujintos atviros erdvės miestų vietovėse , kv. m</t>
  </si>
  <si>
    <t>400690</t>
  </si>
  <si>
    <t>Pagerinti atskiro komunalinio atiekų surinkimo pajėgumai, proc.</t>
  </si>
  <si>
    <t>Šilutės ir Slavsko miestų kultūros paveldo objektų pritaikymas turistiniams bei kultūriniams poreikiams"</t>
  </si>
  <si>
    <t>Parengtas projektas, atlikta ekspertizė, vykdomi darbai, proc.</t>
  </si>
  <si>
    <t>104</t>
  </si>
  <si>
    <t>06.04.01.01</t>
  </si>
  <si>
    <t>Modernizuotų šviestuvų skaičius, vnt.</t>
  </si>
  <si>
    <t>Šilutės rajono savivaldybės seniūnijų apšvietimo modernizavimas</t>
  </si>
  <si>
    <t>480</t>
  </si>
  <si>
    <t>30</t>
  </si>
  <si>
    <t xml:space="preserve">Šilutės H. Šojaus dvaro parko teritorijos sutvarkymas ir pritaikymas rekreacijai   </t>
  </si>
  <si>
    <t xml:space="preserve">Daugiabučių gyvenamųjų namų kvartalo, esančio Šilutės mieste, tarp Parko g., Lietuvininkų g. ir Liepų g., kompleksinis sutvarkymas </t>
  </si>
  <si>
    <t>Šilutės miesto istorinės dalies kraštovaizdžio tvarkymas</t>
  </si>
  <si>
    <t>Bendras rekonstruotų arba atnaujintų kelių ilgis, km</t>
  </si>
  <si>
    <t>Ž. Naumiesčio mokyklos darželio vidaus remontas</t>
  </si>
  <si>
    <t>Administravimas, proc.</t>
  </si>
  <si>
    <t>Suremontuotų kelių, gatvių, aikštelių, kiemų (Šilutės miesto Knygnešių, Melioratorių al. ir kt.) skaičius,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</si>
  <si>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</si>
  <si>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105</t>
  </si>
  <si>
    <t>Pamario krašto žvejų verslininkų veiklos virsmas į rekreacinę žvejybą ir turizmą</t>
  </si>
  <si>
    <t>Mokymų skaičius, vnt.</t>
  </si>
  <si>
    <t>Galimybių studijos-tiriamojo darbo parengimas, vnt.</t>
  </si>
  <si>
    <t>Viešojo ir privataus sektorių partnerystės projektas "Šilutės rajono visuomeninių pastatų energetinio efektyvumo didinimas"</t>
  </si>
  <si>
    <t>Modernizuoti viešieji pastatai, vnt.</t>
  </si>
  <si>
    <t>51</t>
  </si>
  <si>
    <t>Šilutės meno mokyklos atnaujinimas</t>
  </si>
  <si>
    <t>09.02.01.01</t>
  </si>
  <si>
    <t>Sutvarkyta pastatas, proc.</t>
  </si>
  <si>
    <t>106</t>
  </si>
  <si>
    <t>EEE</t>
  </si>
  <si>
    <t>Projektas "Kultūros skūnė"</t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</si>
  <si>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</si>
  <si>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t>2024-ųjų metų išlaidų projektas</t>
  </si>
  <si>
    <t>2024 m.</t>
  </si>
  <si>
    <t>Žuvininkystės produktų iškrovimo vietos infrastruktūros gerinimas Uostadvario kaimo krantinėje</t>
  </si>
  <si>
    <t>52</t>
  </si>
  <si>
    <t>Pastato, esančio Tulpių g. 10, Šilutės m., sutvarkymas</t>
  </si>
  <si>
    <t>Sutvarkyta pastatas, vnt.</t>
  </si>
  <si>
    <t>8</t>
  </si>
  <si>
    <t>10</t>
  </si>
  <si>
    <t>Sutvarkytos atskiros patalpos, vnt.</t>
  </si>
  <si>
    <t>SB(ŠIMP)</t>
  </si>
  <si>
    <t xml:space="preserve"> VIP</t>
  </si>
  <si>
    <t>Gatvių skaičius, kuriose įrengtas Šilutės miesto apšvietimas, proc.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</si>
  <si>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</si>
  <si>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specialioji programa </t>
    </r>
    <r>
      <rPr>
        <b/>
        <sz val="10"/>
        <rFont val="Times New Roman"/>
        <family val="1"/>
        <charset val="186"/>
      </rPr>
      <t>SB(AA)</t>
    </r>
  </si>
  <si>
    <r>
      <t xml:space="preserve">Švietimo įstaigų modernizavimo programa </t>
    </r>
    <r>
      <rPr>
        <b/>
        <sz val="10"/>
        <rFont val="Times New Roman"/>
        <family val="1"/>
        <charset val="186"/>
      </rPr>
      <t>SB(ŠIMP)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</si>
  <si>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</si>
  <si>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  <charset val="186"/>
      </rPr>
      <t>VIP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</si>
  <si>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</si>
  <si>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t>Projektas 2024 m.</t>
  </si>
  <si>
    <t>2.1.4. iš jo: pajamos už suteiktas paslaugas</t>
  </si>
  <si>
    <t>2.2.1. švietimo įstaigų modernizavimo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</si>
  <si>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</si>
  <si>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</si>
  <si>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</si>
  <si>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2.2.3. Valstybės investicijų programa</t>
  </si>
  <si>
    <t>77</t>
  </si>
  <si>
    <t>Šilutės lopšelio-darželio "Gintarėlis" infrastruktūros modernizavimas</t>
  </si>
  <si>
    <t>PATVIRTINTA</t>
  </si>
  <si>
    <t>(Nr. 08)</t>
  </si>
  <si>
    <t>VIPA</t>
  </si>
  <si>
    <r>
      <t xml:space="preserve">Viešųjų investicijų plėtros agentūros lėšos </t>
    </r>
    <r>
      <rPr>
        <b/>
        <sz val="10"/>
        <rFont val="Times New Roman"/>
        <family val="1"/>
      </rPr>
      <t>VIPA</t>
    </r>
  </si>
  <si>
    <t>2.2.8. kitos lėšos</t>
  </si>
  <si>
    <t>2.2.7. Viešųjų investicijų plėtros agentūros lėšos</t>
  </si>
  <si>
    <t>99</t>
  </si>
  <si>
    <t>Socialinis dialogas: partnerystė gyvensenos kokybei</t>
  </si>
  <si>
    <t>303244137</t>
  </si>
  <si>
    <t>12.1</t>
  </si>
  <si>
    <t>Valstybinės lietuvių kalbos mokymai, val.</t>
  </si>
  <si>
    <t>Renginiai, vnt.</t>
  </si>
  <si>
    <t>Bendradarbiavimo platformos sukūrimas, vnt.</t>
  </si>
  <si>
    <t>61</t>
  </si>
  <si>
    <t>Ikimokyklinio ir mokyklinio ugdymo įstaigų sveikatos kabinetų aprūpinimas metodinėmis priemonėmis</t>
  </si>
  <si>
    <t>301791595</t>
  </si>
  <si>
    <t>19.1</t>
  </si>
  <si>
    <t>Šilutės rajono savivaldybės tarybos 2022 m. gruodžio 22 d.</t>
  </si>
  <si>
    <t>2022 m. išlaidos</t>
  </si>
  <si>
    <t>2023 m. išlaidų projektas</t>
  </si>
  <si>
    <t>2023 m. patvirtinta Šilutės r. savivaldybės taryboje</t>
  </si>
  <si>
    <t>2023 m. faktiškai skirtas finansavimas</t>
  </si>
  <si>
    <t>2025-ųjų metų išlaidų projektas</t>
  </si>
  <si>
    <t>2025 m.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</si>
  <si>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</si>
  <si>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</si>
  <si>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</si>
  <si>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</si>
  <si>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</si>
  <si>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</si>
  <si>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</si>
  <si>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2025 m.</t>
  </si>
  <si>
    <t>Rekonstruota krantinė, vnt.</t>
  </si>
  <si>
    <t>Prižiūrimų kelių ilgis, km</t>
  </si>
  <si>
    <t xml:space="preserve">Stebėjimo sistemų ir bevielio interneto įrengimas ir priežiūra, vnt. </t>
  </si>
  <si>
    <t>Interneto ryšio stotelių palaikymas, vnt.</t>
  </si>
  <si>
    <t>Vandens tiekimo ir nuotekų tvarkymo sistemų renovavimas ir plėtra Šilutės rajono savivaldybėje</t>
  </si>
  <si>
    <t>Rekonstruotų vandens tiekimo ir nuotekų tinklų ilgis, km</t>
  </si>
  <si>
    <t>Pamario progimnazijos  pastato ir stadiono atnaujinimo darbai</t>
  </si>
  <si>
    <t>Smulkiojo ir vidutinio verslo rėmimas</t>
  </si>
  <si>
    <t>17</t>
  </si>
  <si>
    <t>Šilutės miesto stadiono infrastruktūros gerinimas</t>
  </si>
  <si>
    <t>sprendimu Nr. T1-1169</t>
  </si>
  <si>
    <t>(Šilutės rajono savivaldybės tarybos 2023 m. sausio 26 d.</t>
  </si>
  <si>
    <t>15</t>
  </si>
  <si>
    <t>Bekontakčiai atsiskaitymai Šilutės rajono savivaldybės mokyklose</t>
  </si>
  <si>
    <t>Mokyklų, įsidiegusių bekontaktį atsiskaitymą, skaičius, vnt.</t>
  </si>
  <si>
    <t>Geresnis gyvenimas mažuose ir vidutinio dydžio miestuose: veiksmai, gerinantys strategijas („A better life in small and mid-sized cities: from Interregional actions to improved Revitalisation strategies“)</t>
  </si>
  <si>
    <t>Atvirų duomenų prieinamumo didinimas, siekiant pagerinti teikiamas viešąsias paslaugas („Strengthening the availability and processing of Open Data to support local growth and urban transformation“)</t>
  </si>
  <si>
    <t xml:space="preserve">04.07.03.01     06.04.01.01   01.03.02.09  04.07.04.01   08.02.01.02      08.06.01.01  08.02.01.08  08.02.01.01  04.05.01.02  10.06.01.01  05.06.01.01   10.02.01.03                09.05.01.01    05.02.01.01 09.02.02.01   09.01.01.01   07.06.01.06   04.06.01.01   01.03.02.01   01.06.01.02   09.08.01.02   09.02.01.01   09.01.02.01  08.01.01.02   06.01.01.01    10.01.02.01  06.02.01.01    01.03.02.01   </t>
  </si>
  <si>
    <t>(Šilutės rajono savivaldybės tarybos 2023 m. vasario 23 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</si>
  <si>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2023–2025 ŠILUTĖS RAJONO SAVIVALDYBĖS ADMINISTRACIJOS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</si>
  <si>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08.02.01.02</t>
  </si>
  <si>
    <t>08.02.01.08; 08.02.01.01</t>
  </si>
  <si>
    <t>08.02.01.08</t>
  </si>
  <si>
    <t>10.06.01.01</t>
  </si>
  <si>
    <t>05.02.01.01</t>
  </si>
  <si>
    <t>10.02.01.03</t>
  </si>
  <si>
    <t>Atsinaujinančių energijos išteklių (saulės, vėjo, geoterminės energijos ar kitų, išskyrus biokuro) panaudojimas visuomeninės ir gyvenamosios (įvairių socialinių grupių asmenims) paskirties pastatuose</t>
  </si>
  <si>
    <t>07.06.01.06</t>
  </si>
  <si>
    <t>09.05.01.01</t>
  </si>
  <si>
    <t>09.02.02.01</t>
  </si>
  <si>
    <t>09.01.02.01</t>
  </si>
  <si>
    <t>08.01.01.02</t>
  </si>
  <si>
    <t>Iš viso 08  programai:</t>
  </si>
  <si>
    <t>06.02.01.01</t>
  </si>
  <si>
    <t>Šilutės rajono savivaldybės administracijos 2023–2025 m. Investicijų pritraukimo ir verslo vystymosi programos išlaidų suvestinė</t>
  </si>
  <si>
    <t>sprendimo Nr. T1-1200 redakcija)</t>
  </si>
  <si>
    <t>sprendimo Nr. T1-1222 redakcija)</t>
  </si>
  <si>
    <t>Apsauginių, gaisro signalizacijų, vaizdo stebėjimo sistemų  įrengimas ir priežiūra</t>
  </si>
  <si>
    <t>Įrengtos apsauginės signalizacijos sistemos, vnt.</t>
  </si>
  <si>
    <t>Įrengtos gaisro signalizacijos sistemos, vnt.</t>
  </si>
  <si>
    <t>Įrengtos vaizdo stebėjimo sistemos, vnt.</t>
  </si>
  <si>
    <t>Sistemų priežiūra (aptarnavimas), vnt.</t>
  </si>
  <si>
    <t>107</t>
  </si>
  <si>
    <t>Parengtos paraiškos, vnt.</t>
  </si>
  <si>
    <t>(Šilutės rajono savivaldybės tarybos 2023 m. gegužės 25 d.</t>
  </si>
  <si>
    <t>sprendimo Nr. T1-   redakcija)</t>
  </si>
  <si>
    <t>Tarptautinių projektų paraiškų koncepcijos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</si>
</sst>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9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u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  <charset val="186"/>
    </font>
  </fonts>
  <fills count="32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8080"/>
        <bgColor rgb="FFFF99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B2B2B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rgb="FFB2B2B2"/>
      </patternFill>
    </fill>
    <fill>
      <patternFill patternType="solid">
        <fgColor theme="0"/>
        <bgColor rgb="FFCCFFFF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B2B2B2"/>
      </patternFill>
    </fill>
  </fills>
  <borders count="1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2" borderId="1" applyProtection="0"/>
  </cellStyleXfs>
  <cellXfs count="1316">
    <xf numFmtId="0" fontId="0" fillId="0" borderId="0" xfId="0"/>
    <xf numFmtId="164" fontId="2" fillId="12" borderId="16" xfId="0" applyNumberFormat="1" applyFont="1" applyFill="1" applyBorder="1" applyAlignment="1">
      <alignment horizontal="center" vertical="top"/>
    </xf>
    <xf numFmtId="164" fontId="2" fillId="12" borderId="17" xfId="0" applyNumberFormat="1" applyFont="1" applyFill="1" applyBorder="1" applyAlignment="1">
      <alignment horizontal="center" vertical="top"/>
    </xf>
    <xf numFmtId="164" fontId="2" fillId="10" borderId="17" xfId="0" applyNumberFormat="1" applyFont="1" applyFill="1" applyBorder="1" applyAlignment="1">
      <alignment horizontal="center" vertical="top"/>
    </xf>
    <xf numFmtId="164" fontId="2" fillId="12" borderId="25" xfId="0" applyNumberFormat="1" applyFont="1" applyFill="1" applyBorder="1" applyAlignment="1">
      <alignment horizontal="center" vertical="top"/>
    </xf>
    <xf numFmtId="164" fontId="2" fillId="12" borderId="23" xfId="0" applyNumberFormat="1" applyFont="1" applyFill="1" applyBorder="1" applyAlignment="1">
      <alignment horizontal="center" vertical="top"/>
    </xf>
    <xf numFmtId="164" fontId="2" fillId="12" borderId="59" xfId="0" applyNumberFormat="1" applyFont="1" applyFill="1" applyBorder="1" applyAlignment="1">
      <alignment horizontal="center" vertical="top"/>
    </xf>
    <xf numFmtId="164" fontId="2" fillId="12" borderId="48" xfId="0" applyNumberFormat="1" applyFont="1" applyFill="1" applyBorder="1" applyAlignment="1">
      <alignment horizontal="center" vertical="top"/>
    </xf>
    <xf numFmtId="164" fontId="2" fillId="12" borderId="45" xfId="0" applyNumberFormat="1" applyFont="1" applyFill="1" applyBorder="1" applyAlignment="1">
      <alignment horizontal="center" vertical="top"/>
    </xf>
    <xf numFmtId="164" fontId="2" fillId="12" borderId="15" xfId="0" applyNumberFormat="1" applyFont="1" applyFill="1" applyBorder="1" applyAlignment="1">
      <alignment horizontal="center" vertical="top"/>
    </xf>
    <xf numFmtId="164" fontId="2" fillId="5" borderId="45" xfId="0" applyNumberFormat="1" applyFont="1" applyFill="1" applyBorder="1" applyAlignment="1">
      <alignment horizontal="center" vertical="top"/>
    </xf>
    <xf numFmtId="164" fontId="2" fillId="12" borderId="29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 applyProtection="1">
      <alignment horizontal="center" vertical="center"/>
      <protection locked="0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164" fontId="2" fillId="21" borderId="59" xfId="0" applyNumberFormat="1" applyFont="1" applyFill="1" applyBorder="1" applyAlignment="1">
      <alignment horizontal="center" vertical="top"/>
    </xf>
    <xf numFmtId="164" fontId="2" fillId="21" borderId="17" xfId="0" applyNumberFormat="1" applyFont="1" applyFill="1" applyBorder="1" applyAlignment="1">
      <alignment horizontal="center" vertical="top"/>
    </xf>
    <xf numFmtId="164" fontId="2" fillId="21" borderId="29" xfId="0" applyNumberFormat="1" applyFont="1" applyFill="1" applyBorder="1" applyAlignment="1">
      <alignment horizontal="center" vertical="top"/>
    </xf>
    <xf numFmtId="164" fontId="2" fillId="21" borderId="15" xfId="0" applyNumberFormat="1" applyFont="1" applyFill="1" applyBorder="1" applyAlignment="1">
      <alignment horizontal="center" vertical="top"/>
    </xf>
    <xf numFmtId="164" fontId="2" fillId="10" borderId="45" xfId="0" applyNumberFormat="1" applyFont="1" applyFill="1" applyBorder="1" applyAlignment="1">
      <alignment horizontal="center" vertical="top"/>
    </xf>
    <xf numFmtId="164" fontId="2" fillId="10" borderId="48" xfId="0" applyNumberFormat="1" applyFont="1" applyFill="1" applyBorder="1" applyAlignment="1">
      <alignment horizontal="center" vertical="top"/>
    </xf>
    <xf numFmtId="164" fontId="2" fillId="10" borderId="16" xfId="0" applyNumberFormat="1" applyFont="1" applyFill="1" applyBorder="1" applyAlignment="1">
      <alignment horizontal="center" vertical="top"/>
    </xf>
    <xf numFmtId="164" fontId="2" fillId="10" borderId="15" xfId="0" applyNumberFormat="1" applyFont="1" applyFill="1" applyBorder="1" applyAlignment="1">
      <alignment horizontal="center" vertical="top"/>
    </xf>
    <xf numFmtId="164" fontId="2" fillId="10" borderId="29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top"/>
    </xf>
    <xf numFmtId="164" fontId="2" fillId="6" borderId="17" xfId="0" applyNumberFormat="1" applyFont="1" applyFill="1" applyBorder="1" applyAlignment="1">
      <alignment horizontal="center" vertical="top"/>
    </xf>
    <xf numFmtId="164" fontId="2" fillId="6" borderId="15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top"/>
    </xf>
    <xf numFmtId="164" fontId="2" fillId="6" borderId="29" xfId="0" applyNumberFormat="1" applyFont="1" applyFill="1" applyBorder="1" applyAlignment="1">
      <alignment horizontal="center" vertical="top"/>
    </xf>
    <xf numFmtId="164" fontId="2" fillId="5" borderId="17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 vertical="top" wrapText="1"/>
    </xf>
    <xf numFmtId="49" fontId="2" fillId="5" borderId="16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center"/>
    </xf>
    <xf numFmtId="164" fontId="2" fillId="6" borderId="17" xfId="0" applyNumberFormat="1" applyFont="1" applyFill="1" applyBorder="1" applyAlignment="1">
      <alignment horizontal="center" vertical="center"/>
    </xf>
    <xf numFmtId="164" fontId="2" fillId="6" borderId="48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49" fontId="2" fillId="6" borderId="23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center"/>
    </xf>
    <xf numFmtId="164" fontId="2" fillId="6" borderId="29" xfId="0" applyNumberFormat="1" applyFont="1" applyFill="1" applyBorder="1" applyAlignment="1">
      <alignment horizontal="center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/>
    <xf numFmtId="0" fontId="2" fillId="0" borderId="0" xfId="0" applyFont="1"/>
    <xf numFmtId="0" fontId="1" fillId="3" borderId="0" xfId="0" applyFont="1" applyFill="1" applyBorder="1"/>
    <xf numFmtId="0" fontId="2" fillId="3" borderId="0" xfId="0" applyFont="1" applyFill="1"/>
    <xf numFmtId="164" fontId="1" fillId="0" borderId="0" xfId="0" applyNumberFormat="1" applyFont="1"/>
    <xf numFmtId="0" fontId="1" fillId="15" borderId="0" xfId="0" applyFont="1" applyFill="1" applyBorder="1"/>
    <xf numFmtId="0" fontId="2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7" borderId="0" xfId="0" applyFont="1" applyFill="1" applyBorder="1"/>
    <xf numFmtId="0" fontId="2" fillId="17" borderId="0" xfId="0" applyFont="1" applyFill="1"/>
    <xf numFmtId="0" fontId="1" fillId="16" borderId="0" xfId="0" applyFont="1" applyFill="1" applyBorder="1"/>
    <xf numFmtId="0" fontId="2" fillId="16" borderId="0" xfId="0" applyFont="1" applyFill="1"/>
    <xf numFmtId="0" fontId="1" fillId="8" borderId="0" xfId="0" applyFont="1" applyFill="1"/>
    <xf numFmtId="0" fontId="1" fillId="15" borderId="0" xfId="0" applyFont="1" applyFill="1"/>
    <xf numFmtId="0" fontId="1" fillId="4" borderId="0" xfId="0" applyFont="1" applyFill="1"/>
    <xf numFmtId="0" fontId="1" fillId="13" borderId="0" xfId="0" applyFont="1" applyFill="1"/>
    <xf numFmtId="0" fontId="1" fillId="13" borderId="0" xfId="0" applyFont="1" applyFill="1" applyBorder="1"/>
    <xf numFmtId="0" fontId="2" fillId="13" borderId="0" xfId="0" applyFont="1" applyFill="1"/>
    <xf numFmtId="0" fontId="1" fillId="11" borderId="0" xfId="0" applyFont="1" applyFill="1" applyBorder="1"/>
    <xf numFmtId="0" fontId="2" fillId="11" borderId="0" xfId="0" applyFont="1" applyFill="1"/>
    <xf numFmtId="164" fontId="1" fillId="3" borderId="0" xfId="0" applyNumberFormat="1" applyFont="1" applyFill="1"/>
    <xf numFmtId="164" fontId="1" fillId="16" borderId="0" xfId="0" applyNumberFormat="1" applyFont="1" applyFill="1"/>
    <xf numFmtId="164" fontId="1" fillId="16" borderId="0" xfId="0" applyNumberFormat="1" applyFont="1" applyFill="1" applyBorder="1"/>
    <xf numFmtId="164" fontId="2" fillId="16" borderId="0" xfId="0" applyNumberFormat="1" applyFont="1" applyFill="1"/>
    <xf numFmtId="164" fontId="1" fillId="0" borderId="0" xfId="0" applyNumberFormat="1" applyFont="1" applyBorder="1"/>
    <xf numFmtId="164" fontId="1" fillId="15" borderId="0" xfId="0" applyNumberFormat="1" applyFont="1" applyFill="1" applyBorder="1"/>
    <xf numFmtId="164" fontId="2" fillId="15" borderId="0" xfId="0" applyNumberFormat="1" applyFont="1" applyFill="1"/>
    <xf numFmtId="164" fontId="1" fillId="15" borderId="0" xfId="0" applyNumberFormat="1" applyFont="1" applyFill="1"/>
    <xf numFmtId="164" fontId="1" fillId="9" borderId="0" xfId="0" applyNumberFormat="1" applyFont="1" applyFill="1"/>
    <xf numFmtId="164" fontId="1" fillId="11" borderId="0" xfId="0" applyNumberFormat="1" applyFont="1" applyFill="1"/>
    <xf numFmtId="164" fontId="1" fillId="11" borderId="0" xfId="0" applyNumberFormat="1" applyFont="1" applyFill="1" applyBorder="1"/>
    <xf numFmtId="164" fontId="2" fillId="11" borderId="0" xfId="0" applyNumberFormat="1" applyFont="1" applyFill="1"/>
    <xf numFmtId="0" fontId="1" fillId="9" borderId="0" xfId="0" applyFont="1" applyFill="1"/>
    <xf numFmtId="0" fontId="1" fillId="11" borderId="0" xfId="0" applyFont="1" applyFill="1"/>
    <xf numFmtId="0" fontId="1" fillId="7" borderId="0" xfId="0" applyFont="1" applyFill="1"/>
    <xf numFmtId="0" fontId="1" fillId="18" borderId="0" xfId="0" applyFont="1" applyFill="1"/>
    <xf numFmtId="49" fontId="2" fillId="3" borderId="0" xfId="0" applyNumberFormat="1" applyFont="1" applyFill="1" applyBorder="1" applyAlignment="1">
      <alignment horizontal="center" vertical="top"/>
    </xf>
    <xf numFmtId="49" fontId="2" fillId="3" borderId="0" xfId="0" applyNumberFormat="1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5" fontId="1" fillId="6" borderId="0" xfId="0" applyNumberFormat="1" applyFont="1" applyFill="1"/>
    <xf numFmtId="165" fontId="1" fillId="0" borderId="0" xfId="0" applyNumberFormat="1" applyFont="1"/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1" fillId="15" borderId="35" xfId="0" applyNumberFormat="1" applyFont="1" applyFill="1" applyBorder="1" applyAlignment="1" applyProtection="1">
      <alignment horizontal="center" vertical="center"/>
      <protection locked="0"/>
    </xf>
    <xf numFmtId="164" fontId="1" fillId="15" borderId="54" xfId="0" applyNumberFormat="1" applyFont="1" applyFill="1" applyBorder="1" applyAlignment="1" applyProtection="1">
      <alignment horizontal="center" vertical="center"/>
      <protection locked="0"/>
    </xf>
    <xf numFmtId="164" fontId="1" fillId="15" borderId="36" xfId="0" applyNumberFormat="1" applyFont="1" applyFill="1" applyBorder="1" applyAlignment="1" applyProtection="1">
      <alignment horizontal="center" vertical="center"/>
      <protection locked="0"/>
    </xf>
    <xf numFmtId="164" fontId="1" fillId="15" borderId="6" xfId="0" applyNumberFormat="1" applyFont="1" applyFill="1" applyBorder="1" applyAlignment="1" applyProtection="1">
      <alignment horizontal="center" vertical="center"/>
      <protection locked="0"/>
    </xf>
    <xf numFmtId="164" fontId="1" fillId="15" borderId="75" xfId="0" applyNumberFormat="1" applyFont="1" applyFill="1" applyBorder="1" applyAlignment="1" applyProtection="1">
      <alignment horizontal="center" vertical="center"/>
      <protection locked="0"/>
    </xf>
    <xf numFmtId="164" fontId="1" fillId="15" borderId="74" xfId="0" applyNumberFormat="1" applyFont="1" applyFill="1" applyBorder="1" applyAlignment="1" applyProtection="1">
      <alignment horizontal="center" vertical="center"/>
      <protection locked="0"/>
    </xf>
    <xf numFmtId="164" fontId="1" fillId="15" borderId="76" xfId="0" applyNumberFormat="1" applyFont="1" applyFill="1" applyBorder="1" applyAlignment="1" applyProtection="1">
      <alignment horizontal="center" vertical="center"/>
      <protection locked="0"/>
    </xf>
    <xf numFmtId="164" fontId="1" fillId="15" borderId="39" xfId="0" applyNumberFormat="1" applyFont="1" applyFill="1" applyBorder="1" applyAlignment="1" applyProtection="1">
      <alignment horizontal="center" vertical="center"/>
      <protection locked="0"/>
    </xf>
    <xf numFmtId="164" fontId="1" fillId="15" borderId="72" xfId="0" applyNumberFormat="1" applyFont="1" applyFill="1" applyBorder="1" applyAlignment="1" applyProtection="1">
      <alignment horizontal="center" vertical="center"/>
      <protection locked="0"/>
    </xf>
    <xf numFmtId="164" fontId="1" fillId="15" borderId="70" xfId="0" applyNumberFormat="1" applyFont="1" applyFill="1" applyBorder="1" applyAlignment="1" applyProtection="1">
      <alignment horizontal="center" vertical="center"/>
      <protection locked="0"/>
    </xf>
    <xf numFmtId="164" fontId="1" fillId="15" borderId="38" xfId="0" applyNumberFormat="1" applyFont="1" applyFill="1" applyBorder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33" xfId="0" applyNumberFormat="1" applyFont="1" applyBorder="1" applyAlignment="1" applyProtection="1">
      <alignment horizontal="center" vertical="center"/>
      <protection locked="0"/>
    </xf>
    <xf numFmtId="164" fontId="1" fillId="0" borderId="61" xfId="0" applyNumberFormat="1" applyFont="1" applyBorder="1" applyAlignment="1" applyProtection="1">
      <alignment horizontal="center" vertical="center"/>
      <protection locked="0"/>
    </xf>
    <xf numFmtId="164" fontId="2" fillId="10" borderId="59" xfId="0" applyNumberFormat="1" applyFont="1" applyFill="1" applyBorder="1" applyAlignment="1">
      <alignment horizontal="center" vertical="top"/>
    </xf>
    <xf numFmtId="164" fontId="2" fillId="10" borderId="25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Border="1" applyAlignment="1" applyProtection="1">
      <alignment horizontal="center" vertical="center"/>
      <protection locked="0"/>
    </xf>
    <xf numFmtId="164" fontId="1" fillId="0" borderId="40" xfId="0" applyNumberFormat="1" applyFont="1" applyBorder="1" applyAlignment="1" applyProtection="1">
      <alignment horizontal="center" vertical="center"/>
      <protection locked="0"/>
    </xf>
    <xf numFmtId="164" fontId="1" fillId="0" borderId="72" xfId="0" applyNumberFormat="1" applyFont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164" fontId="1" fillId="3" borderId="26" xfId="0" applyNumberFormat="1" applyFont="1" applyFill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90" xfId="0" applyNumberFormat="1" applyFont="1" applyBorder="1" applyAlignment="1">
      <alignment horizontal="center" vertical="center"/>
    </xf>
    <xf numFmtId="164" fontId="1" fillId="0" borderId="62" xfId="0" applyNumberFormat="1" applyFont="1" applyBorder="1" applyAlignment="1">
      <alignment horizontal="center" vertical="center"/>
    </xf>
    <xf numFmtId="164" fontId="1" fillId="0" borderId="69" xfId="0" applyNumberFormat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5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164" fontId="1" fillId="0" borderId="76" xfId="0" applyNumberFormat="1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top" wrapText="1"/>
    </xf>
    <xf numFmtId="164" fontId="1" fillId="3" borderId="90" xfId="0" applyNumberFormat="1" applyFont="1" applyFill="1" applyBorder="1" applyAlignment="1">
      <alignment horizontal="center" vertical="center"/>
    </xf>
    <xf numFmtId="164" fontId="1" fillId="3" borderId="75" xfId="0" applyNumberFormat="1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32" xfId="0" applyNumberFormat="1" applyFont="1" applyBorder="1" applyAlignment="1" applyProtection="1">
      <alignment horizontal="center" vertical="center"/>
      <protection locked="0"/>
    </xf>
    <xf numFmtId="0" fontId="2" fillId="10" borderId="15" xfId="0" applyFont="1" applyFill="1" applyBorder="1" applyAlignment="1">
      <alignment horizontal="center" vertical="top" wrapText="1"/>
    </xf>
    <xf numFmtId="164" fontId="2" fillId="10" borderId="52" xfId="0" applyNumberFormat="1" applyFont="1" applyFill="1" applyBorder="1" applyAlignment="1">
      <alignment horizontal="center" vertical="top"/>
    </xf>
    <xf numFmtId="164" fontId="2" fillId="10" borderId="26" xfId="0" applyNumberFormat="1" applyFont="1" applyFill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15" borderId="20" xfId="0" applyNumberFormat="1" applyFont="1" applyFill="1" applyBorder="1" applyAlignment="1">
      <alignment horizontal="center" vertical="center"/>
    </xf>
    <xf numFmtId="164" fontId="1" fillId="15" borderId="6" xfId="0" applyNumberFormat="1" applyFont="1" applyFill="1" applyBorder="1" applyAlignment="1">
      <alignment horizontal="center" vertical="center"/>
    </xf>
    <xf numFmtId="164" fontId="1" fillId="16" borderId="6" xfId="0" applyNumberFormat="1" applyFont="1" applyFill="1" applyBorder="1" applyAlignment="1">
      <alignment horizontal="center" vertical="center"/>
    </xf>
    <xf numFmtId="164" fontId="1" fillId="16" borderId="20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>
      <alignment horizontal="center" vertical="center"/>
    </xf>
    <xf numFmtId="164" fontId="1" fillId="0" borderId="94" xfId="0" applyNumberFormat="1" applyFont="1" applyBorder="1" applyAlignment="1">
      <alignment horizontal="center" vertical="center"/>
    </xf>
    <xf numFmtId="164" fontId="1" fillId="0" borderId="95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3" borderId="61" xfId="0" applyNumberFormat="1" applyFont="1" applyFill="1" applyBorder="1" applyAlignment="1">
      <alignment horizontal="center" vertical="center"/>
    </xf>
    <xf numFmtId="164" fontId="1" fillId="0" borderId="65" xfId="0" applyNumberFormat="1" applyFont="1" applyBorder="1" applyAlignment="1">
      <alignment horizontal="center" vertical="center"/>
    </xf>
    <xf numFmtId="164" fontId="1" fillId="3" borderId="35" xfId="0" applyNumberFormat="1" applyFont="1" applyFill="1" applyBorder="1" applyAlignment="1">
      <alignment horizontal="center" vertical="center"/>
    </xf>
    <xf numFmtId="164" fontId="1" fillId="3" borderId="86" xfId="0" applyNumberFormat="1" applyFont="1" applyFill="1" applyBorder="1" applyAlignment="1">
      <alignment horizontal="center" vertical="center"/>
    </xf>
    <xf numFmtId="164" fontId="1" fillId="3" borderId="54" xfId="0" applyNumberFormat="1" applyFont="1" applyFill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1" fillId="0" borderId="86" xfId="0" applyNumberFormat="1" applyFont="1" applyBorder="1" applyAlignment="1">
      <alignment horizontal="center" vertical="center"/>
    </xf>
    <xf numFmtId="164" fontId="1" fillId="0" borderId="54" xfId="0" applyNumberFormat="1" applyFont="1" applyBorder="1" applyAlignment="1">
      <alignment horizontal="center" vertical="center"/>
    </xf>
    <xf numFmtId="164" fontId="1" fillId="3" borderId="53" xfId="0" applyNumberFormat="1" applyFont="1" applyFill="1" applyBorder="1" applyAlignment="1">
      <alignment horizontal="center" vertical="center"/>
    </xf>
    <xf numFmtId="164" fontId="1" fillId="3" borderId="82" xfId="0" applyNumberFormat="1" applyFont="1" applyFill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164" fontId="1" fillId="3" borderId="83" xfId="0" applyNumberFormat="1" applyFont="1" applyFill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83" xfId="0" applyNumberFormat="1" applyFont="1" applyBorder="1" applyAlignment="1">
      <alignment horizontal="center" vertical="center"/>
    </xf>
    <xf numFmtId="164" fontId="1" fillId="3" borderId="49" xfId="0" applyNumberFormat="1" applyFont="1" applyFill="1" applyBorder="1" applyAlignment="1">
      <alignment horizontal="center" vertical="center"/>
    </xf>
    <xf numFmtId="164" fontId="1" fillId="3" borderId="89" xfId="0" applyNumberFormat="1" applyFont="1" applyFill="1" applyBorder="1" applyAlignment="1">
      <alignment horizontal="center" vertical="center"/>
    </xf>
    <xf numFmtId="164" fontId="1" fillId="0" borderId="78" xfId="0" applyNumberFormat="1" applyFont="1" applyBorder="1" applyAlignment="1">
      <alignment horizontal="center" vertical="center"/>
    </xf>
    <xf numFmtId="49" fontId="2" fillId="5" borderId="30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164" fontId="1" fillId="3" borderId="74" xfId="0" applyNumberFormat="1" applyFont="1" applyFill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164" fontId="1" fillId="0" borderId="79" xfId="0" applyNumberFormat="1" applyFont="1" applyBorder="1" applyAlignment="1">
      <alignment horizontal="center" vertical="center"/>
    </xf>
    <xf numFmtId="164" fontId="2" fillId="22" borderId="23" xfId="0" applyNumberFormat="1" applyFont="1" applyFill="1" applyBorder="1" applyAlignment="1">
      <alignment horizontal="center" vertical="top"/>
    </xf>
    <xf numFmtId="164" fontId="2" fillId="22" borderId="17" xfId="0" applyNumberFormat="1" applyFont="1" applyFill="1" applyBorder="1" applyAlignment="1">
      <alignment horizontal="center" vertical="top"/>
    </xf>
    <xf numFmtId="164" fontId="2" fillId="10" borderId="23" xfId="0" applyNumberFormat="1" applyFont="1" applyFill="1" applyBorder="1" applyAlignment="1">
      <alignment horizontal="center" vertical="top"/>
    </xf>
    <xf numFmtId="164" fontId="2" fillId="22" borderId="16" xfId="0" applyNumberFormat="1" applyFont="1" applyFill="1" applyBorder="1" applyAlignment="1">
      <alignment horizontal="center" vertical="top"/>
    </xf>
    <xf numFmtId="164" fontId="1" fillId="0" borderId="27" xfId="0" applyNumberFormat="1" applyFont="1" applyBorder="1" applyAlignment="1" applyProtection="1">
      <alignment horizontal="center" vertical="center"/>
      <protection locked="0"/>
    </xf>
    <xf numFmtId="164" fontId="1" fillId="16" borderId="53" xfId="0" applyNumberFormat="1" applyFont="1" applyFill="1" applyBorder="1" applyAlignment="1">
      <alignment horizontal="center" vertical="center"/>
    </xf>
    <xf numFmtId="164" fontId="1" fillId="15" borderId="60" xfId="0" applyNumberFormat="1" applyFont="1" applyFill="1" applyBorder="1" applyAlignment="1">
      <alignment horizontal="center" vertical="center"/>
    </xf>
    <xf numFmtId="164" fontId="1" fillId="16" borderId="60" xfId="0" applyNumberFormat="1" applyFont="1" applyFill="1" applyBorder="1" applyAlignment="1">
      <alignment horizontal="center" vertical="center"/>
    </xf>
    <xf numFmtId="164" fontId="1" fillId="15" borderId="56" xfId="0" applyNumberFormat="1" applyFont="1" applyFill="1" applyBorder="1" applyAlignment="1">
      <alignment horizontal="center" vertical="center"/>
    </xf>
    <xf numFmtId="164" fontId="1" fillId="16" borderId="56" xfId="0" applyNumberFormat="1" applyFont="1" applyFill="1" applyBorder="1" applyAlignment="1">
      <alignment horizontal="center" vertical="center"/>
    </xf>
    <xf numFmtId="164" fontId="1" fillId="0" borderId="88" xfId="0" applyNumberFormat="1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164" fontId="1" fillId="3" borderId="79" xfId="0" applyNumberFormat="1" applyFont="1" applyFill="1" applyBorder="1" applyAlignment="1">
      <alignment horizontal="center" vertical="center"/>
    </xf>
    <xf numFmtId="164" fontId="1" fillId="3" borderId="60" xfId="0" applyNumberFormat="1" applyFont="1" applyFill="1" applyBorder="1" applyAlignment="1">
      <alignment horizontal="center" vertical="center"/>
    </xf>
    <xf numFmtId="164" fontId="1" fillId="3" borderId="88" xfId="0" applyNumberFormat="1" applyFont="1" applyFill="1" applyBorder="1" applyAlignment="1">
      <alignment horizontal="center" vertical="center"/>
    </xf>
    <xf numFmtId="164" fontId="1" fillId="3" borderId="77" xfId="0" applyNumberFormat="1" applyFont="1" applyFill="1" applyBorder="1" applyAlignment="1">
      <alignment horizontal="center" vertical="center"/>
    </xf>
    <xf numFmtId="164" fontId="1" fillId="3" borderId="55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 applyProtection="1">
      <alignment horizontal="center" vertical="center"/>
      <protection locked="0"/>
    </xf>
    <xf numFmtId="164" fontId="1" fillId="0" borderId="94" xfId="0" applyNumberFormat="1" applyFont="1" applyBorder="1" applyAlignment="1" applyProtection="1">
      <alignment horizontal="center" vertical="center"/>
      <protection locked="0"/>
    </xf>
    <xf numFmtId="164" fontId="1" fillId="0" borderId="92" xfId="0" applyNumberFormat="1" applyFont="1" applyBorder="1" applyAlignment="1" applyProtection="1">
      <alignment horizontal="center" vertical="center"/>
      <protection locked="0"/>
    </xf>
    <xf numFmtId="164" fontId="2" fillId="22" borderId="59" xfId="0" applyNumberFormat="1" applyFont="1" applyFill="1" applyBorder="1" applyAlignment="1">
      <alignment horizontal="center" vertical="top"/>
    </xf>
    <xf numFmtId="164" fontId="2" fillId="22" borderId="48" xfId="0" applyNumberFormat="1" applyFont="1" applyFill="1" applyBorder="1" applyAlignment="1">
      <alignment horizontal="center" vertical="top"/>
    </xf>
    <xf numFmtId="164" fontId="1" fillId="15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164" fontId="2" fillId="12" borderId="26" xfId="0" applyNumberFormat="1" applyFont="1" applyFill="1" applyBorder="1" applyAlignment="1">
      <alignment horizontal="center" vertical="top"/>
    </xf>
    <xf numFmtId="164" fontId="1" fillId="0" borderId="58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1" fillId="0" borderId="72" xfId="0" applyNumberFormat="1" applyFont="1" applyBorder="1" applyAlignment="1">
      <alignment horizontal="center" vertical="center"/>
    </xf>
    <xf numFmtId="164" fontId="1" fillId="15" borderId="55" xfId="0" applyNumberFormat="1" applyFont="1" applyFill="1" applyBorder="1" applyAlignment="1">
      <alignment horizontal="center" vertical="center"/>
    </xf>
    <xf numFmtId="164" fontId="1" fillId="15" borderId="3" xfId="0" applyNumberFormat="1" applyFont="1" applyFill="1" applyBorder="1" applyAlignment="1">
      <alignment horizontal="center" vertical="center"/>
    </xf>
    <xf numFmtId="164" fontId="1" fillId="15" borderId="58" xfId="0" applyNumberFormat="1" applyFont="1" applyFill="1" applyBorder="1" applyAlignment="1">
      <alignment horizontal="center" vertical="center"/>
    </xf>
    <xf numFmtId="164" fontId="1" fillId="15" borderId="57" xfId="0" applyNumberFormat="1" applyFont="1" applyFill="1" applyBorder="1" applyAlignment="1">
      <alignment horizontal="center" vertical="center"/>
    </xf>
    <xf numFmtId="164" fontId="1" fillId="15" borderId="75" xfId="0" applyNumberFormat="1" applyFont="1" applyFill="1" applyBorder="1" applyAlignment="1">
      <alignment horizontal="center" vertical="center"/>
    </xf>
    <xf numFmtId="164" fontId="1" fillId="15" borderId="76" xfId="0" applyNumberFormat="1" applyFont="1" applyFill="1" applyBorder="1" applyAlignment="1">
      <alignment horizontal="center" vertical="center"/>
    </xf>
    <xf numFmtId="164" fontId="1" fillId="15" borderId="37" xfId="0" applyNumberFormat="1" applyFont="1" applyFill="1" applyBorder="1" applyAlignment="1" applyProtection="1">
      <alignment horizontal="center" vertical="center"/>
      <protection locked="0"/>
    </xf>
    <xf numFmtId="164" fontId="1" fillId="15" borderId="24" xfId="0" applyNumberFormat="1" applyFont="1" applyFill="1" applyBorder="1" applyAlignment="1" applyProtection="1">
      <alignment horizontal="center" vertical="center"/>
      <protection locked="0"/>
    </xf>
    <xf numFmtId="164" fontId="1" fillId="15" borderId="63" xfId="0" applyNumberFormat="1" applyFont="1" applyFill="1" applyBorder="1" applyAlignment="1" applyProtection="1">
      <alignment horizontal="center" vertical="center"/>
      <protection locked="0"/>
    </xf>
    <xf numFmtId="164" fontId="1" fillId="15" borderId="65" xfId="0" applyNumberFormat="1" applyFont="1" applyFill="1" applyBorder="1" applyAlignment="1" applyProtection="1">
      <alignment horizontal="center" vertical="center"/>
      <protection locked="0"/>
    </xf>
    <xf numFmtId="0" fontId="1" fillId="18" borderId="36" xfId="0" applyFont="1" applyFill="1" applyBorder="1" applyAlignment="1">
      <alignment horizontal="center" vertical="center"/>
    </xf>
    <xf numFmtId="164" fontId="2" fillId="12" borderId="64" xfId="0" applyNumberFormat="1" applyFont="1" applyFill="1" applyBorder="1" applyAlignment="1">
      <alignment horizontal="center" vertical="top"/>
    </xf>
    <xf numFmtId="164" fontId="2" fillId="12" borderId="79" xfId="0" applyNumberFormat="1" applyFont="1" applyFill="1" applyBorder="1" applyAlignment="1">
      <alignment horizontal="center" vertical="top"/>
    </xf>
    <xf numFmtId="164" fontId="2" fillId="12" borderId="69" xfId="0" applyNumberFormat="1" applyFont="1" applyFill="1" applyBorder="1" applyAlignment="1">
      <alignment horizontal="center" vertical="top"/>
    </xf>
    <xf numFmtId="164" fontId="2" fillId="6" borderId="48" xfId="0" applyNumberFormat="1" applyFont="1" applyFill="1" applyBorder="1" applyAlignment="1">
      <alignment horizontal="center" vertical="top"/>
    </xf>
    <xf numFmtId="164" fontId="2" fillId="5" borderId="48" xfId="0" applyNumberFormat="1" applyFont="1" applyFill="1" applyBorder="1" applyAlignment="1">
      <alignment horizontal="center" vertical="top"/>
    </xf>
    <xf numFmtId="164" fontId="2" fillId="5" borderId="15" xfId="0" applyNumberFormat="1" applyFont="1" applyFill="1" applyBorder="1" applyAlignment="1">
      <alignment horizontal="center" vertical="top"/>
    </xf>
    <xf numFmtId="164" fontId="1" fillId="3" borderId="12" xfId="0" applyNumberFormat="1" applyFont="1" applyFill="1" applyBorder="1" applyAlignment="1">
      <alignment horizontal="center"/>
    </xf>
    <xf numFmtId="164" fontId="1" fillId="15" borderId="17" xfId="0" applyNumberFormat="1" applyFont="1" applyFill="1" applyBorder="1" applyAlignment="1">
      <alignment horizontal="center" vertical="top"/>
    </xf>
    <xf numFmtId="164" fontId="1" fillId="15" borderId="48" xfId="0" applyNumberFormat="1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/>
      <protection locked="0"/>
    </xf>
    <xf numFmtId="164" fontId="1" fillId="15" borderId="45" xfId="0" applyNumberFormat="1" applyFont="1" applyFill="1" applyBorder="1" applyAlignment="1">
      <alignment horizontal="center" vertical="top"/>
    </xf>
    <xf numFmtId="164" fontId="1" fillId="15" borderId="97" xfId="0" applyNumberFormat="1" applyFont="1" applyFill="1" applyBorder="1" applyAlignment="1" applyProtection="1">
      <alignment horizontal="center" vertical="center"/>
      <protection locked="0"/>
    </xf>
    <xf numFmtId="0" fontId="1" fillId="0" borderId="36" xfId="0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>
      <alignment horizontal="center" vertical="center"/>
    </xf>
    <xf numFmtId="164" fontId="1" fillId="0" borderId="40" xfId="0" applyNumberFormat="1" applyFont="1" applyFill="1" applyBorder="1" applyAlignment="1" applyProtection="1">
      <alignment horizontal="center" vertical="center"/>
      <protection locked="0"/>
    </xf>
    <xf numFmtId="164" fontId="1" fillId="0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Border="1" applyAlignment="1" applyProtection="1">
      <alignment horizontal="center" vertical="center"/>
      <protection locked="0"/>
    </xf>
    <xf numFmtId="164" fontId="1" fillId="3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Border="1" applyAlignment="1" applyProtection="1">
      <alignment horizontal="center" vertical="center"/>
      <protection locked="0"/>
    </xf>
    <xf numFmtId="164" fontId="1" fillId="0" borderId="75" xfId="0" applyNumberFormat="1" applyFont="1" applyBorder="1" applyAlignment="1" applyProtection="1">
      <alignment horizontal="center" vertical="center"/>
      <protection locked="0"/>
    </xf>
    <xf numFmtId="164" fontId="1" fillId="0" borderId="74" xfId="0" applyNumberFormat="1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164" fontId="1" fillId="0" borderId="12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1" fillId="15" borderId="34" xfId="0" applyNumberFormat="1" applyFont="1" applyFill="1" applyBorder="1" applyAlignment="1" applyProtection="1">
      <alignment horizontal="center" vertical="center"/>
      <protection locked="0"/>
    </xf>
    <xf numFmtId="164" fontId="1" fillId="15" borderId="57" xfId="0" applyNumberFormat="1" applyFont="1" applyFill="1" applyBorder="1" applyAlignment="1" applyProtection="1">
      <alignment horizontal="center" vertical="center"/>
      <protection locked="0"/>
    </xf>
    <xf numFmtId="164" fontId="1" fillId="15" borderId="77" xfId="0" applyNumberFormat="1" applyFont="1" applyFill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64" fontId="1" fillId="15" borderId="11" xfId="0" applyNumberFormat="1" applyFont="1" applyFill="1" applyBorder="1" applyAlignment="1" applyProtection="1">
      <alignment horizontal="center" vertical="center"/>
      <protection locked="0"/>
    </xf>
    <xf numFmtId="164" fontId="1" fillId="15" borderId="53" xfId="0" applyNumberFormat="1" applyFont="1" applyFill="1" applyBorder="1" applyAlignment="1">
      <alignment horizontal="center" vertical="center"/>
    </xf>
    <xf numFmtId="164" fontId="1" fillId="15" borderId="82" xfId="0" applyNumberFormat="1" applyFont="1" applyFill="1" applyBorder="1" applyAlignment="1" applyProtection="1">
      <alignment horizontal="center" vertical="center"/>
      <protection locked="0"/>
    </xf>
    <xf numFmtId="0" fontId="1" fillId="18" borderId="65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 applyProtection="1">
      <alignment horizontal="center" vertical="center"/>
      <protection locked="0"/>
    </xf>
    <xf numFmtId="164" fontId="1" fillId="15" borderId="85" xfId="0" applyNumberFormat="1" applyFont="1" applyFill="1" applyBorder="1" applyAlignment="1">
      <alignment horizontal="center" vertical="top" wrapText="1"/>
    </xf>
    <xf numFmtId="164" fontId="1" fillId="15" borderId="34" xfId="0" applyNumberFormat="1" applyFont="1" applyFill="1" applyBorder="1" applyAlignment="1">
      <alignment horizontal="center" vertical="top" wrapText="1"/>
    </xf>
    <xf numFmtId="164" fontId="1" fillId="15" borderId="85" xfId="0" applyNumberFormat="1" applyFont="1" applyFill="1" applyBorder="1" applyAlignment="1">
      <alignment horizontal="center" vertical="top"/>
    </xf>
    <xf numFmtId="164" fontId="2" fillId="15" borderId="85" xfId="0" applyNumberFormat="1" applyFont="1" applyFill="1" applyBorder="1" applyAlignment="1">
      <alignment horizontal="center" vertical="top" wrapText="1"/>
    </xf>
    <xf numFmtId="164" fontId="1" fillId="15" borderId="70" xfId="0" applyNumberFormat="1" applyFont="1" applyFill="1" applyBorder="1" applyAlignment="1">
      <alignment horizontal="center" vertical="top" wrapText="1"/>
    </xf>
    <xf numFmtId="164" fontId="2" fillId="10" borderId="82" xfId="0" applyNumberFormat="1" applyFont="1" applyFill="1" applyBorder="1" applyAlignment="1">
      <alignment horizontal="center" vertical="top" wrapText="1"/>
    </xf>
    <xf numFmtId="164" fontId="2" fillId="24" borderId="79" xfId="0" applyNumberFormat="1" applyFont="1" applyFill="1" applyBorder="1" applyAlignment="1">
      <alignment horizontal="center" vertical="top"/>
    </xf>
    <xf numFmtId="164" fontId="2" fillId="24" borderId="26" xfId="0" applyNumberFormat="1" applyFont="1" applyFill="1" applyBorder="1" applyAlignment="1">
      <alignment horizontal="center" vertical="top"/>
    </xf>
    <xf numFmtId="164" fontId="2" fillId="24" borderId="64" xfId="0" applyNumberFormat="1" applyFont="1" applyFill="1" applyBorder="1" applyAlignment="1">
      <alignment horizontal="center" vertical="top"/>
    </xf>
    <xf numFmtId="164" fontId="2" fillId="24" borderId="69" xfId="0" applyNumberFormat="1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0" fontId="1" fillId="13" borderId="40" xfId="0" applyFont="1" applyFill="1" applyBorder="1" applyAlignment="1" applyProtection="1">
      <alignment horizontal="left" vertical="center" textRotation="90" wrapText="1"/>
      <protection locked="0"/>
    </xf>
    <xf numFmtId="0" fontId="1" fillId="13" borderId="40" xfId="0" applyFont="1" applyFill="1" applyBorder="1" applyAlignment="1" applyProtection="1">
      <alignment horizontal="center" vertical="center" textRotation="90" wrapText="1"/>
      <protection locked="0"/>
    </xf>
    <xf numFmtId="0" fontId="1" fillId="3" borderId="40" xfId="0" applyFont="1" applyFill="1" applyBorder="1" applyAlignment="1" applyProtection="1">
      <alignment horizontal="center" vertical="center" textRotation="90" wrapText="1"/>
      <protection locked="0"/>
    </xf>
    <xf numFmtId="0" fontId="1" fillId="0" borderId="40" xfId="0" applyFont="1" applyBorder="1" applyAlignment="1" applyProtection="1">
      <alignment horizontal="center" vertical="center" textRotation="90" wrapText="1"/>
      <protection locked="0"/>
    </xf>
    <xf numFmtId="49" fontId="2" fillId="5" borderId="25" xfId="0" applyNumberFormat="1" applyFont="1" applyFill="1" applyBorder="1" applyAlignment="1" applyProtection="1">
      <alignment horizontal="center" vertical="top"/>
      <protection locked="0"/>
    </xf>
    <xf numFmtId="164" fontId="1" fillId="0" borderId="97" xfId="0" applyNumberFormat="1" applyFont="1" applyBorder="1" applyAlignment="1" applyProtection="1">
      <alignment horizontal="center" vertical="center"/>
      <protection locked="0"/>
    </xf>
    <xf numFmtId="49" fontId="2" fillId="5" borderId="16" xfId="0" applyNumberFormat="1" applyFont="1" applyFill="1" applyBorder="1" applyAlignment="1" applyProtection="1">
      <alignment horizontal="center" vertical="top"/>
      <protection locked="0"/>
    </xf>
    <xf numFmtId="49" fontId="2" fillId="6" borderId="17" xfId="0" applyNumberFormat="1" applyFont="1" applyFill="1" applyBorder="1" applyAlignment="1" applyProtection="1">
      <alignment horizontal="center" vertical="top"/>
      <protection locked="0"/>
    </xf>
    <xf numFmtId="0" fontId="1" fillId="0" borderId="36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 applyProtection="1">
      <alignment horizontal="center" vertical="center"/>
      <protection locked="0"/>
    </xf>
    <xf numFmtId="164" fontId="1" fillId="0" borderId="84" xfId="0" applyNumberFormat="1" applyFont="1" applyBorder="1" applyAlignment="1" applyProtection="1">
      <alignment horizontal="center" vertical="center"/>
      <protection locked="0"/>
    </xf>
    <xf numFmtId="164" fontId="1" fillId="3" borderId="58" xfId="0" applyNumberFormat="1" applyFont="1" applyFill="1" applyBorder="1" applyAlignment="1" applyProtection="1">
      <alignment horizontal="center" vertical="center"/>
      <protection locked="0"/>
    </xf>
    <xf numFmtId="164" fontId="1" fillId="3" borderId="92" xfId="0" applyNumberFormat="1" applyFont="1" applyFill="1" applyBorder="1" applyAlignment="1" applyProtection="1">
      <alignment horizontal="center" vertical="center"/>
      <protection locked="0"/>
    </xf>
    <xf numFmtId="164" fontId="1" fillId="3" borderId="61" xfId="0" applyNumberFormat="1" applyFont="1" applyFill="1" applyBorder="1" applyAlignment="1" applyProtection="1">
      <alignment horizontal="center" vertical="center"/>
      <protection locked="0"/>
    </xf>
    <xf numFmtId="164" fontId="1" fillId="3" borderId="75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Border="1" applyAlignment="1" applyProtection="1">
      <alignment horizontal="center" vertical="center"/>
      <protection locked="0"/>
    </xf>
    <xf numFmtId="164" fontId="1" fillId="0" borderId="65" xfId="0" applyNumberFormat="1" applyFont="1" applyBorder="1" applyAlignment="1" applyProtection="1">
      <alignment horizontal="center" vertical="center"/>
      <protection locked="0"/>
    </xf>
    <xf numFmtId="164" fontId="1" fillId="0" borderId="95" xfId="0" applyNumberFormat="1" applyFont="1" applyBorder="1" applyAlignment="1" applyProtection="1">
      <alignment horizontal="center" vertical="center"/>
      <protection locked="0"/>
    </xf>
    <xf numFmtId="164" fontId="1" fillId="0" borderId="76" xfId="0" applyNumberFormat="1" applyFont="1" applyBorder="1" applyAlignment="1" applyProtection="1">
      <alignment horizontal="center" vertical="center"/>
      <protection locked="0"/>
    </xf>
    <xf numFmtId="164" fontId="1" fillId="0" borderId="57" xfId="0" applyNumberFormat="1" applyFont="1" applyBorder="1" applyAlignment="1" applyProtection="1">
      <alignment horizontal="center" vertical="center"/>
      <protection locked="0"/>
    </xf>
    <xf numFmtId="164" fontId="1" fillId="3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Border="1" applyAlignment="1" applyProtection="1">
      <alignment horizontal="center" vertical="center"/>
      <protection locked="0"/>
    </xf>
    <xf numFmtId="164" fontId="1" fillId="0" borderId="63" xfId="0" applyNumberFormat="1" applyFont="1" applyBorder="1" applyAlignment="1" applyProtection="1">
      <alignment horizontal="center" vertical="center"/>
      <protection locked="0"/>
    </xf>
    <xf numFmtId="164" fontId="1" fillId="3" borderId="56" xfId="0" applyNumberFormat="1" applyFont="1" applyFill="1" applyBorder="1" applyAlignment="1">
      <alignment horizontal="center" vertical="center"/>
    </xf>
    <xf numFmtId="164" fontId="1" fillId="0" borderId="71" xfId="0" applyNumberFormat="1" applyFont="1" applyBorder="1" applyAlignment="1" applyProtection="1">
      <alignment horizontal="center" vertical="center"/>
      <protection locked="0"/>
    </xf>
    <xf numFmtId="164" fontId="1" fillId="0" borderId="70" xfId="0" applyNumberFormat="1" applyFont="1" applyBorder="1" applyAlignment="1" applyProtection="1">
      <alignment horizontal="center" vertical="center"/>
      <protection locked="0"/>
    </xf>
    <xf numFmtId="164" fontId="1" fillId="3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Border="1" applyAlignment="1" applyProtection="1">
      <alignment horizontal="center" vertical="center"/>
      <protection locked="0"/>
    </xf>
    <xf numFmtId="164" fontId="1" fillId="0" borderId="86" xfId="0" applyNumberFormat="1" applyFont="1" applyBorder="1" applyAlignment="1" applyProtection="1">
      <alignment horizontal="center" vertical="center"/>
      <protection locked="0"/>
    </xf>
    <xf numFmtId="164" fontId="1" fillId="0" borderId="34" xfId="0" applyNumberFormat="1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>
      <alignment horizontal="center" vertical="center" wrapText="1"/>
    </xf>
    <xf numFmtId="164" fontId="1" fillId="0" borderId="39" xfId="0" applyNumberFormat="1" applyFont="1" applyBorder="1" applyAlignment="1" applyProtection="1">
      <alignment horizontal="center" vertical="center"/>
      <protection locked="0"/>
    </xf>
    <xf numFmtId="164" fontId="1" fillId="3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Border="1" applyAlignment="1" applyProtection="1">
      <alignment horizontal="center" vertical="center"/>
      <protection locked="0"/>
    </xf>
    <xf numFmtId="164" fontId="1" fillId="0" borderId="83" xfId="0" applyNumberFormat="1" applyFont="1" applyBorder="1" applyAlignment="1" applyProtection="1">
      <alignment horizontal="center" vertical="center"/>
      <protection locked="0"/>
    </xf>
    <xf numFmtId="164" fontId="1" fillId="0" borderId="47" xfId="0" applyNumberFormat="1" applyFont="1" applyBorder="1" applyAlignment="1" applyProtection="1">
      <alignment horizontal="center" vertical="center"/>
      <protection locked="0"/>
    </xf>
    <xf numFmtId="164" fontId="1" fillId="0" borderId="78" xfId="0" applyNumberFormat="1" applyFont="1" applyBorder="1" applyAlignment="1" applyProtection="1">
      <alignment horizontal="center" vertical="center"/>
      <protection locked="0"/>
    </xf>
    <xf numFmtId="164" fontId="1" fillId="0" borderId="89" xfId="0" applyNumberFormat="1" applyFont="1" applyBorder="1" applyAlignment="1" applyProtection="1">
      <alignment horizontal="center" vertical="center"/>
      <protection locked="0"/>
    </xf>
    <xf numFmtId="164" fontId="1" fillId="0" borderId="87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0" fontId="1" fillId="15" borderId="95" xfId="0" applyFont="1" applyFill="1" applyBorder="1" applyAlignment="1">
      <alignment horizontal="center" vertical="center" wrapText="1"/>
    </xf>
    <xf numFmtId="164" fontId="1" fillId="16" borderId="55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 applyProtection="1">
      <alignment horizontal="center" vertical="center"/>
      <protection locked="0"/>
    </xf>
    <xf numFmtId="164" fontId="1" fillId="15" borderId="94" xfId="0" applyNumberFormat="1" applyFont="1" applyFill="1" applyBorder="1" applyAlignment="1" applyProtection="1">
      <alignment horizontal="center" vertical="center"/>
      <protection locked="0"/>
    </xf>
    <xf numFmtId="164" fontId="1" fillId="15" borderId="92" xfId="0" applyNumberFormat="1" applyFont="1" applyFill="1" applyBorder="1" applyAlignment="1" applyProtection="1">
      <alignment horizontal="center" vertical="center"/>
      <protection locked="0"/>
    </xf>
    <xf numFmtId="164" fontId="1" fillId="15" borderId="95" xfId="0" applyNumberFormat="1" applyFont="1" applyFill="1" applyBorder="1" applyAlignment="1" applyProtection="1">
      <alignment horizontal="center" vertical="center"/>
      <protection locked="0"/>
    </xf>
    <xf numFmtId="0" fontId="2" fillId="22" borderId="15" xfId="0" applyFont="1" applyFill="1" applyBorder="1" applyAlignment="1">
      <alignment horizontal="center" vertical="top" wrapText="1"/>
    </xf>
    <xf numFmtId="164" fontId="1" fillId="0" borderId="85" xfId="0" applyNumberFormat="1" applyFont="1" applyBorder="1" applyAlignment="1" applyProtection="1">
      <alignment horizontal="center" vertical="center"/>
      <protection locked="0"/>
    </xf>
    <xf numFmtId="164" fontId="1" fillId="0" borderId="44" xfId="0" applyNumberFormat="1" applyFont="1" applyBorder="1" applyAlignment="1" applyProtection="1">
      <alignment horizontal="center" vertical="center"/>
      <protection locked="0"/>
    </xf>
    <xf numFmtId="164" fontId="1" fillId="15" borderId="88" xfId="0" applyNumberFormat="1" applyFont="1" applyFill="1" applyBorder="1" applyAlignment="1">
      <alignment horizontal="center" vertical="center"/>
    </xf>
    <xf numFmtId="164" fontId="1" fillId="15" borderId="85" xfId="0" applyNumberFormat="1" applyFont="1" applyFill="1" applyBorder="1" applyAlignment="1" applyProtection="1">
      <alignment horizontal="center" vertical="center"/>
      <protection locked="0"/>
    </xf>
    <xf numFmtId="0" fontId="1" fillId="15" borderId="36" xfId="0" applyFont="1" applyFill="1" applyBorder="1" applyAlignment="1">
      <alignment horizontal="center" vertical="center" wrapText="1"/>
    </xf>
    <xf numFmtId="164" fontId="1" fillId="15" borderId="51" xfId="0" applyNumberFormat="1" applyFont="1" applyFill="1" applyBorder="1" applyAlignment="1" applyProtection="1">
      <alignment horizontal="center" vertical="center"/>
      <protection locked="0"/>
    </xf>
    <xf numFmtId="0" fontId="1" fillId="15" borderId="38" xfId="0" applyFont="1" applyFill="1" applyBorder="1" applyAlignment="1">
      <alignment horizontal="center" vertical="center" wrapText="1"/>
    </xf>
    <xf numFmtId="164" fontId="1" fillId="15" borderId="111" xfId="0" applyNumberFormat="1" applyFont="1" applyFill="1" applyBorder="1" applyAlignment="1" applyProtection="1">
      <alignment horizontal="center" vertical="center"/>
      <protection locked="0"/>
    </xf>
    <xf numFmtId="164" fontId="1" fillId="15" borderId="40" xfId="0" applyNumberFormat="1" applyFont="1" applyFill="1" applyBorder="1" applyAlignment="1" applyProtection="1">
      <alignment horizontal="center" vertical="center"/>
      <protection locked="0"/>
    </xf>
    <xf numFmtId="164" fontId="1" fillId="15" borderId="89" xfId="0" applyNumberFormat="1" applyFont="1" applyFill="1" applyBorder="1" applyAlignment="1" applyProtection="1">
      <alignment horizontal="center" vertical="center"/>
      <protection locked="0"/>
    </xf>
    <xf numFmtId="164" fontId="1" fillId="15" borderId="83" xfId="0" applyNumberFormat="1" applyFont="1" applyFill="1" applyBorder="1" applyAlignment="1" applyProtection="1">
      <alignment horizontal="center" vertical="center"/>
      <protection locked="0"/>
    </xf>
    <xf numFmtId="164" fontId="1" fillId="15" borderId="78" xfId="0" applyNumberFormat="1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>
      <alignment horizontal="center" vertical="center" wrapText="1"/>
    </xf>
    <xf numFmtId="0" fontId="1" fillId="3" borderId="9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164" fontId="1" fillId="3" borderId="35" xfId="0" applyNumberFormat="1" applyFont="1" applyFill="1" applyBorder="1" applyAlignment="1" applyProtection="1">
      <alignment horizontal="center" vertical="center"/>
      <protection locked="0"/>
    </xf>
    <xf numFmtId="164" fontId="1" fillId="3" borderId="82" xfId="0" applyNumberFormat="1" applyFont="1" applyFill="1" applyBorder="1" applyAlignment="1" applyProtection="1">
      <alignment horizontal="center" vertical="center"/>
      <protection locked="0"/>
    </xf>
    <xf numFmtId="164" fontId="1" fillId="3" borderId="85" xfId="0" applyNumberFormat="1" applyFont="1" applyFill="1" applyBorder="1" applyAlignment="1" applyProtection="1">
      <alignment horizontal="center" vertical="center"/>
      <protection locked="0"/>
    </xf>
    <xf numFmtId="164" fontId="1" fillId="3" borderId="63" xfId="0" applyNumberFormat="1" applyFont="1" applyFill="1" applyBorder="1" applyAlignment="1" applyProtection="1">
      <alignment horizontal="center" vertical="center"/>
      <protection locked="0"/>
    </xf>
    <xf numFmtId="164" fontId="1" fillId="3" borderId="94" xfId="0" applyNumberFormat="1" applyFont="1" applyFill="1" applyBorder="1" applyAlignment="1" applyProtection="1">
      <alignment horizontal="center" vertical="center"/>
      <protection locked="0"/>
    </xf>
    <xf numFmtId="0" fontId="2" fillId="21" borderId="15" xfId="0" applyFont="1" applyFill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center"/>
    </xf>
    <xf numFmtId="164" fontId="2" fillId="10" borderId="69" xfId="0" applyNumberFormat="1" applyFont="1" applyFill="1" applyBorder="1" applyAlignment="1">
      <alignment horizontal="center" vertical="top"/>
    </xf>
    <xf numFmtId="0" fontId="2" fillId="12" borderId="69" xfId="0" applyFont="1" applyFill="1" applyBorder="1" applyAlignment="1">
      <alignment horizontal="center" vertical="top" wrapText="1"/>
    </xf>
    <xf numFmtId="164" fontId="2" fillId="10" borderId="79" xfId="0" applyNumberFormat="1" applyFont="1" applyFill="1" applyBorder="1" applyAlignment="1">
      <alignment horizontal="center" vertical="top"/>
    </xf>
    <xf numFmtId="164" fontId="2" fillId="10" borderId="64" xfId="0" applyNumberFormat="1" applyFont="1" applyFill="1" applyBorder="1" applyAlignment="1">
      <alignment horizontal="center" vertical="top"/>
    </xf>
    <xf numFmtId="164" fontId="1" fillId="0" borderId="38" xfId="0" applyNumberFormat="1" applyFont="1" applyBorder="1" applyAlignment="1">
      <alignment horizontal="center" vertical="center"/>
    </xf>
    <xf numFmtId="164" fontId="1" fillId="15" borderId="35" xfId="0" applyNumberFormat="1" applyFont="1" applyFill="1" applyBorder="1" applyAlignment="1">
      <alignment horizontal="center" vertical="center"/>
    </xf>
    <xf numFmtId="164" fontId="1" fillId="15" borderId="54" xfId="0" applyNumberFormat="1" applyFont="1" applyFill="1" applyBorder="1" applyAlignment="1">
      <alignment horizontal="center" vertical="center"/>
    </xf>
    <xf numFmtId="164" fontId="1" fillId="16" borderId="88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>
      <alignment horizontal="center" vertical="center"/>
    </xf>
    <xf numFmtId="164" fontId="1" fillId="15" borderId="94" xfId="0" applyNumberFormat="1" applyFont="1" applyFill="1" applyBorder="1" applyAlignment="1">
      <alignment horizontal="center" vertical="center"/>
    </xf>
    <xf numFmtId="164" fontId="1" fillId="15" borderId="36" xfId="0" applyNumberFormat="1" applyFont="1" applyFill="1" applyBorder="1" applyAlignment="1">
      <alignment horizontal="center" vertical="center"/>
    </xf>
    <xf numFmtId="164" fontId="1" fillId="15" borderId="95" xfId="0" applyNumberFormat="1" applyFont="1" applyFill="1" applyBorder="1" applyAlignment="1">
      <alignment horizontal="center" vertical="center"/>
    </xf>
    <xf numFmtId="164" fontId="1" fillId="15" borderId="40" xfId="0" applyNumberFormat="1" applyFont="1" applyFill="1" applyBorder="1" applyAlignment="1">
      <alignment horizontal="center" vertical="center"/>
    </xf>
    <xf numFmtId="164" fontId="1" fillId="15" borderId="72" xfId="0" applyNumberFormat="1" applyFont="1" applyFill="1" applyBorder="1" applyAlignment="1">
      <alignment horizontal="center" vertical="center"/>
    </xf>
    <xf numFmtId="164" fontId="1" fillId="15" borderId="38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 applyProtection="1">
      <alignment horizontal="center" vertical="center"/>
      <protection locked="0"/>
    </xf>
    <xf numFmtId="164" fontId="1" fillId="0" borderId="26" xfId="0" applyNumberFormat="1" applyFont="1" applyBorder="1" applyAlignment="1" applyProtection="1">
      <alignment horizontal="center" vertical="center"/>
      <protection locked="0"/>
    </xf>
    <xf numFmtId="164" fontId="1" fillId="3" borderId="64" xfId="0" applyNumberFormat="1" applyFont="1" applyFill="1" applyBorder="1" applyAlignment="1" applyProtection="1">
      <alignment horizontal="center" vertical="center"/>
      <protection locked="0"/>
    </xf>
    <xf numFmtId="164" fontId="1" fillId="0" borderId="64" xfId="0" applyNumberFormat="1" applyFont="1" applyBorder="1" applyAlignment="1" applyProtection="1">
      <alignment horizontal="center" vertical="center"/>
      <protection locked="0"/>
    </xf>
    <xf numFmtId="164" fontId="1" fillId="0" borderId="69" xfId="0" applyNumberFormat="1" applyFont="1" applyBorder="1" applyAlignment="1" applyProtection="1">
      <alignment horizontal="center" vertical="center"/>
      <protection locked="0"/>
    </xf>
    <xf numFmtId="0" fontId="2" fillId="12" borderId="15" xfId="0" applyFont="1" applyFill="1" applyBorder="1" applyAlignment="1">
      <alignment horizontal="right" vertical="top" wrapText="1"/>
    </xf>
    <xf numFmtId="164" fontId="1" fillId="15" borderId="27" xfId="0" applyNumberFormat="1" applyFont="1" applyFill="1" applyBorder="1" applyAlignment="1" applyProtection="1">
      <alignment horizontal="center" vertical="center"/>
      <protection locked="0"/>
    </xf>
    <xf numFmtId="0" fontId="1" fillId="15" borderId="57" xfId="0" applyFont="1" applyFill="1" applyBorder="1" applyAlignment="1">
      <alignment horizontal="center" vertical="center" wrapText="1"/>
    </xf>
    <xf numFmtId="0" fontId="1" fillId="15" borderId="65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164" fontId="1" fillId="15" borderId="49" xfId="0" applyNumberFormat="1" applyFont="1" applyFill="1" applyBorder="1" applyAlignment="1">
      <alignment horizontal="center" vertical="center"/>
    </xf>
    <xf numFmtId="164" fontId="1" fillId="3" borderId="91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Border="1" applyAlignment="1">
      <alignment horizontal="center" vertical="center" wrapText="1"/>
    </xf>
    <xf numFmtId="164" fontId="1" fillId="16" borderId="91" xfId="0" applyNumberFormat="1" applyFont="1" applyFill="1" applyBorder="1" applyAlignment="1" applyProtection="1">
      <alignment horizontal="center" vertical="center"/>
      <protection locked="0"/>
    </xf>
    <xf numFmtId="164" fontId="1" fillId="16" borderId="94" xfId="0" applyNumberFormat="1" applyFont="1" applyFill="1" applyBorder="1" applyAlignment="1" applyProtection="1">
      <alignment horizontal="center" vertical="center"/>
      <protection locked="0"/>
    </xf>
    <xf numFmtId="164" fontId="1" fillId="3" borderId="97" xfId="0" applyNumberFormat="1" applyFont="1" applyFill="1" applyBorder="1" applyAlignment="1" applyProtection="1">
      <alignment horizontal="center" vertical="center"/>
      <protection locked="0"/>
    </xf>
    <xf numFmtId="164" fontId="1" fillId="3" borderId="83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 wrapText="1"/>
    </xf>
    <xf numFmtId="164" fontId="1" fillId="3" borderId="45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1" fillId="3" borderId="48" xfId="0" applyNumberFormat="1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3" borderId="40" xfId="0" applyNumberFormat="1" applyFont="1" applyFill="1" applyBorder="1" applyAlignment="1">
      <alignment horizontal="center" vertical="center"/>
    </xf>
    <xf numFmtId="164" fontId="1" fillId="3" borderId="72" xfId="0" applyNumberFormat="1" applyFont="1" applyFill="1" applyBorder="1" applyAlignment="1">
      <alignment horizontal="center" vertical="center"/>
    </xf>
    <xf numFmtId="164" fontId="1" fillId="3" borderId="40" xfId="0" applyNumberFormat="1" applyFont="1" applyFill="1" applyBorder="1" applyAlignment="1" applyProtection="1">
      <alignment horizontal="center" vertical="center"/>
      <protection locked="0"/>
    </xf>
    <xf numFmtId="164" fontId="1" fillId="3" borderId="81" xfId="0" applyNumberFormat="1" applyFont="1" applyFill="1" applyBorder="1" applyAlignment="1" applyProtection="1">
      <alignment horizontal="center" vertical="center"/>
      <protection locked="0"/>
    </xf>
    <xf numFmtId="164" fontId="2" fillId="10" borderId="62" xfId="0" applyNumberFormat="1" applyFont="1" applyFill="1" applyBorder="1" applyAlignment="1">
      <alignment horizontal="center" vertical="top"/>
    </xf>
    <xf numFmtId="164" fontId="1" fillId="3" borderId="17" xfId="0" applyNumberFormat="1" applyFont="1" applyFill="1" applyBorder="1" applyAlignment="1" applyProtection="1">
      <alignment horizontal="center" vertical="center"/>
      <protection locked="0"/>
    </xf>
    <xf numFmtId="164" fontId="1" fillId="3" borderId="25" xfId="0" applyNumberFormat="1" applyFont="1" applyFill="1" applyBorder="1" applyAlignment="1" applyProtection="1">
      <alignment horizontal="center" vertical="center"/>
      <protection locked="0"/>
    </xf>
    <xf numFmtId="164" fontId="1" fillId="3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" fillId="0" borderId="25" xfId="0" applyNumberFormat="1" applyFont="1" applyBorder="1" applyAlignment="1" applyProtection="1">
      <alignment horizontal="center" vertical="center"/>
      <protection locked="0"/>
    </xf>
    <xf numFmtId="164" fontId="1" fillId="0" borderId="48" xfId="0" applyNumberFormat="1" applyFont="1" applyBorder="1" applyAlignment="1" applyProtection="1">
      <alignment horizontal="center" vertical="center"/>
      <protection locked="0"/>
    </xf>
    <xf numFmtId="164" fontId="1" fillId="0" borderId="23" xfId="0" applyNumberFormat="1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164" fontId="1" fillId="0" borderId="45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 applyProtection="1">
      <alignment horizontal="center" vertical="center"/>
      <protection locked="0"/>
    </xf>
    <xf numFmtId="164" fontId="1" fillId="0" borderId="25" xfId="0" applyNumberFormat="1" applyFont="1" applyFill="1" applyBorder="1" applyAlignment="1" applyProtection="1">
      <alignment horizontal="center" vertical="center"/>
      <protection locked="0"/>
    </xf>
    <xf numFmtId="164" fontId="1" fillId="0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23" xfId="0" applyNumberFormat="1" applyFont="1" applyFill="1" applyBorder="1" applyAlignment="1" applyProtection="1">
      <alignment horizontal="center" vertical="center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Fill="1" applyBorder="1" applyAlignment="1">
      <alignment horizontal="center" vertical="center" wrapText="1"/>
    </xf>
    <xf numFmtId="164" fontId="1" fillId="16" borderId="75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top"/>
    </xf>
    <xf numFmtId="0" fontId="1" fillId="18" borderId="3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/>
    </xf>
    <xf numFmtId="164" fontId="1" fillId="3" borderId="71" xfId="0" applyNumberFormat="1" applyFont="1" applyFill="1" applyBorder="1" applyAlignment="1">
      <alignment horizontal="center" vertical="center"/>
    </xf>
    <xf numFmtId="164" fontId="1" fillId="3" borderId="70" xfId="0" applyNumberFormat="1" applyFont="1" applyFill="1" applyBorder="1" applyAlignment="1">
      <alignment horizontal="center" vertical="center"/>
    </xf>
    <xf numFmtId="164" fontId="1" fillId="3" borderId="80" xfId="0" applyNumberFormat="1" applyFont="1" applyFill="1" applyBorder="1" applyAlignment="1">
      <alignment horizontal="center" vertical="center"/>
    </xf>
    <xf numFmtId="164" fontId="2" fillId="5" borderId="52" xfId="0" applyNumberFormat="1" applyFont="1" applyFill="1" applyBorder="1" applyAlignment="1">
      <alignment horizontal="center" vertical="top"/>
    </xf>
    <xf numFmtId="164" fontId="1" fillId="5" borderId="44" xfId="0" applyNumberFormat="1" applyFont="1" applyFill="1" applyBorder="1" applyAlignment="1">
      <alignment horizontal="center" vertical="top" wrapText="1"/>
    </xf>
    <xf numFmtId="0" fontId="1" fillId="0" borderId="31" xfId="0" applyFont="1" applyBorder="1" applyAlignment="1" applyProtection="1">
      <alignment horizontal="center" vertical="center" textRotation="90"/>
      <protection locked="0"/>
    </xf>
    <xf numFmtId="0" fontId="1" fillId="0" borderId="31" xfId="0" applyFont="1" applyBorder="1" applyAlignment="1" applyProtection="1">
      <alignment horizontal="center" vertical="center" textRotation="90" wrapText="1"/>
      <protection locked="0"/>
    </xf>
    <xf numFmtId="0" fontId="1" fillId="0" borderId="45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 indent="1"/>
    </xf>
    <xf numFmtId="0" fontId="1" fillId="0" borderId="23" xfId="0" applyFont="1" applyBorder="1" applyAlignment="1">
      <alignment horizontal="center" vertical="center" textRotation="90" wrapText="1"/>
    </xf>
    <xf numFmtId="164" fontId="1" fillId="0" borderId="17" xfId="0" applyNumberFormat="1" applyFont="1" applyBorder="1" applyAlignment="1">
      <alignment horizontal="center" vertical="top"/>
    </xf>
    <xf numFmtId="164" fontId="1" fillId="0" borderId="48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164" fontId="2" fillId="12" borderId="71" xfId="0" applyNumberFormat="1" applyFont="1" applyFill="1" applyBorder="1" applyAlignment="1">
      <alignment horizontal="center"/>
    </xf>
    <xf numFmtId="164" fontId="2" fillId="12" borderId="40" xfId="0" applyNumberFormat="1" applyFont="1" applyFill="1" applyBorder="1" applyAlignment="1">
      <alignment horizontal="center"/>
    </xf>
    <xf numFmtId="164" fontId="1" fillId="3" borderId="92" xfId="0" applyNumberFormat="1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vertical="top" wrapText="1"/>
    </xf>
    <xf numFmtId="0" fontId="2" fillId="15" borderId="95" xfId="0" applyFont="1" applyFill="1" applyBorder="1" applyAlignment="1">
      <alignment horizontal="left" vertical="top" wrapText="1" indent="1"/>
    </xf>
    <xf numFmtId="0" fontId="1" fillId="15" borderId="95" xfId="0" applyFont="1" applyFill="1" applyBorder="1" applyAlignment="1">
      <alignment horizontal="left" vertical="top" wrapText="1" indent="2"/>
    </xf>
    <xf numFmtId="0" fontId="2" fillId="15" borderId="78" xfId="0" applyFont="1" applyFill="1" applyBorder="1" applyAlignment="1">
      <alignment horizontal="left" vertical="top" wrapText="1" indent="1"/>
    </xf>
    <xf numFmtId="0" fontId="2" fillId="15" borderId="65" xfId="0" applyFont="1" applyFill="1" applyBorder="1" applyAlignment="1">
      <alignment horizontal="left" vertical="top" wrapText="1" indent="1"/>
    </xf>
    <xf numFmtId="0" fontId="1" fillId="15" borderId="57" xfId="0" applyFont="1" applyFill="1" applyBorder="1" applyAlignment="1">
      <alignment horizontal="left" vertical="top" wrapText="1" indent="2"/>
    </xf>
    <xf numFmtId="0" fontId="2" fillId="15" borderId="95" xfId="0" applyFont="1" applyFill="1" applyBorder="1" applyAlignment="1">
      <alignment vertical="top" wrapText="1"/>
    </xf>
    <xf numFmtId="0" fontId="1" fillId="15" borderId="95" xfId="0" applyFont="1" applyFill="1" applyBorder="1" applyAlignment="1">
      <alignment horizontal="left" vertical="top" wrapText="1"/>
    </xf>
    <xf numFmtId="0" fontId="1" fillId="15" borderId="38" xfId="0" applyFont="1" applyFill="1" applyBorder="1" applyAlignment="1">
      <alignment horizontal="left" vertical="top" wrapText="1" indent="2"/>
    </xf>
    <xf numFmtId="164" fontId="2" fillId="10" borderId="36" xfId="0" applyNumberFormat="1" applyFont="1" applyFill="1" applyBorder="1" applyAlignment="1">
      <alignment horizontal="center" vertical="top" wrapText="1"/>
    </xf>
    <xf numFmtId="164" fontId="1" fillId="15" borderId="95" xfId="0" applyNumberFormat="1" applyFont="1" applyFill="1" applyBorder="1" applyAlignment="1">
      <alignment horizontal="center" vertical="top" wrapText="1"/>
    </xf>
    <xf numFmtId="164" fontId="1" fillId="15" borderId="113" xfId="0" applyNumberFormat="1" applyFont="1" applyFill="1" applyBorder="1" applyAlignment="1">
      <alignment horizontal="center" vertical="top" wrapText="1"/>
    </xf>
    <xf numFmtId="164" fontId="1" fillId="15" borderId="78" xfId="0" applyNumberFormat="1" applyFont="1" applyFill="1" applyBorder="1" applyAlignment="1">
      <alignment horizontal="center" vertical="top" wrapText="1"/>
    </xf>
    <xf numFmtId="164" fontId="2" fillId="15" borderId="65" xfId="0" applyNumberFormat="1" applyFont="1" applyFill="1" applyBorder="1" applyAlignment="1">
      <alignment horizontal="center" vertical="top" wrapText="1"/>
    </xf>
    <xf numFmtId="164" fontId="1" fillId="15" borderId="57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/>
    </xf>
    <xf numFmtId="164" fontId="2" fillId="15" borderId="114" xfId="0" applyNumberFormat="1" applyFont="1" applyFill="1" applyBorder="1" applyAlignment="1">
      <alignment horizontal="center" vertical="top" wrapText="1"/>
    </xf>
    <xf numFmtId="164" fontId="1" fillId="15" borderId="38" xfId="0" applyNumberFormat="1" applyFont="1" applyFill="1" applyBorder="1" applyAlignment="1">
      <alignment horizontal="center" vertical="top" wrapText="1"/>
    </xf>
    <xf numFmtId="164" fontId="2" fillId="15" borderId="57" xfId="0" applyNumberFormat="1" applyFont="1" applyFill="1" applyBorder="1" applyAlignment="1">
      <alignment horizontal="center" vertical="top" wrapText="1"/>
    </xf>
    <xf numFmtId="164" fontId="5" fillId="10" borderId="36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 wrapText="1"/>
    </xf>
    <xf numFmtId="164" fontId="6" fillId="15" borderId="57" xfId="0" applyNumberFormat="1" applyFont="1" applyFill="1" applyBorder="1" applyAlignment="1">
      <alignment horizontal="center" vertical="top" wrapText="1"/>
    </xf>
    <xf numFmtId="164" fontId="6" fillId="15" borderId="38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/>
    </xf>
    <xf numFmtId="164" fontId="5" fillId="15" borderId="114" xfId="0" applyNumberFormat="1" applyFont="1" applyFill="1" applyBorder="1" applyAlignment="1">
      <alignment horizontal="center" vertical="top" wrapText="1"/>
    </xf>
    <xf numFmtId="164" fontId="1" fillId="15" borderId="81" xfId="0" applyNumberFormat="1" applyFont="1" applyFill="1" applyBorder="1" applyAlignment="1" applyProtection="1">
      <alignment horizontal="center" vertical="center"/>
      <protection locked="0"/>
    </xf>
    <xf numFmtId="0" fontId="2" fillId="12" borderId="59" xfId="0" applyFont="1" applyFill="1" applyBorder="1" applyAlignment="1">
      <alignment horizontal="center" vertical="top" wrapText="1"/>
    </xf>
    <xf numFmtId="164" fontId="1" fillId="3" borderId="12" xfId="0" applyNumberFormat="1" applyFont="1" applyFill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15" borderId="38" xfId="0" applyFont="1" applyFill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/>
    </xf>
    <xf numFmtId="164" fontId="1" fillId="0" borderId="82" xfId="0" applyNumberFormat="1" applyFont="1" applyBorder="1" applyAlignment="1">
      <alignment horizontal="center" vertical="center"/>
    </xf>
    <xf numFmtId="164" fontId="1" fillId="3" borderId="63" xfId="0" applyNumberFormat="1" applyFont="1" applyFill="1" applyBorder="1" applyAlignment="1">
      <alignment horizontal="center" vertical="center"/>
    </xf>
    <xf numFmtId="164" fontId="1" fillId="0" borderId="63" xfId="0" applyNumberFormat="1" applyFont="1" applyBorder="1" applyAlignment="1">
      <alignment horizontal="center" vertical="center"/>
    </xf>
    <xf numFmtId="164" fontId="1" fillId="0" borderId="68" xfId="0" applyNumberFormat="1" applyFont="1" applyBorder="1" applyAlignment="1">
      <alignment horizontal="center" vertical="center"/>
    </xf>
    <xf numFmtId="0" fontId="1" fillId="15" borderId="76" xfId="0" applyFont="1" applyFill="1" applyBorder="1" applyAlignment="1">
      <alignment horizontal="left" vertical="top" wrapText="1" indent="2"/>
    </xf>
    <xf numFmtId="164" fontId="1" fillId="15" borderId="76" xfId="0" applyNumberFormat="1" applyFont="1" applyFill="1" applyBorder="1" applyAlignment="1">
      <alignment horizontal="center" vertical="top" wrapText="1"/>
    </xf>
    <xf numFmtId="164" fontId="6" fillId="15" borderId="76" xfId="0" applyNumberFormat="1" applyFont="1" applyFill="1" applyBorder="1" applyAlignment="1">
      <alignment horizontal="center" vertical="top" wrapText="1"/>
    </xf>
    <xf numFmtId="164" fontId="1" fillId="15" borderId="74" xfId="0" applyNumberFormat="1" applyFont="1" applyFill="1" applyBorder="1" applyAlignment="1">
      <alignment horizontal="center" vertical="top" wrapText="1"/>
    </xf>
    <xf numFmtId="0" fontId="1" fillId="0" borderId="95" xfId="0" applyFont="1" applyFill="1" applyBorder="1" applyAlignment="1">
      <alignment horizontal="center" vertical="center" wrapText="1"/>
    </xf>
    <xf numFmtId="164" fontId="1" fillId="0" borderId="88" xfId="0" applyNumberFormat="1" applyFont="1" applyFill="1" applyBorder="1" applyAlignment="1">
      <alignment horizontal="center" vertical="center"/>
    </xf>
    <xf numFmtId="164" fontId="1" fillId="0" borderId="91" xfId="0" applyNumberFormat="1" applyFont="1" applyFill="1" applyBorder="1" applyAlignment="1" applyProtection="1">
      <alignment horizontal="center" vertical="center"/>
      <protection locked="0"/>
    </xf>
    <xf numFmtId="164" fontId="1" fillId="0" borderId="85" xfId="0" applyNumberFormat="1" applyFont="1" applyFill="1" applyBorder="1" applyAlignment="1" applyProtection="1">
      <alignment horizontal="center" vertical="center"/>
      <protection locked="0"/>
    </xf>
    <xf numFmtId="164" fontId="1" fillId="0" borderId="95" xfId="0" applyNumberFormat="1" applyFont="1" applyFill="1" applyBorder="1" applyAlignment="1" applyProtection="1">
      <alignment horizontal="center" vertical="center"/>
      <protection locked="0"/>
    </xf>
    <xf numFmtId="164" fontId="1" fillId="0" borderId="87" xfId="0" applyNumberFormat="1" applyFont="1" applyFill="1" applyBorder="1" applyAlignment="1" applyProtection="1">
      <alignment horizontal="center" vertical="center"/>
      <protection locked="0"/>
    </xf>
    <xf numFmtId="0" fontId="1" fillId="0" borderId="76" xfId="0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3" xfId="0" applyNumberFormat="1" applyFont="1" applyFill="1" applyBorder="1" applyAlignment="1" applyProtection="1">
      <alignment horizontal="center" vertical="center"/>
      <protection locked="0"/>
    </xf>
    <xf numFmtId="164" fontId="1" fillId="0" borderId="65" xfId="0" applyNumberFormat="1" applyFont="1" applyFill="1" applyBorder="1" applyAlignment="1" applyProtection="1">
      <alignment horizontal="center" vertical="center"/>
      <protection locked="0"/>
    </xf>
    <xf numFmtId="164" fontId="1" fillId="0" borderId="68" xfId="0" applyNumberFormat="1" applyFont="1" applyFill="1" applyBorder="1" applyAlignment="1" applyProtection="1">
      <alignment horizontal="center" vertical="center"/>
      <protection locked="0"/>
    </xf>
    <xf numFmtId="0" fontId="2" fillId="16" borderId="0" xfId="0" applyFont="1" applyFill="1" applyAlignment="1" applyProtection="1">
      <alignment wrapText="1"/>
      <protection locked="0"/>
    </xf>
    <xf numFmtId="0" fontId="1" fillId="13" borderId="40" xfId="0" applyFont="1" applyFill="1" applyBorder="1" applyAlignment="1" applyProtection="1">
      <alignment horizontal="center" vertical="top" textRotation="90"/>
      <protection locked="0"/>
    </xf>
    <xf numFmtId="0" fontId="1" fillId="13" borderId="72" xfId="0" applyFont="1" applyFill="1" applyBorder="1" applyAlignment="1" applyProtection="1">
      <alignment horizontal="center" vertical="top" textRotation="90"/>
      <protection locked="0"/>
    </xf>
    <xf numFmtId="0" fontId="1" fillId="15" borderId="53" xfId="0" applyFont="1" applyFill="1" applyBorder="1" applyAlignment="1">
      <alignment vertical="top"/>
    </xf>
    <xf numFmtId="0" fontId="1" fillId="15" borderId="118" xfId="0" applyFont="1" applyFill="1" applyBorder="1" applyAlignment="1">
      <alignment vertical="top" wrapText="1"/>
    </xf>
    <xf numFmtId="49" fontId="1" fillId="15" borderId="116" xfId="0" applyNumberFormat="1" applyFont="1" applyFill="1" applyBorder="1" applyAlignment="1">
      <alignment horizontal="center" vertical="top"/>
    </xf>
    <xf numFmtId="49" fontId="1" fillId="15" borderId="119" xfId="0" applyNumberFormat="1" applyFont="1" applyFill="1" applyBorder="1" applyAlignment="1">
      <alignment horizontal="center" vertical="top"/>
    </xf>
    <xf numFmtId="0" fontId="1" fillId="15" borderId="120" xfId="0" applyFont="1" applyFill="1" applyBorder="1" applyAlignment="1">
      <alignment horizontal="left" vertical="top" wrapText="1"/>
    </xf>
    <xf numFmtId="49" fontId="1" fillId="15" borderId="121" xfId="0" applyNumberFormat="1" applyFont="1" applyFill="1" applyBorder="1" applyAlignment="1">
      <alignment horizontal="center" vertical="top"/>
    </xf>
    <xf numFmtId="49" fontId="1" fillId="15" borderId="122" xfId="0" applyNumberFormat="1" applyFont="1" applyFill="1" applyBorder="1" applyAlignment="1">
      <alignment horizontal="center" vertical="top"/>
    </xf>
    <xf numFmtId="0" fontId="1" fillId="15" borderId="53" xfId="0" applyFont="1" applyFill="1" applyBorder="1" applyAlignment="1">
      <alignment vertical="top" wrapText="1"/>
    </xf>
    <xf numFmtId="0" fontId="1" fillId="16" borderId="0" xfId="0" applyFont="1" applyFill="1" applyBorder="1" applyAlignment="1">
      <alignment horizontal="center" vertical="top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9" fontId="2" fillId="26" borderId="45" xfId="0" applyNumberFormat="1" applyFont="1" applyFill="1" applyBorder="1" applyAlignment="1" applyProtection="1">
      <alignment horizontal="center" vertical="top"/>
      <protection locked="0"/>
    </xf>
    <xf numFmtId="164" fontId="1" fillId="0" borderId="86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Fill="1" applyBorder="1" applyAlignment="1" applyProtection="1">
      <alignment horizontal="center" vertical="center"/>
      <protection locked="0"/>
    </xf>
    <xf numFmtId="0" fontId="1" fillId="0" borderId="78" xfId="0" applyFont="1" applyFill="1" applyBorder="1" applyAlignment="1">
      <alignment horizontal="center" vertical="center" wrapText="1"/>
    </xf>
    <xf numFmtId="164" fontId="1" fillId="0" borderId="49" xfId="0" applyNumberFormat="1" applyFont="1" applyFill="1" applyBorder="1" applyAlignment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164" fontId="1" fillId="0" borderId="70" xfId="0" applyNumberFormat="1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>
      <alignment horizontal="center" vertical="center" wrapText="1"/>
    </xf>
    <xf numFmtId="164" fontId="1" fillId="0" borderId="118" xfId="0" applyNumberFormat="1" applyFont="1" applyFill="1" applyBorder="1" applyAlignment="1">
      <alignment horizontal="center" vertical="center"/>
    </xf>
    <xf numFmtId="164" fontId="1" fillId="0" borderId="116" xfId="0" applyNumberFormat="1" applyFont="1" applyFill="1" applyBorder="1" applyAlignment="1" applyProtection="1">
      <alignment horizontal="center" vertical="center"/>
      <protection locked="0"/>
    </xf>
    <xf numFmtId="164" fontId="1" fillId="0" borderId="119" xfId="0" applyNumberFormat="1" applyFont="1" applyFill="1" applyBorder="1" applyAlignment="1" applyProtection="1">
      <alignment horizontal="center" vertical="center"/>
      <protection locked="0"/>
    </xf>
    <xf numFmtId="164" fontId="1" fillId="0" borderId="10" xfId="0" applyNumberFormat="1" applyFont="1" applyFill="1" applyBorder="1" applyAlignment="1" applyProtection="1">
      <alignment horizontal="center" vertical="center"/>
      <protection locked="0"/>
    </xf>
    <xf numFmtId="164" fontId="1" fillId="0" borderId="12" xfId="0" applyNumberFormat="1" applyFont="1" applyFill="1" applyBorder="1" applyAlignment="1" applyProtection="1">
      <alignment horizontal="center" vertical="center"/>
      <protection locked="0"/>
    </xf>
    <xf numFmtId="164" fontId="1" fillId="0" borderId="58" xfId="0" applyNumberFormat="1" applyFont="1" applyFill="1" applyBorder="1" applyAlignment="1" applyProtection="1">
      <alignment horizontal="center" vertical="center"/>
      <protection locked="0"/>
    </xf>
    <xf numFmtId="164" fontId="1" fillId="0" borderId="55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57" xfId="0" applyNumberFormat="1" applyFont="1" applyFill="1" applyBorder="1" applyAlignment="1" applyProtection="1">
      <alignment horizontal="center" vertical="center"/>
      <protection locked="0"/>
    </xf>
    <xf numFmtId="164" fontId="1" fillId="0" borderId="34" xfId="0" applyNumberFormat="1" applyFont="1" applyFill="1" applyBorder="1" applyAlignment="1" applyProtection="1">
      <alignment horizontal="center" vertical="center"/>
      <protection locked="0"/>
    </xf>
    <xf numFmtId="164" fontId="1" fillId="0" borderId="27" xfId="0" applyNumberFormat="1" applyFont="1" applyFill="1" applyBorder="1" applyAlignment="1" applyProtection="1">
      <alignment horizontal="center" vertical="center"/>
      <protection locked="0"/>
    </xf>
    <xf numFmtId="164" fontId="1" fillId="0" borderId="83" xfId="0" applyNumberFormat="1" applyFont="1" applyFill="1" applyBorder="1" applyAlignment="1" applyProtection="1">
      <alignment horizontal="center" vertical="center"/>
      <protection locked="0"/>
    </xf>
    <xf numFmtId="164" fontId="1" fillId="0" borderId="3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78" xfId="0" applyNumberFormat="1" applyFont="1" applyFill="1" applyBorder="1" applyAlignment="1" applyProtection="1">
      <alignment horizontal="center" vertical="center"/>
      <protection locked="0"/>
    </xf>
    <xf numFmtId="164" fontId="1" fillId="0" borderId="89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Fill="1" applyBorder="1" applyAlignment="1">
      <alignment horizontal="center" vertical="center" wrapText="1"/>
    </xf>
    <xf numFmtId="49" fontId="2" fillId="26" borderId="22" xfId="0" applyNumberFormat="1" applyFont="1" applyFill="1" applyBorder="1" applyAlignment="1">
      <alignment horizontal="center" vertical="top"/>
    </xf>
    <xf numFmtId="49" fontId="2" fillId="26" borderId="96" xfId="0" applyNumberFormat="1" applyFont="1" applyFill="1" applyBorder="1" applyAlignment="1">
      <alignment horizontal="center" vertical="top"/>
    </xf>
    <xf numFmtId="49" fontId="2" fillId="28" borderId="59" xfId="0" applyNumberFormat="1" applyFont="1" applyFill="1" applyBorder="1" applyAlignment="1">
      <alignment horizontal="center" vertical="top" wrapText="1"/>
    </xf>
    <xf numFmtId="164" fontId="2" fillId="28" borderId="31" xfId="0" applyNumberFormat="1" applyFont="1" applyFill="1" applyBorder="1" applyAlignment="1">
      <alignment horizontal="center" vertical="top"/>
    </xf>
    <xf numFmtId="164" fontId="2" fillId="28" borderId="27" xfId="0" applyNumberFormat="1" applyFont="1" applyFill="1" applyBorder="1" applyAlignment="1">
      <alignment horizontal="center" vertical="top"/>
    </xf>
    <xf numFmtId="164" fontId="2" fillId="28" borderId="83" xfId="0" applyNumberFormat="1" applyFont="1" applyFill="1" applyBorder="1" applyAlignment="1">
      <alignment horizontal="center" vertical="top"/>
    </xf>
    <xf numFmtId="164" fontId="2" fillId="28" borderId="49" xfId="0" applyNumberFormat="1" applyFont="1" applyFill="1" applyBorder="1" applyAlignment="1">
      <alignment horizontal="center" vertical="top"/>
    </xf>
    <xf numFmtId="164" fontId="2" fillId="28" borderId="78" xfId="0" applyNumberFormat="1" applyFont="1" applyFill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35" xfId="0" applyNumberFormat="1" applyFont="1" applyFill="1" applyBorder="1" applyAlignment="1">
      <alignment horizontal="center" vertical="top"/>
    </xf>
    <xf numFmtId="0" fontId="1" fillId="0" borderId="114" xfId="0" applyFont="1" applyBorder="1" applyAlignment="1">
      <alignment horizontal="center" vertical="center" wrapText="1"/>
    </xf>
    <xf numFmtId="164" fontId="1" fillId="0" borderId="114" xfId="0" applyNumberFormat="1" applyFont="1" applyBorder="1" applyAlignment="1" applyProtection="1">
      <alignment horizontal="center" vertical="center"/>
      <protection locked="0"/>
    </xf>
    <xf numFmtId="49" fontId="2" fillId="26" borderId="41" xfId="0" applyNumberFormat="1" applyFont="1" applyFill="1" applyBorder="1" applyAlignment="1">
      <alignment horizontal="center" vertical="top"/>
    </xf>
    <xf numFmtId="0" fontId="1" fillId="29" borderId="65" xfId="0" applyFont="1" applyFill="1" applyBorder="1" applyAlignment="1">
      <alignment horizontal="center" vertical="center" wrapText="1"/>
    </xf>
    <xf numFmtId="164" fontId="1" fillId="29" borderId="77" xfId="0" applyNumberFormat="1" applyFont="1" applyFill="1" applyBorder="1" applyAlignment="1">
      <alignment horizontal="center" vertical="center"/>
    </xf>
    <xf numFmtId="164" fontId="1" fillId="30" borderId="24" xfId="0" applyNumberFormat="1" applyFont="1" applyFill="1" applyBorder="1" applyAlignment="1" applyProtection="1">
      <alignment horizontal="center" vertical="center"/>
      <protection locked="0"/>
    </xf>
    <xf numFmtId="164" fontId="1" fillId="29" borderId="24" xfId="0" applyNumberFormat="1" applyFont="1" applyFill="1" applyBorder="1" applyAlignment="1" applyProtection="1">
      <alignment horizontal="center" vertical="center"/>
      <protection locked="0"/>
    </xf>
    <xf numFmtId="164" fontId="1" fillId="30" borderId="61" xfId="0" applyNumberFormat="1" applyFont="1" applyFill="1" applyBorder="1" applyAlignment="1" applyProtection="1">
      <alignment horizontal="center" vertical="center"/>
      <protection locked="0"/>
    </xf>
    <xf numFmtId="164" fontId="1" fillId="29" borderId="61" xfId="0" applyNumberFormat="1" applyFont="1" applyFill="1" applyBorder="1" applyAlignment="1" applyProtection="1">
      <alignment horizontal="center" vertical="center"/>
      <protection locked="0"/>
    </xf>
    <xf numFmtId="164" fontId="1" fillId="30" borderId="77" xfId="0" applyNumberFormat="1" applyFont="1" applyFill="1" applyBorder="1" applyAlignment="1">
      <alignment horizontal="center" vertical="center"/>
    </xf>
    <xf numFmtId="164" fontId="1" fillId="29" borderId="65" xfId="0" applyNumberFormat="1" applyFont="1" applyFill="1" applyBorder="1" applyAlignment="1" applyProtection="1">
      <alignment horizontal="center" vertical="center"/>
      <protection locked="0"/>
    </xf>
    <xf numFmtId="0" fontId="2" fillId="31" borderId="15" xfId="0" applyFont="1" applyFill="1" applyBorder="1" applyAlignment="1">
      <alignment horizontal="right" vertical="top" wrapText="1"/>
    </xf>
    <xf numFmtId="164" fontId="2" fillId="31" borderId="45" xfId="0" applyNumberFormat="1" applyFont="1" applyFill="1" applyBorder="1" applyAlignment="1">
      <alignment horizontal="center" vertical="top"/>
    </xf>
    <xf numFmtId="164" fontId="2" fillId="31" borderId="17" xfId="0" applyNumberFormat="1" applyFont="1" applyFill="1" applyBorder="1" applyAlignment="1">
      <alignment horizontal="center" vertical="top"/>
    </xf>
    <xf numFmtId="164" fontId="2" fillId="31" borderId="29" xfId="0" applyNumberFormat="1" applyFont="1" applyFill="1" applyBorder="1" applyAlignment="1">
      <alignment horizontal="center" vertical="top"/>
    </xf>
    <xf numFmtId="164" fontId="2" fillId="29" borderId="45" xfId="0" applyNumberFormat="1" applyFont="1" applyFill="1" applyBorder="1" applyAlignment="1">
      <alignment horizontal="center" vertical="top"/>
    </xf>
    <xf numFmtId="164" fontId="2" fillId="29" borderId="17" xfId="0" applyNumberFormat="1" applyFont="1" applyFill="1" applyBorder="1" applyAlignment="1">
      <alignment horizontal="center" vertical="top"/>
    </xf>
    <xf numFmtId="164" fontId="2" fillId="29" borderId="48" xfId="0" applyNumberFormat="1" applyFont="1" applyFill="1" applyBorder="1" applyAlignment="1">
      <alignment horizontal="center" vertical="top"/>
    </xf>
    <xf numFmtId="164" fontId="2" fillId="29" borderId="15" xfId="0" applyNumberFormat="1" applyFont="1" applyFill="1" applyBorder="1" applyAlignment="1">
      <alignment horizontal="center" vertical="top"/>
    </xf>
    <xf numFmtId="164" fontId="1" fillId="30" borderId="63" xfId="0" applyNumberFormat="1" applyFont="1" applyFill="1" applyBorder="1" applyAlignment="1" applyProtection="1">
      <alignment horizontal="center" vertical="center"/>
      <protection locked="0"/>
    </xf>
    <xf numFmtId="164" fontId="1" fillId="29" borderId="63" xfId="0" applyNumberFormat="1" applyFont="1" applyFill="1" applyBorder="1" applyAlignment="1" applyProtection="1">
      <alignment horizontal="center" vertical="center"/>
      <protection locked="0"/>
    </xf>
    <xf numFmtId="0" fontId="1" fillId="29" borderId="0" xfId="0" applyFont="1" applyFill="1" applyBorder="1" applyAlignment="1">
      <alignment vertical="top" wrapText="1"/>
    </xf>
    <xf numFmtId="0" fontId="1" fillId="29" borderId="66" xfId="0" applyFont="1" applyFill="1" applyBorder="1" applyAlignment="1">
      <alignment vertical="top" wrapText="1"/>
    </xf>
    <xf numFmtId="0" fontId="1" fillId="29" borderId="123" xfId="0" applyFont="1" applyFill="1" applyBorder="1" applyAlignment="1">
      <alignment vertical="top" wrapText="1"/>
    </xf>
    <xf numFmtId="0" fontId="1" fillId="29" borderId="35" xfId="0" applyFont="1" applyFill="1" applyBorder="1" applyAlignment="1">
      <alignment horizontal="center" vertical="top"/>
    </xf>
    <xf numFmtId="0" fontId="1" fillId="29" borderId="128" xfId="0" applyFont="1" applyFill="1" applyBorder="1" applyAlignment="1">
      <alignment horizontal="center" vertical="top"/>
    </xf>
    <xf numFmtId="0" fontId="1" fillId="29" borderId="3" xfId="0" applyFont="1" applyFill="1" applyBorder="1" applyAlignment="1">
      <alignment horizontal="center" vertical="top"/>
    </xf>
    <xf numFmtId="0" fontId="1" fillId="29" borderId="129" xfId="0" applyFont="1" applyFill="1" applyBorder="1" applyAlignment="1">
      <alignment horizontal="center" vertical="top"/>
    </xf>
    <xf numFmtId="0" fontId="1" fillId="29" borderId="24" xfId="0" applyFont="1" applyFill="1" applyBorder="1" applyAlignment="1">
      <alignment horizontal="center" vertical="top"/>
    </xf>
    <xf numFmtId="0" fontId="1" fillId="29" borderId="21" xfId="0" applyFont="1" applyFill="1" applyBorder="1" applyAlignment="1">
      <alignment horizontal="center" vertical="top"/>
    </xf>
    <xf numFmtId="0" fontId="1" fillId="29" borderId="95" xfId="0" applyFont="1" applyFill="1" applyBorder="1" applyAlignment="1">
      <alignment horizontal="center" vertical="center" wrapText="1"/>
    </xf>
    <xf numFmtId="164" fontId="1" fillId="29" borderId="88" xfId="0" applyNumberFormat="1" applyFont="1" applyFill="1" applyBorder="1" applyAlignment="1">
      <alignment horizontal="center" vertical="center"/>
    </xf>
    <xf numFmtId="164" fontId="1" fillId="29" borderId="91" xfId="0" applyNumberFormat="1" applyFont="1" applyFill="1" applyBorder="1" applyAlignment="1" applyProtection="1">
      <alignment horizontal="center" vertical="center"/>
      <protection locked="0"/>
    </xf>
    <xf numFmtId="164" fontId="1" fillId="29" borderId="85" xfId="0" applyNumberFormat="1" applyFont="1" applyFill="1" applyBorder="1" applyAlignment="1" applyProtection="1">
      <alignment horizontal="center" vertical="center"/>
      <protection locked="0"/>
    </xf>
    <xf numFmtId="164" fontId="1" fillId="29" borderId="95" xfId="0" applyNumberFormat="1" applyFont="1" applyFill="1" applyBorder="1" applyAlignment="1" applyProtection="1">
      <alignment horizontal="center" vertical="center"/>
      <protection locked="0"/>
    </xf>
    <xf numFmtId="0" fontId="2" fillId="31" borderId="59" xfId="0" applyFont="1" applyFill="1" applyBorder="1" applyAlignment="1">
      <alignment horizontal="center" vertical="top" wrapText="1"/>
    </xf>
    <xf numFmtId="164" fontId="2" fillId="31" borderId="79" xfId="0" applyNumberFormat="1" applyFont="1" applyFill="1" applyBorder="1" applyAlignment="1">
      <alignment horizontal="center" vertical="top"/>
    </xf>
    <xf numFmtId="164" fontId="2" fillId="31" borderId="26" xfId="0" applyNumberFormat="1" applyFont="1" applyFill="1" applyBorder="1" applyAlignment="1">
      <alignment horizontal="center" vertical="top"/>
    </xf>
    <xf numFmtId="164" fontId="2" fillId="31" borderId="64" xfId="0" applyNumberFormat="1" applyFont="1" applyFill="1" applyBorder="1" applyAlignment="1">
      <alignment horizontal="center" vertical="top"/>
    </xf>
    <xf numFmtId="164" fontId="2" fillId="31" borderId="69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2" fillId="26" borderId="56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5" borderId="40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40" xfId="0" applyNumberFormat="1" applyFont="1" applyFill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textRotation="90" wrapText="1"/>
    </xf>
    <xf numFmtId="49" fontId="2" fillId="16" borderId="40" xfId="0" applyNumberFormat="1" applyFont="1" applyFill="1" applyBorder="1" applyAlignment="1">
      <alignment horizontal="center" vertical="top" textRotation="90" wrapText="1"/>
    </xf>
    <xf numFmtId="0" fontId="1" fillId="15" borderId="17" xfId="1" applyFont="1" applyFill="1" applyBorder="1" applyAlignment="1" applyProtection="1">
      <alignment horizontal="left" vertical="top" wrapText="1"/>
    </xf>
    <xf numFmtId="0" fontId="1" fillId="15" borderId="40" xfId="1" applyFont="1" applyFill="1" applyBorder="1" applyAlignment="1" applyProtection="1">
      <alignment horizontal="left" vertical="top" wrapText="1"/>
    </xf>
    <xf numFmtId="0" fontId="1" fillId="15" borderId="17" xfId="0" applyFont="1" applyFill="1" applyBorder="1" applyAlignment="1">
      <alignment horizontal="center" vertical="top" wrapText="1"/>
    </xf>
    <xf numFmtId="0" fontId="1" fillId="15" borderId="40" xfId="0" applyFont="1" applyFill="1" applyBorder="1" applyAlignment="1">
      <alignment horizontal="center" vertical="top" wrapText="1"/>
    </xf>
    <xf numFmtId="49" fontId="1" fillId="15" borderId="29" xfId="0" applyNumberFormat="1" applyFont="1" applyFill="1" applyBorder="1" applyAlignment="1">
      <alignment horizontal="center" vertical="top" textRotation="90"/>
    </xf>
    <xf numFmtId="49" fontId="1" fillId="15" borderId="70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 textRotation="90"/>
    </xf>
    <xf numFmtId="49" fontId="1" fillId="15" borderId="38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/>
    </xf>
    <xf numFmtId="49" fontId="1" fillId="15" borderId="38" xfId="0" applyNumberFormat="1" applyFont="1" applyFill="1" applyBorder="1" applyAlignment="1">
      <alignment horizontal="center" vertical="top"/>
    </xf>
    <xf numFmtId="0" fontId="1" fillId="15" borderId="79" xfId="0" applyFont="1" applyFill="1" applyBorder="1" applyAlignment="1">
      <alignment horizontal="left" vertical="top" wrapText="1"/>
    </xf>
    <xf numFmtId="0" fontId="1" fillId="15" borderId="77" xfId="0" applyFont="1" applyFill="1" applyBorder="1" applyAlignment="1">
      <alignment horizontal="left" vertical="top" wrapText="1"/>
    </xf>
    <xf numFmtId="0" fontId="1" fillId="15" borderId="49" xfId="0" applyFont="1" applyFill="1" applyBorder="1" applyAlignment="1">
      <alignment horizontal="left" vertical="top" wrapText="1"/>
    </xf>
    <xf numFmtId="49" fontId="1" fillId="15" borderId="26" xfId="0" applyNumberFormat="1" applyFont="1" applyFill="1" applyBorder="1" applyAlignment="1">
      <alignment horizontal="center" vertical="top"/>
    </xf>
    <xf numFmtId="49" fontId="1" fillId="15" borderId="24" xfId="0" applyNumberFormat="1" applyFont="1" applyFill="1" applyBorder="1" applyAlignment="1">
      <alignment horizontal="center" vertical="top"/>
    </xf>
    <xf numFmtId="49" fontId="1" fillId="15" borderId="27" xfId="0" applyNumberFormat="1" applyFont="1" applyFill="1" applyBorder="1" applyAlignment="1">
      <alignment horizontal="center" vertical="top"/>
    </xf>
    <xf numFmtId="49" fontId="1" fillId="15" borderId="64" xfId="0" applyNumberFormat="1" applyFont="1" applyFill="1" applyBorder="1" applyAlignment="1">
      <alignment horizontal="center" vertical="top"/>
    </xf>
    <xf numFmtId="49" fontId="1" fillId="15" borderId="61" xfId="0" applyNumberFormat="1" applyFont="1" applyFill="1" applyBorder="1" applyAlignment="1">
      <alignment horizontal="center" vertical="top"/>
    </xf>
    <xf numFmtId="49" fontId="1" fillId="15" borderId="83" xfId="0" applyNumberFormat="1" applyFont="1" applyFill="1" applyBorder="1" applyAlignment="1">
      <alignment horizontal="center" vertical="top"/>
    </xf>
    <xf numFmtId="0" fontId="1" fillId="0" borderId="0" xfId="0" applyFont="1" applyAlignment="1" applyProtection="1">
      <alignment horizontal="left" vertical="center" wrapText="1"/>
      <protection locked="0"/>
    </xf>
    <xf numFmtId="164" fontId="2" fillId="6" borderId="23" xfId="0" applyNumberFormat="1" applyFont="1" applyFill="1" applyBorder="1" applyAlignment="1">
      <alignment horizontal="right" vertical="center" wrapText="1"/>
    </xf>
    <xf numFmtId="164" fontId="2" fillId="6" borderId="25" xfId="0" applyNumberFormat="1" applyFont="1" applyFill="1" applyBorder="1" applyAlignment="1">
      <alignment horizontal="right" vertical="center" wrapText="1"/>
    </xf>
    <xf numFmtId="165" fontId="2" fillId="6" borderId="23" xfId="0" applyNumberFormat="1" applyFont="1" applyFill="1" applyBorder="1" applyAlignment="1">
      <alignment horizontal="right" vertical="center" wrapText="1"/>
    </xf>
    <xf numFmtId="165" fontId="2" fillId="6" borderId="25" xfId="0" applyNumberFormat="1" applyFont="1" applyFill="1" applyBorder="1" applyAlignment="1">
      <alignment horizontal="right" vertical="center" wrapText="1"/>
    </xf>
    <xf numFmtId="165" fontId="2" fillId="6" borderId="29" xfId="0" applyNumberFormat="1" applyFont="1" applyFill="1" applyBorder="1" applyAlignment="1">
      <alignment horizontal="right" vertical="center" wrapText="1"/>
    </xf>
    <xf numFmtId="49" fontId="2" fillId="5" borderId="26" xfId="0" applyNumberFormat="1" applyFont="1" applyFill="1" applyBorder="1" applyAlignment="1">
      <alignment horizontal="center" vertical="top"/>
    </xf>
    <xf numFmtId="49" fontId="2" fillId="5" borderId="27" xfId="0" applyNumberFormat="1" applyFont="1" applyFill="1" applyBorder="1" applyAlignment="1">
      <alignment horizontal="center" vertical="top"/>
    </xf>
    <xf numFmtId="0" fontId="2" fillId="6" borderId="23" xfId="0" applyFont="1" applyFill="1" applyBorder="1" applyAlignment="1">
      <alignment horizontal="right" vertical="top" wrapText="1"/>
    </xf>
    <xf numFmtId="0" fontId="2" fillId="6" borderId="25" xfId="0" applyFont="1" applyFill="1" applyBorder="1" applyAlignment="1">
      <alignment horizontal="right" vertical="top" wrapText="1"/>
    </xf>
    <xf numFmtId="0" fontId="2" fillId="6" borderId="29" xfId="0" applyFont="1" applyFill="1" applyBorder="1" applyAlignment="1">
      <alignment horizontal="right" vertical="top" wrapText="1"/>
    </xf>
    <xf numFmtId="164" fontId="1" fillId="27" borderId="124" xfId="0" applyNumberFormat="1" applyFont="1" applyFill="1" applyBorder="1" applyAlignment="1">
      <alignment horizontal="center" vertical="top"/>
    </xf>
    <xf numFmtId="164" fontId="1" fillId="27" borderId="125" xfId="0" applyNumberFormat="1" applyFont="1" applyFill="1" applyBorder="1" applyAlignment="1">
      <alignment horizontal="center" vertical="top"/>
    </xf>
    <xf numFmtId="164" fontId="1" fillId="27" borderId="126" xfId="0" applyNumberFormat="1" applyFont="1" applyFill="1" applyBorder="1" applyAlignment="1">
      <alignment horizontal="center" vertical="top"/>
    </xf>
    <xf numFmtId="49" fontId="1" fillId="15" borderId="17" xfId="0" applyNumberFormat="1" applyFont="1" applyFill="1" applyBorder="1" applyAlignment="1">
      <alignment horizontal="center" vertical="top"/>
    </xf>
    <xf numFmtId="49" fontId="1" fillId="15" borderId="48" xfId="0" applyNumberFormat="1" applyFont="1" applyFill="1" applyBorder="1" applyAlignment="1">
      <alignment horizontal="center" vertical="top"/>
    </xf>
    <xf numFmtId="49" fontId="2" fillId="27" borderId="66" xfId="0" applyNumberFormat="1" applyFont="1" applyFill="1" applyBorder="1" applyAlignment="1">
      <alignment horizontal="center" vertical="top"/>
    </xf>
    <xf numFmtId="49" fontId="2" fillId="27" borderId="67" xfId="0" applyNumberFormat="1" applyFont="1" applyFill="1" applyBorder="1" applyAlignment="1">
      <alignment horizontal="center" vertical="top"/>
    </xf>
    <xf numFmtId="49" fontId="2" fillId="27" borderId="73" xfId="0" applyNumberFormat="1" applyFont="1" applyFill="1" applyBorder="1" applyAlignment="1">
      <alignment horizontal="center" vertical="top"/>
    </xf>
    <xf numFmtId="49" fontId="2" fillId="20" borderId="26" xfId="0" applyNumberFormat="1" applyFont="1" applyFill="1" applyBorder="1" applyAlignment="1">
      <alignment horizontal="center" vertical="top"/>
    </xf>
    <xf numFmtId="49" fontId="2" fillId="20" borderId="24" xfId="0" applyNumberFormat="1" applyFont="1" applyFill="1" applyBorder="1" applyAlignment="1">
      <alignment horizontal="center" vertical="top"/>
    </xf>
    <xf numFmtId="49" fontId="2" fillId="20" borderId="27" xfId="0" applyNumberFormat="1" applyFont="1" applyFill="1" applyBorder="1" applyAlignment="1">
      <alignment horizontal="center" vertical="top"/>
    </xf>
    <xf numFmtId="49" fontId="2" fillId="19" borderId="30" xfId="0" applyNumberFormat="1" applyFont="1" applyFill="1" applyBorder="1" applyAlignment="1">
      <alignment horizontal="center" vertical="top"/>
    </xf>
    <xf numFmtId="49" fontId="2" fillId="19" borderId="20" xfId="0" applyNumberFormat="1" applyFont="1" applyFill="1" applyBorder="1" applyAlignment="1">
      <alignment horizontal="center" vertical="top"/>
    </xf>
    <xf numFmtId="49" fontId="2" fillId="19" borderId="39" xfId="0" applyNumberFormat="1" applyFont="1" applyFill="1" applyBorder="1" applyAlignment="1">
      <alignment horizontal="center" vertical="top"/>
    </xf>
    <xf numFmtId="49" fontId="2" fillId="0" borderId="2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center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49" fontId="1" fillId="0" borderId="82" xfId="0" applyNumberFormat="1" applyFont="1" applyBorder="1" applyAlignment="1">
      <alignment horizontal="center" vertical="top" textRotation="90"/>
    </xf>
    <xf numFmtId="49" fontId="1" fillId="0" borderId="34" xfId="0" applyNumberFormat="1" applyFont="1" applyBorder="1" applyAlignment="1">
      <alignment horizontal="center" vertical="top" textRotation="90"/>
    </xf>
    <xf numFmtId="49" fontId="1" fillId="0" borderId="70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textRotation="90"/>
    </xf>
    <xf numFmtId="49" fontId="1" fillId="0" borderId="57" xfId="0" applyNumberFormat="1" applyFont="1" applyBorder="1" applyAlignment="1">
      <alignment horizontal="center" vertical="top" textRotation="90"/>
    </xf>
    <xf numFmtId="49" fontId="1" fillId="0" borderId="3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/>
    </xf>
    <xf numFmtId="49" fontId="1" fillId="0" borderId="57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49" fontId="1" fillId="15" borderId="40" xfId="0" applyNumberFormat="1" applyFont="1" applyFill="1" applyBorder="1" applyAlignment="1">
      <alignment horizontal="center" vertical="top"/>
    </xf>
    <xf numFmtId="0" fontId="1" fillId="15" borderId="45" xfId="0" applyFont="1" applyFill="1" applyBorder="1" applyAlignment="1">
      <alignment horizontal="left" vertical="top" wrapText="1"/>
    </xf>
    <xf numFmtId="49" fontId="1" fillId="0" borderId="15" xfId="0" applyNumberFormat="1" applyFont="1" applyBorder="1" applyAlignment="1">
      <alignment horizontal="center" vertical="top"/>
    </xf>
    <xf numFmtId="49" fontId="2" fillId="16" borderId="17" xfId="0" applyNumberFormat="1" applyFont="1" applyFill="1" applyBorder="1" applyAlignment="1">
      <alignment horizontal="center" vertical="top" wrapText="1"/>
    </xf>
    <xf numFmtId="49" fontId="2" fillId="16" borderId="40" xfId="0" applyNumberFormat="1" applyFont="1" applyFill="1" applyBorder="1" applyAlignment="1">
      <alignment horizontal="center" vertical="top" wrapText="1"/>
    </xf>
    <xf numFmtId="0" fontId="2" fillId="16" borderId="0" xfId="0" applyFont="1" applyFill="1" applyAlignment="1" applyProtection="1">
      <alignment horizontal="right" wrapText="1"/>
      <protection locked="0"/>
    </xf>
    <xf numFmtId="49" fontId="2" fillId="6" borderId="30" xfId="0" applyNumberFormat="1" applyFont="1" applyFill="1" applyBorder="1" applyAlignment="1">
      <alignment horizontal="center" vertical="top"/>
    </xf>
    <xf numFmtId="49" fontId="2" fillId="6" borderId="20" xfId="0" applyNumberFormat="1" applyFont="1" applyFill="1" applyBorder="1" applyAlignment="1">
      <alignment horizontal="center" vertical="top"/>
    </xf>
    <xf numFmtId="49" fontId="2" fillId="6" borderId="39" xfId="0" applyNumberFormat="1" applyFont="1" applyFill="1" applyBorder="1" applyAlignment="1">
      <alignment horizontal="center" vertical="top"/>
    </xf>
    <xf numFmtId="49" fontId="2" fillId="3" borderId="26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top" wrapText="1"/>
    </xf>
    <xf numFmtId="49" fontId="2" fillId="3" borderId="40" xfId="0" applyNumberFormat="1" applyFont="1" applyFill="1" applyBorder="1" applyAlignment="1">
      <alignment horizontal="center" vertical="top" wrapText="1"/>
    </xf>
    <xf numFmtId="0" fontId="1" fillId="15" borderId="35" xfId="0" applyFont="1" applyFill="1" applyBorder="1" applyAlignment="1">
      <alignment horizontal="left" vertical="top" wrapText="1"/>
    </xf>
    <xf numFmtId="0" fontId="1" fillId="15" borderId="3" xfId="0" applyFont="1" applyFill="1" applyBorder="1" applyAlignment="1">
      <alignment horizontal="left" vertical="top" wrapText="1"/>
    </xf>
    <xf numFmtId="0" fontId="1" fillId="15" borderId="40" xfId="0" applyFont="1" applyFill="1" applyBorder="1" applyAlignment="1">
      <alignment horizontal="left" vertical="top" wrapText="1"/>
    </xf>
    <xf numFmtId="0" fontId="1" fillId="15" borderId="35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top" wrapText="1"/>
    </xf>
    <xf numFmtId="49" fontId="1" fillId="15" borderId="82" xfId="0" applyNumberFormat="1" applyFont="1" applyFill="1" applyBorder="1" applyAlignment="1">
      <alignment horizontal="center" vertical="top" textRotation="90"/>
    </xf>
    <xf numFmtId="49" fontId="1" fillId="15" borderId="34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 textRotation="90"/>
    </xf>
    <xf numFmtId="49" fontId="1" fillId="15" borderId="57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/>
    </xf>
    <xf numFmtId="49" fontId="1" fillId="15" borderId="57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77" xfId="0" applyNumberFormat="1" applyFont="1" applyFill="1" applyBorder="1" applyAlignment="1">
      <alignment horizontal="center" vertical="top"/>
    </xf>
    <xf numFmtId="49" fontId="2" fillId="26" borderId="49" xfId="0" applyNumberFormat="1" applyFont="1" applyFill="1" applyBorder="1" applyAlignment="1">
      <alignment horizontal="center" vertical="top"/>
    </xf>
    <xf numFmtId="49" fontId="2" fillId="5" borderId="35" xfId="0" applyNumberFormat="1" applyFont="1" applyFill="1" applyBorder="1" applyAlignment="1">
      <alignment horizontal="center" vertical="top"/>
    </xf>
    <xf numFmtId="49" fontId="2" fillId="5" borderId="3" xfId="0" applyNumberFormat="1" applyFont="1" applyFill="1" applyBorder="1" applyAlignment="1">
      <alignment horizontal="center" vertical="top"/>
    </xf>
    <xf numFmtId="0" fontId="1" fillId="0" borderId="17" xfId="1" applyFont="1" applyFill="1" applyBorder="1" applyAlignment="1" applyProtection="1">
      <alignment horizontal="left" vertical="top" wrapText="1"/>
    </xf>
    <xf numFmtId="0" fontId="1" fillId="0" borderId="40" xfId="1" applyFont="1" applyFill="1" applyBorder="1" applyAlignment="1" applyProtection="1">
      <alignment horizontal="left" vertical="top" wrapText="1"/>
    </xf>
    <xf numFmtId="49" fontId="1" fillId="15" borderId="72" xfId="0" applyNumberFormat="1" applyFont="1" applyFill="1" applyBorder="1" applyAlignment="1">
      <alignment horizontal="center" vertical="top"/>
    </xf>
    <xf numFmtId="49" fontId="1" fillId="15" borderId="99" xfId="0" applyNumberFormat="1" applyFont="1" applyFill="1" applyBorder="1" applyAlignment="1">
      <alignment horizontal="center" vertical="top"/>
    </xf>
    <xf numFmtId="0" fontId="1" fillId="15" borderId="56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49" fontId="1" fillId="0" borderId="90" xfId="0" applyNumberFormat="1" applyFont="1" applyBorder="1" applyAlignment="1">
      <alignment horizontal="center" vertical="top" textRotation="90"/>
    </xf>
    <xf numFmtId="49" fontId="1" fillId="0" borderId="74" xfId="0" applyNumberFormat="1" applyFont="1" applyBorder="1" applyAlignment="1">
      <alignment horizontal="center" vertical="top" textRotation="90"/>
    </xf>
    <xf numFmtId="49" fontId="2" fillId="3" borderId="52" xfId="0" applyNumberFormat="1" applyFont="1" applyFill="1" applyBorder="1" applyAlignment="1">
      <alignment horizontal="center" vertical="top" wrapText="1"/>
    </xf>
    <xf numFmtId="49" fontId="2" fillId="3" borderId="33" xfId="0" applyNumberFormat="1" applyFont="1" applyFill="1" applyBorder="1" applyAlignment="1">
      <alignment horizontal="center" vertical="top" wrapText="1"/>
    </xf>
    <xf numFmtId="49" fontId="2" fillId="3" borderId="71" xfId="0" applyNumberFormat="1" applyFont="1" applyFill="1" applyBorder="1" applyAlignment="1">
      <alignment horizontal="center" vertical="top" wrapText="1"/>
    </xf>
    <xf numFmtId="0" fontId="1" fillId="14" borderId="26" xfId="1" applyFont="1" applyFill="1" applyBorder="1" applyAlignment="1" applyProtection="1">
      <alignment horizontal="left" vertical="top" wrapText="1"/>
    </xf>
    <xf numFmtId="0" fontId="1" fillId="14" borderId="6" xfId="1" applyFont="1" applyFill="1" applyBorder="1" applyAlignment="1" applyProtection="1">
      <alignment horizontal="left" vertical="top" wrapText="1"/>
    </xf>
    <xf numFmtId="0" fontId="1" fillId="14" borderId="40" xfId="1" applyFont="1" applyFill="1" applyBorder="1" applyAlignment="1" applyProtection="1">
      <alignment horizontal="left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49" fontId="1" fillId="0" borderId="29" xfId="0" applyNumberFormat="1" applyFont="1" applyFill="1" applyBorder="1" applyAlignment="1">
      <alignment horizontal="center" vertical="top" textRotation="90"/>
    </xf>
    <xf numFmtId="49" fontId="1" fillId="0" borderId="70" xfId="0" applyNumberFormat="1" applyFont="1" applyFill="1" applyBorder="1" applyAlignment="1">
      <alignment horizontal="center" vertical="top" textRotation="90"/>
    </xf>
    <xf numFmtId="49" fontId="2" fillId="0" borderId="17" xfId="0" applyNumberFormat="1" applyFont="1" applyFill="1" applyBorder="1" applyAlignment="1">
      <alignment horizontal="center" vertical="top" wrapText="1"/>
    </xf>
    <xf numFmtId="49" fontId="2" fillId="0" borderId="40" xfId="0" applyNumberFormat="1" applyFont="1" applyFill="1" applyBorder="1" applyAlignment="1">
      <alignment horizontal="center" vertical="top" wrapText="1"/>
    </xf>
    <xf numFmtId="49" fontId="1" fillId="0" borderId="69" xfId="0" applyNumberFormat="1" applyFont="1" applyBorder="1" applyAlignment="1">
      <alignment horizontal="center" vertical="top"/>
    </xf>
    <xf numFmtId="49" fontId="1" fillId="0" borderId="76" xfId="0" applyNumberFormat="1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 textRotation="90"/>
    </xf>
    <xf numFmtId="49" fontId="1" fillId="0" borderId="15" xfId="0" applyNumberFormat="1" applyFont="1" applyBorder="1" applyAlignment="1">
      <alignment horizontal="center" vertical="top" textRotation="90"/>
    </xf>
    <xf numFmtId="49" fontId="2" fillId="5" borderId="24" xfId="0" applyNumberFormat="1" applyFont="1" applyFill="1" applyBorder="1" applyAlignment="1">
      <alignment horizontal="center" vertical="top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33" xfId="0" applyNumberFormat="1" applyFont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 wrapText="1"/>
    </xf>
    <xf numFmtId="0" fontId="1" fillId="0" borderId="2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49" fontId="2" fillId="26" borderId="53" xfId="0" applyNumberFormat="1" applyFont="1" applyFill="1" applyBorder="1" applyAlignment="1">
      <alignment horizontal="center" vertical="top"/>
    </xf>
    <xf numFmtId="49" fontId="2" fillId="26" borderId="88" xfId="0" applyNumberFormat="1" applyFont="1" applyFill="1" applyBorder="1" applyAlignment="1">
      <alignment horizontal="center" vertical="top"/>
    </xf>
    <xf numFmtId="0" fontId="1" fillId="16" borderId="35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1" fillId="16" borderId="40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49" fontId="2" fillId="26" borderId="55" xfId="0" applyNumberFormat="1" applyFont="1" applyFill="1" applyBorder="1" applyAlignment="1">
      <alignment horizontal="center" vertical="top"/>
    </xf>
    <xf numFmtId="0" fontId="1" fillId="3" borderId="35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0" xfId="0" applyFont="1" applyFill="1" applyBorder="1" applyAlignment="1">
      <alignment vertical="top" wrapText="1"/>
    </xf>
    <xf numFmtId="0" fontId="1" fillId="3" borderId="52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6" xfId="0" applyNumberFormat="1" applyFont="1" applyFill="1" applyBorder="1" applyAlignment="1">
      <alignment horizontal="center" vertical="top"/>
    </xf>
    <xf numFmtId="49" fontId="2" fillId="26" borderId="66" xfId="0" applyNumberFormat="1" applyFont="1" applyFill="1" applyBorder="1" applyAlignment="1">
      <alignment horizontal="center" vertical="top"/>
    </xf>
    <xf numFmtId="49" fontId="2" fillId="26" borderId="68" xfId="0" applyNumberFormat="1" applyFont="1" applyFill="1" applyBorder="1" applyAlignment="1">
      <alignment horizontal="center" vertical="top"/>
    </xf>
    <xf numFmtId="49" fontId="2" fillId="26" borderId="73" xfId="0" applyNumberFormat="1" applyFont="1" applyFill="1" applyBorder="1" applyAlignment="1">
      <alignment horizontal="center" vertical="top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2" fillId="6" borderId="24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0" fontId="1" fillId="3" borderId="35" xfId="1" applyFont="1" applyFill="1" applyBorder="1" applyAlignment="1" applyProtection="1">
      <alignment horizontal="left" vertical="top" wrapText="1"/>
    </xf>
    <xf numFmtId="0" fontId="1" fillId="3" borderId="3" xfId="1" applyFont="1" applyFill="1" applyBorder="1" applyAlignment="1" applyProtection="1">
      <alignment horizontal="left" vertical="top" wrapText="1"/>
    </xf>
    <xf numFmtId="0" fontId="1" fillId="3" borderId="40" xfId="1" applyFont="1" applyFill="1" applyBorder="1" applyAlignment="1" applyProtection="1">
      <alignment horizontal="left" vertical="top" wrapText="1"/>
    </xf>
    <xf numFmtId="49" fontId="2" fillId="0" borderId="26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27" xfId="0" applyNumberFormat="1" applyFont="1" applyBorder="1" applyAlignment="1">
      <alignment horizontal="center" vertical="top"/>
    </xf>
    <xf numFmtId="49" fontId="4" fillId="29" borderId="26" xfId="0" applyNumberFormat="1" applyFont="1" applyFill="1" applyBorder="1" applyAlignment="1">
      <alignment horizontal="center" vertical="top" wrapText="1"/>
    </xf>
    <xf numFmtId="49" fontId="4" fillId="29" borderId="24" xfId="0" applyNumberFormat="1" applyFont="1" applyFill="1" applyBorder="1" applyAlignment="1">
      <alignment horizontal="center" vertical="top" wrapText="1"/>
    </xf>
    <xf numFmtId="49" fontId="4" fillId="29" borderId="27" xfId="0" applyNumberFormat="1" applyFont="1" applyFill="1" applyBorder="1" applyAlignment="1">
      <alignment horizontal="center" vertical="top" wrapText="1"/>
    </xf>
    <xf numFmtId="49" fontId="1" fillId="0" borderId="95" xfId="0" applyNumberFormat="1" applyFont="1" applyBorder="1" applyAlignment="1">
      <alignment horizontal="center" vertical="top" textRotation="90"/>
    </xf>
    <xf numFmtId="49" fontId="1" fillId="0" borderId="78" xfId="0" applyNumberFormat="1" applyFont="1" applyBorder="1" applyAlignment="1">
      <alignment horizontal="center" vertical="top" textRotation="90"/>
    </xf>
    <xf numFmtId="49" fontId="1" fillId="0" borderId="36" xfId="0" applyNumberFormat="1" applyFont="1" applyBorder="1" applyAlignment="1">
      <alignment horizontal="center" vertical="top" wrapText="1"/>
    </xf>
    <xf numFmtId="49" fontId="1" fillId="0" borderId="95" xfId="0" applyNumberFormat="1" applyFont="1" applyBorder="1" applyAlignment="1">
      <alignment horizontal="center" vertical="top" wrapText="1"/>
    </xf>
    <xf numFmtId="49" fontId="1" fillId="0" borderId="78" xfId="0" applyNumberFormat="1" applyFont="1" applyBorder="1" applyAlignment="1">
      <alignment horizontal="center" vertical="top" wrapText="1"/>
    </xf>
    <xf numFmtId="49" fontId="1" fillId="0" borderId="69" xfId="0" applyNumberFormat="1" applyFont="1" applyBorder="1" applyAlignment="1">
      <alignment horizontal="center" vertical="top" textRotation="90"/>
    </xf>
    <xf numFmtId="49" fontId="1" fillId="0" borderId="76" xfId="0" applyNumberFormat="1" applyFont="1" applyBorder="1" applyAlignment="1">
      <alignment horizontal="center" vertical="top" textRotation="90"/>
    </xf>
    <xf numFmtId="0" fontId="1" fillId="0" borderId="36" xfId="0" applyFont="1" applyBorder="1" applyAlignment="1">
      <alignment horizontal="center" vertical="top" textRotation="90" wrapText="1"/>
    </xf>
    <xf numFmtId="0" fontId="1" fillId="0" borderId="38" xfId="0" applyFont="1" applyBorder="1" applyAlignment="1">
      <alignment horizontal="center" vertical="top" textRotation="90" wrapText="1"/>
    </xf>
    <xf numFmtId="49" fontId="1" fillId="0" borderId="15" xfId="0" applyNumberFormat="1" applyFont="1" applyFill="1" applyBorder="1" applyAlignment="1">
      <alignment horizontal="center" vertical="top" textRotation="90"/>
    </xf>
    <xf numFmtId="49" fontId="1" fillId="0" borderId="38" xfId="0" applyNumberFormat="1" applyFont="1" applyFill="1" applyBorder="1" applyAlignment="1">
      <alignment horizontal="center" vertical="top" textRotation="90"/>
    </xf>
    <xf numFmtId="49" fontId="2" fillId="5" borderId="6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wrapText="1"/>
    </xf>
    <xf numFmtId="49" fontId="1" fillId="15" borderId="90" xfId="0" applyNumberFormat="1" applyFont="1" applyFill="1" applyBorder="1" applyAlignment="1">
      <alignment horizontal="center" vertical="top" textRotation="90"/>
    </xf>
    <xf numFmtId="49" fontId="1" fillId="15" borderId="63" xfId="0" applyNumberFormat="1" applyFont="1" applyFill="1" applyBorder="1" applyAlignment="1">
      <alignment horizontal="center" vertical="top" textRotation="90"/>
    </xf>
    <xf numFmtId="49" fontId="1" fillId="15" borderId="89" xfId="0" applyNumberFormat="1" applyFont="1" applyFill="1" applyBorder="1" applyAlignment="1">
      <alignment horizontal="center" vertical="top" textRotation="90"/>
    </xf>
    <xf numFmtId="49" fontId="2" fillId="16" borderId="26" xfId="0" applyNumberFormat="1" applyFont="1" applyFill="1" applyBorder="1" applyAlignment="1">
      <alignment horizontal="center" vertical="top" wrapText="1"/>
    </xf>
    <xf numFmtId="49" fontId="2" fillId="16" borderId="24" xfId="0" applyNumberFormat="1" applyFont="1" applyFill="1" applyBorder="1" applyAlignment="1">
      <alignment horizontal="center" vertical="top" wrapText="1"/>
    </xf>
    <xf numFmtId="49" fontId="2" fillId="16" borderId="27" xfId="0" applyNumberFormat="1" applyFont="1" applyFill="1" applyBorder="1" applyAlignment="1">
      <alignment horizontal="center" vertical="top" wrapText="1"/>
    </xf>
    <xf numFmtId="0" fontId="1" fillId="15" borderId="26" xfId="1" applyFont="1" applyFill="1" applyBorder="1" applyAlignment="1" applyProtection="1">
      <alignment horizontal="left" vertical="top" wrapText="1"/>
    </xf>
    <xf numFmtId="0" fontId="1" fillId="15" borderId="24" xfId="1" applyFont="1" applyFill="1" applyBorder="1" applyAlignment="1" applyProtection="1">
      <alignment horizontal="left" vertical="top" wrapText="1"/>
    </xf>
    <xf numFmtId="0" fontId="1" fillId="15" borderId="27" xfId="1" applyFont="1" applyFill="1" applyBorder="1" applyAlignment="1" applyProtection="1">
      <alignment horizontal="left" vertical="top" wrapText="1"/>
    </xf>
    <xf numFmtId="0" fontId="1" fillId="16" borderId="64" xfId="0" applyFont="1" applyFill="1" applyBorder="1" applyAlignment="1">
      <alignment horizontal="center" vertical="top"/>
    </xf>
    <xf numFmtId="0" fontId="1" fillId="16" borderId="61" xfId="0" applyFont="1" applyFill="1" applyBorder="1" applyAlignment="1">
      <alignment horizontal="center" vertical="top"/>
    </xf>
    <xf numFmtId="0" fontId="1" fillId="16" borderId="83" xfId="0" applyFont="1" applyFill="1" applyBorder="1" applyAlignment="1">
      <alignment horizontal="center" vertical="top"/>
    </xf>
    <xf numFmtId="49" fontId="2" fillId="3" borderId="26" xfId="0" applyNumberFormat="1" applyFont="1" applyFill="1" applyBorder="1" applyAlignment="1">
      <alignment horizontal="center" vertical="top"/>
    </xf>
    <xf numFmtId="49" fontId="2" fillId="3" borderId="24" xfId="0" applyNumberFormat="1" applyFont="1" applyFill="1" applyBorder="1" applyAlignment="1">
      <alignment horizontal="center" vertical="top"/>
    </xf>
    <xf numFmtId="49" fontId="2" fillId="3" borderId="27" xfId="0" applyNumberFormat="1" applyFont="1" applyFill="1" applyBorder="1" applyAlignment="1">
      <alignment horizontal="center" vertical="top"/>
    </xf>
    <xf numFmtId="49" fontId="1" fillId="29" borderId="26" xfId="0" applyNumberFormat="1" applyFont="1" applyFill="1" applyBorder="1" applyAlignment="1">
      <alignment horizontal="center" vertical="top"/>
    </xf>
    <xf numFmtId="49" fontId="1" fillId="29" borderId="24" xfId="0" applyNumberFormat="1" applyFont="1" applyFill="1" applyBorder="1" applyAlignment="1">
      <alignment horizontal="center" vertical="top"/>
    </xf>
    <xf numFmtId="49" fontId="1" fillId="29" borderId="27" xfId="0" applyNumberFormat="1" applyFont="1" applyFill="1" applyBorder="1" applyAlignment="1">
      <alignment horizontal="center" vertical="top"/>
    </xf>
    <xf numFmtId="49" fontId="1" fillId="29" borderId="64" xfId="0" applyNumberFormat="1" applyFont="1" applyFill="1" applyBorder="1" applyAlignment="1">
      <alignment horizontal="center" vertical="top"/>
    </xf>
    <xf numFmtId="49" fontId="1" fillId="29" borderId="61" xfId="0" applyNumberFormat="1" applyFont="1" applyFill="1" applyBorder="1" applyAlignment="1">
      <alignment horizontal="center" vertical="top"/>
    </xf>
    <xf numFmtId="49" fontId="1" fillId="29" borderId="83" xfId="0" applyNumberFormat="1" applyFont="1" applyFill="1" applyBorder="1" applyAlignment="1">
      <alignment horizontal="center" vertical="top"/>
    </xf>
    <xf numFmtId="49" fontId="2" fillId="29" borderId="26" xfId="0" applyNumberFormat="1" applyFont="1" applyFill="1" applyBorder="1" applyAlignment="1">
      <alignment horizontal="center" vertical="top"/>
    </xf>
    <xf numFmtId="49" fontId="2" fillId="29" borderId="24" xfId="0" applyNumberFormat="1" applyFont="1" applyFill="1" applyBorder="1" applyAlignment="1">
      <alignment horizontal="center" vertical="top"/>
    </xf>
    <xf numFmtId="49" fontId="2" fillId="29" borderId="27" xfId="0" applyNumberFormat="1" applyFont="1" applyFill="1" applyBorder="1" applyAlignment="1">
      <alignment horizontal="center" vertical="top"/>
    </xf>
    <xf numFmtId="0" fontId="1" fillId="29" borderId="17" xfId="1" applyFont="1" applyFill="1" applyBorder="1" applyAlignment="1" applyProtection="1">
      <alignment horizontal="left" vertical="top" wrapText="1"/>
    </xf>
    <xf numFmtId="0" fontId="1" fillId="29" borderId="40" xfId="1" applyFont="1" applyFill="1" applyBorder="1" applyAlignment="1" applyProtection="1">
      <alignment horizontal="left" vertical="top" wrapText="1"/>
    </xf>
    <xf numFmtId="49" fontId="1" fillId="0" borderId="82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 wrapText="1"/>
    </xf>
    <xf numFmtId="49" fontId="1" fillId="0" borderId="89" xfId="0" applyNumberFormat="1" applyFont="1" applyBorder="1" applyAlignment="1">
      <alignment horizontal="center" vertical="top" textRotation="90" wrapText="1"/>
    </xf>
    <xf numFmtId="0" fontId="1" fillId="16" borderId="30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vertical="top" wrapText="1"/>
    </xf>
    <xf numFmtId="0" fontId="1" fillId="16" borderId="31" xfId="0" applyFont="1" applyFill="1" applyBorder="1" applyAlignment="1">
      <alignment horizontal="left" vertical="top" wrapText="1"/>
    </xf>
    <xf numFmtId="49" fontId="1" fillId="15" borderId="117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textRotation="90" wrapText="1"/>
    </xf>
    <xf numFmtId="49" fontId="2" fillId="3" borderId="40" xfId="0" applyNumberFormat="1" applyFont="1" applyFill="1" applyBorder="1" applyAlignment="1">
      <alignment horizontal="center" vertical="top" textRotation="90" wrapText="1"/>
    </xf>
    <xf numFmtId="0" fontId="1" fillId="3" borderId="26" xfId="0" applyFont="1" applyFill="1" applyBorder="1" applyAlignment="1">
      <alignment horizontal="left" vertical="top" wrapText="1"/>
    </xf>
    <xf numFmtId="0" fontId="1" fillId="15" borderId="64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/>
    </xf>
    <xf numFmtId="0" fontId="1" fillId="15" borderId="53" xfId="0" applyFont="1" applyFill="1" applyBorder="1" applyAlignment="1">
      <alignment horizontal="left" vertical="top" wrapText="1"/>
    </xf>
    <xf numFmtId="0" fontId="1" fillId="15" borderId="55" xfId="0" applyFont="1" applyFill="1" applyBorder="1" applyAlignment="1">
      <alignment horizontal="left" vertical="top" wrapText="1"/>
    </xf>
    <xf numFmtId="0" fontId="1" fillId="29" borderId="36" xfId="0" applyFont="1" applyFill="1" applyBorder="1" applyAlignment="1">
      <alignment horizontal="center" vertical="top" textRotation="90" wrapText="1"/>
    </xf>
    <xf numFmtId="0" fontId="1" fillId="29" borderId="65" xfId="0" applyFont="1" applyFill="1" applyBorder="1" applyAlignment="1">
      <alignment horizontal="center" vertical="top" textRotation="90" wrapText="1"/>
    </xf>
    <xf numFmtId="0" fontId="1" fillId="29" borderId="38" xfId="0" applyFont="1" applyFill="1" applyBorder="1" applyAlignment="1">
      <alignment horizontal="center" vertical="top" textRotation="90" wrapText="1"/>
    </xf>
    <xf numFmtId="49" fontId="2" fillId="6" borderId="18" xfId="0" applyNumberFormat="1" applyFont="1" applyFill="1" applyBorder="1" applyAlignment="1">
      <alignment horizontal="left" vertical="top"/>
    </xf>
    <xf numFmtId="49" fontId="2" fillId="6" borderId="28" xfId="0" applyNumberFormat="1" applyFont="1" applyFill="1" applyBorder="1" applyAlignment="1">
      <alignment horizontal="left" vertical="top"/>
    </xf>
    <xf numFmtId="49" fontId="2" fillId="6" borderId="48" xfId="0" applyNumberFormat="1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/>
    </xf>
    <xf numFmtId="0" fontId="1" fillId="0" borderId="57" xfId="0" applyFont="1" applyBorder="1" applyAlignment="1">
      <alignment horizontal="center" vertical="top" textRotation="90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1" fillId="0" borderId="65" xfId="0" applyNumberFormat="1" applyFont="1" applyBorder="1" applyAlignment="1">
      <alignment horizontal="center" vertical="top"/>
    </xf>
    <xf numFmtId="49" fontId="1" fillId="0" borderId="78" xfId="0" applyNumberFormat="1" applyFont="1" applyBorder="1" applyAlignment="1">
      <alignment horizontal="center" vertical="top"/>
    </xf>
    <xf numFmtId="0" fontId="1" fillId="16" borderId="21" xfId="0" applyFont="1" applyFill="1" applyBorder="1" applyAlignment="1">
      <alignment horizontal="center" vertical="top"/>
    </xf>
    <xf numFmtId="0" fontId="1" fillId="16" borderId="28" xfId="0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0" fontId="1" fillId="15" borderId="17" xfId="0" applyFont="1" applyFill="1" applyBorder="1" applyAlignment="1">
      <alignment horizontal="center" vertical="top"/>
    </xf>
    <xf numFmtId="0" fontId="1" fillId="15" borderId="26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49" fontId="2" fillId="30" borderId="17" xfId="0" applyNumberFormat="1" applyFont="1" applyFill="1" applyBorder="1" applyAlignment="1">
      <alignment horizontal="center" vertical="top" textRotation="90" wrapText="1"/>
    </xf>
    <xf numFmtId="49" fontId="2" fillId="30" borderId="40" xfId="0" applyNumberFormat="1" applyFont="1" applyFill="1" applyBorder="1" applyAlignment="1">
      <alignment horizontal="center" vertical="top" textRotation="90" wrapText="1"/>
    </xf>
    <xf numFmtId="49" fontId="1" fillId="15" borderId="18" xfId="0" applyNumberFormat="1" applyFont="1" applyFill="1" applyBorder="1" applyAlignment="1">
      <alignment horizontal="center" vertical="top"/>
    </xf>
    <xf numFmtId="0" fontId="1" fillId="0" borderId="2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30" borderId="35" xfId="0" applyFont="1" applyFill="1" applyBorder="1" applyAlignment="1">
      <alignment horizontal="left" vertical="top" wrapText="1"/>
    </xf>
    <xf numFmtId="0" fontId="1" fillId="30" borderId="24" xfId="0" applyFont="1" applyFill="1" applyBorder="1" applyAlignment="1">
      <alignment horizontal="left" vertical="top" wrapText="1"/>
    </xf>
    <xf numFmtId="0" fontId="1" fillId="30" borderId="40" xfId="0" applyFont="1" applyFill="1" applyBorder="1" applyAlignment="1">
      <alignment horizontal="left" vertical="top" wrapText="1"/>
    </xf>
    <xf numFmtId="0" fontId="1" fillId="15" borderId="36" xfId="0" applyFont="1" applyFill="1" applyBorder="1" applyAlignment="1">
      <alignment horizontal="center" vertical="top" textRotation="90" wrapText="1"/>
    </xf>
    <xf numFmtId="0" fontId="1" fillId="15" borderId="57" xfId="0" applyFont="1" applyFill="1" applyBorder="1" applyAlignment="1">
      <alignment horizontal="center" vertical="top" textRotation="90" wrapText="1"/>
    </xf>
    <xf numFmtId="0" fontId="1" fillId="15" borderId="38" xfId="0" applyFont="1" applyFill="1" applyBorder="1" applyAlignment="1">
      <alignment horizontal="center" vertical="top" textRotation="90" wrapText="1"/>
    </xf>
    <xf numFmtId="49" fontId="1" fillId="29" borderId="29" xfId="0" applyNumberFormat="1" applyFont="1" applyFill="1" applyBorder="1" applyAlignment="1">
      <alignment horizontal="center" vertical="top" textRotation="90"/>
    </xf>
    <xf numFmtId="49" fontId="1" fillId="29" borderId="70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 textRotation="90"/>
    </xf>
    <xf numFmtId="49" fontId="1" fillId="29" borderId="38" xfId="0" applyNumberFormat="1" applyFont="1" applyFill="1" applyBorder="1" applyAlignment="1">
      <alignment horizontal="center" vertical="top" textRotation="90"/>
    </xf>
    <xf numFmtId="49" fontId="1" fillId="29" borderId="15" xfId="0" applyNumberFormat="1" applyFont="1" applyFill="1" applyBorder="1" applyAlignment="1">
      <alignment horizontal="center" vertical="top"/>
    </xf>
    <xf numFmtId="49" fontId="1" fillId="29" borderId="38" xfId="0" applyNumberFormat="1" applyFont="1" applyFill="1" applyBorder="1" applyAlignment="1">
      <alignment horizontal="center" vertical="top"/>
    </xf>
    <xf numFmtId="49" fontId="1" fillId="29" borderId="82" xfId="0" applyNumberFormat="1" applyFont="1" applyFill="1" applyBorder="1" applyAlignment="1">
      <alignment horizontal="center" vertical="top" textRotation="90"/>
    </xf>
    <xf numFmtId="49" fontId="1" fillId="29" borderId="63" xfId="0" applyNumberFormat="1" applyFont="1" applyFill="1" applyBorder="1" applyAlignment="1">
      <alignment horizontal="center" vertical="top" textRotation="90"/>
    </xf>
    <xf numFmtId="49" fontId="1" fillId="29" borderId="69" xfId="0" applyNumberFormat="1" applyFont="1" applyFill="1" applyBorder="1" applyAlignment="1">
      <alignment horizontal="center" vertical="top"/>
    </xf>
    <xf numFmtId="49" fontId="1" fillId="29" borderId="65" xfId="0" applyNumberFormat="1" applyFont="1" applyFill="1" applyBorder="1" applyAlignment="1">
      <alignment horizontal="center" vertical="top"/>
    </xf>
    <xf numFmtId="49" fontId="1" fillId="29" borderId="78" xfId="0" applyNumberFormat="1" applyFont="1" applyFill="1" applyBorder="1" applyAlignment="1">
      <alignment horizontal="center" vertical="top"/>
    </xf>
    <xf numFmtId="49" fontId="1" fillId="0" borderId="36" xfId="0" applyNumberFormat="1" applyFont="1" applyBorder="1" applyAlignment="1">
      <alignment horizontal="center" vertical="top" textRotation="90" wrapText="1" shrinkToFit="1"/>
    </xf>
    <xf numFmtId="49" fontId="1" fillId="0" borderId="38" xfId="0" applyNumberFormat="1" applyFont="1" applyBorder="1" applyAlignment="1">
      <alignment horizontal="center" vertical="top" textRotation="90" wrapText="1" shrinkToFit="1"/>
    </xf>
    <xf numFmtId="49" fontId="4" fillId="15" borderId="26" xfId="0" applyNumberFormat="1" applyFont="1" applyFill="1" applyBorder="1" applyAlignment="1">
      <alignment horizontal="center" vertical="top" wrapText="1"/>
    </xf>
    <xf numFmtId="49" fontId="4" fillId="15" borderId="24" xfId="0" applyNumberFormat="1" applyFont="1" applyFill="1" applyBorder="1" applyAlignment="1">
      <alignment horizontal="center" vertical="top" wrapText="1"/>
    </xf>
    <xf numFmtId="49" fontId="4" fillId="15" borderId="27" xfId="0" applyNumberFormat="1" applyFont="1" applyFill="1" applyBorder="1" applyAlignment="1">
      <alignment horizontal="center" vertical="top" wrapText="1"/>
    </xf>
    <xf numFmtId="49" fontId="2" fillId="16" borderId="26" xfId="0" applyNumberFormat="1" applyFont="1" applyFill="1" applyBorder="1" applyAlignment="1">
      <alignment horizontal="center" vertical="top"/>
    </xf>
    <xf numFmtId="49" fontId="2" fillId="16" borderId="24" xfId="0" applyNumberFormat="1" applyFont="1" applyFill="1" applyBorder="1" applyAlignment="1">
      <alignment horizontal="center" vertical="top"/>
    </xf>
    <xf numFmtId="49" fontId="2" fillId="16" borderId="27" xfId="0" applyNumberFormat="1" applyFont="1" applyFill="1" applyBorder="1" applyAlignment="1">
      <alignment horizontal="center" vertical="top"/>
    </xf>
    <xf numFmtId="164" fontId="1" fillId="23" borderId="25" xfId="0" applyNumberFormat="1" applyFont="1" applyFill="1" applyBorder="1" applyAlignment="1">
      <alignment horizontal="center" vertical="top" wrapText="1"/>
    </xf>
    <xf numFmtId="164" fontId="1" fillId="23" borderId="29" xfId="0" applyNumberFormat="1" applyFont="1" applyFill="1" applyBorder="1" applyAlignment="1">
      <alignment horizontal="center" vertical="top" wrapText="1"/>
    </xf>
    <xf numFmtId="0" fontId="1" fillId="3" borderId="91" xfId="0" applyFont="1" applyFill="1" applyBorder="1" applyAlignment="1">
      <alignment vertical="top" wrapText="1"/>
    </xf>
    <xf numFmtId="0" fontId="1" fillId="3" borderId="27" xfId="0" applyFont="1" applyFill="1" applyBorder="1" applyAlignment="1">
      <alignment vertical="top" wrapText="1"/>
    </xf>
    <xf numFmtId="0" fontId="1" fillId="15" borderId="61" xfId="0" applyFont="1" applyFill="1" applyBorder="1" applyAlignment="1">
      <alignment horizontal="center" vertical="top"/>
    </xf>
    <xf numFmtId="0" fontId="1" fillId="15" borderId="83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left" vertical="top" wrapText="1"/>
    </xf>
    <xf numFmtId="0" fontId="1" fillId="16" borderId="17" xfId="0" applyFont="1" applyFill="1" applyBorder="1" applyAlignment="1">
      <alignment horizontal="center" vertical="top" wrapText="1"/>
    </xf>
    <xf numFmtId="0" fontId="1" fillId="16" borderId="45" xfId="0" applyFont="1" applyFill="1" applyBorder="1" applyAlignment="1">
      <alignment horizontal="left" vertical="top" wrapText="1"/>
    </xf>
    <xf numFmtId="49" fontId="2" fillId="3" borderId="40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 textRotation="90" wrapText="1" shrinkToFit="1"/>
    </xf>
    <xf numFmtId="49" fontId="1" fillId="3" borderId="90" xfId="0" applyNumberFormat="1" applyFont="1" applyFill="1" applyBorder="1" applyAlignment="1">
      <alignment horizontal="center" vertical="top" textRotation="90"/>
    </xf>
    <xf numFmtId="49" fontId="1" fillId="3" borderId="70" xfId="0" applyNumberFormat="1" applyFont="1" applyFill="1" applyBorder="1" applyAlignment="1">
      <alignment horizontal="center" vertical="top" textRotation="90"/>
    </xf>
    <xf numFmtId="49" fontId="1" fillId="3" borderId="69" xfId="0" applyNumberFormat="1" applyFont="1" applyFill="1" applyBorder="1" applyAlignment="1">
      <alignment horizontal="center" vertical="top" textRotation="90"/>
    </xf>
    <xf numFmtId="49" fontId="1" fillId="3" borderId="38" xfId="0" applyNumberFormat="1" applyFont="1" applyFill="1" applyBorder="1" applyAlignment="1">
      <alignment horizontal="center" vertical="top" textRotation="90"/>
    </xf>
    <xf numFmtId="0" fontId="1" fillId="15" borderId="45" xfId="0" applyFont="1" applyFill="1" applyBorder="1" applyAlignment="1">
      <alignment vertical="top" wrapText="1"/>
    </xf>
    <xf numFmtId="0" fontId="1" fillId="23" borderId="13" xfId="0" applyFont="1" applyFill="1" applyBorder="1" applyAlignment="1">
      <alignment horizontal="center" vertical="top"/>
    </xf>
    <xf numFmtId="0" fontId="1" fillId="23" borderId="14" xfId="0" applyFont="1" applyFill="1" applyBorder="1" applyAlignment="1">
      <alignment horizontal="center" vertical="top"/>
    </xf>
    <xf numFmtId="0" fontId="1" fillId="23" borderId="29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 wrapText="1"/>
    </xf>
    <xf numFmtId="0" fontId="1" fillId="15" borderId="23" xfId="0" applyFont="1" applyFill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9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1" fillId="3" borderId="91" xfId="0" applyFont="1" applyFill="1" applyBorder="1" applyAlignment="1">
      <alignment horizontal="left" vertical="top" wrapText="1"/>
    </xf>
    <xf numFmtId="0" fontId="1" fillId="16" borderId="48" xfId="0" applyFont="1" applyFill="1" applyBorder="1" applyAlignment="1">
      <alignment horizontal="center" vertical="top" wrapText="1"/>
    </xf>
    <xf numFmtId="0" fontId="1" fillId="0" borderId="91" xfId="0" applyFont="1" applyBorder="1" applyAlignment="1">
      <alignment horizontal="center" vertical="top" wrapText="1"/>
    </xf>
    <xf numFmtId="49" fontId="1" fillId="3" borderId="69" xfId="0" applyNumberFormat="1" applyFont="1" applyFill="1" applyBorder="1" applyAlignment="1">
      <alignment horizontal="center" vertical="top" wrapText="1"/>
    </xf>
    <xf numFmtId="49" fontId="1" fillId="3" borderId="78" xfId="0" applyNumberFormat="1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23" borderId="66" xfId="0" applyFont="1" applyFill="1" applyBorder="1" applyAlignment="1">
      <alignment horizontal="center" vertical="top" wrapText="1"/>
    </xf>
    <xf numFmtId="0" fontId="1" fillId="23" borderId="81" xfId="0" applyFont="1" applyFill="1" applyBorder="1" applyAlignment="1">
      <alignment horizontal="center" vertical="top" wrapText="1"/>
    </xf>
    <xf numFmtId="0" fontId="1" fillId="23" borderId="82" xfId="0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/>
    </xf>
    <xf numFmtId="0" fontId="1" fillId="15" borderId="27" xfId="0" applyFont="1" applyFill="1" applyBorder="1" applyAlignment="1">
      <alignment horizontal="center" vertical="top"/>
    </xf>
    <xf numFmtId="0" fontId="1" fillId="15" borderId="24" xfId="0" applyFont="1" applyFill="1" applyBorder="1" applyAlignment="1">
      <alignment horizontal="center" vertical="top"/>
    </xf>
    <xf numFmtId="0" fontId="1" fillId="15" borderId="59" xfId="0" applyFont="1" applyFill="1" applyBorder="1" applyAlignment="1">
      <alignment horizontal="left" vertical="top" wrapText="1"/>
    </xf>
    <xf numFmtId="164" fontId="2" fillId="5" borderId="44" xfId="0" applyNumberFormat="1" applyFont="1" applyFill="1" applyBorder="1" applyAlignment="1">
      <alignment horizontal="right" vertical="top" wrapText="1"/>
    </xf>
    <xf numFmtId="164" fontId="2" fillId="5" borderId="90" xfId="0" applyNumberFormat="1" applyFont="1" applyFill="1" applyBorder="1" applyAlignment="1">
      <alignment horizontal="right" vertical="top" wrapText="1"/>
    </xf>
    <xf numFmtId="49" fontId="2" fillId="6" borderId="35" xfId="0" applyNumberFormat="1" applyFont="1" applyFill="1" applyBorder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/>
    </xf>
    <xf numFmtId="49" fontId="2" fillId="3" borderId="35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1" fillId="15" borderId="51" xfId="0" applyFont="1" applyFill="1" applyBorder="1" applyAlignment="1">
      <alignment horizontal="center" vertical="top"/>
    </xf>
    <xf numFmtId="0" fontId="1" fillId="15" borderId="12" xfId="0" applyFont="1" applyFill="1" applyBorder="1" applyAlignment="1">
      <alignment horizontal="center" vertical="top"/>
    </xf>
    <xf numFmtId="0" fontId="1" fillId="15" borderId="71" xfId="0" applyFont="1" applyFill="1" applyBorder="1" applyAlignment="1">
      <alignment horizontal="center" vertical="top"/>
    </xf>
    <xf numFmtId="0" fontId="1" fillId="15" borderId="35" xfId="0" applyFont="1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1" fillId="15" borderId="40" xfId="0" applyFont="1" applyFill="1" applyBorder="1" applyAlignment="1">
      <alignment horizontal="center" vertical="top"/>
    </xf>
    <xf numFmtId="0" fontId="2" fillId="6" borderId="23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0" xfId="0" applyFont="1" applyFill="1" applyBorder="1" applyAlignment="1">
      <alignment horizontal="center" vertical="top" wrapText="1"/>
    </xf>
    <xf numFmtId="164" fontId="1" fillId="5" borderId="123" xfId="0" applyNumberFormat="1" applyFont="1" applyFill="1" applyBorder="1" applyAlignment="1">
      <alignment horizontal="center" vertical="top" wrapText="1"/>
    </xf>
    <xf numFmtId="164" fontId="1" fillId="5" borderId="7" xfId="0" applyNumberFormat="1" applyFont="1" applyFill="1" applyBorder="1" applyAlignment="1">
      <alignment horizontal="center" vertical="top" wrapText="1"/>
    </xf>
    <xf numFmtId="164" fontId="1" fillId="5" borderId="34" xfId="0" applyNumberFormat="1" applyFont="1" applyFill="1" applyBorder="1" applyAlignment="1">
      <alignment horizontal="center" vertical="top" wrapText="1"/>
    </xf>
    <xf numFmtId="49" fontId="1" fillId="3" borderId="82" xfId="0" applyNumberFormat="1" applyFont="1" applyFill="1" applyBorder="1" applyAlignment="1">
      <alignment horizontal="center" vertical="top" textRotation="90"/>
    </xf>
    <xf numFmtId="49" fontId="1" fillId="3" borderId="36" xfId="0" applyNumberFormat="1" applyFont="1" applyFill="1" applyBorder="1" applyAlignment="1">
      <alignment horizontal="center" vertical="top" textRotation="90"/>
    </xf>
    <xf numFmtId="164" fontId="2" fillId="28" borderId="25" xfId="0" applyNumberFormat="1" applyFont="1" applyFill="1" applyBorder="1" applyAlignment="1">
      <alignment horizontal="right" vertical="top"/>
    </xf>
    <xf numFmtId="164" fontId="2" fillId="28" borderId="29" xfId="0" applyNumberFormat="1" applyFont="1" applyFill="1" applyBorder="1" applyAlignment="1">
      <alignment horizontal="right" vertical="top"/>
    </xf>
    <xf numFmtId="49" fontId="2" fillId="6" borderId="23" xfId="0" applyNumberFormat="1" applyFont="1" applyFill="1" applyBorder="1" applyAlignment="1">
      <alignment horizontal="right" vertical="top"/>
    </xf>
    <xf numFmtId="49" fontId="2" fillId="6" borderId="25" xfId="0" applyNumberFormat="1" applyFont="1" applyFill="1" applyBorder="1" applyAlignment="1">
      <alignment horizontal="right" vertical="top"/>
    </xf>
    <xf numFmtId="49" fontId="2" fillId="6" borderId="29" xfId="0" applyNumberFormat="1" applyFont="1" applyFill="1" applyBorder="1" applyAlignment="1">
      <alignment horizontal="right" vertical="top"/>
    </xf>
    <xf numFmtId="49" fontId="2" fillId="0" borderId="17" xfId="0" applyNumberFormat="1" applyFont="1" applyBorder="1" applyAlignment="1">
      <alignment horizontal="center" vertical="top"/>
    </xf>
    <xf numFmtId="0" fontId="1" fillId="3" borderId="2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 vertical="top" wrapText="1"/>
    </xf>
    <xf numFmtId="49" fontId="1" fillId="0" borderId="89" xfId="0" applyNumberFormat="1" applyFont="1" applyBorder="1" applyAlignment="1">
      <alignment horizontal="center" vertical="top" textRotation="90"/>
    </xf>
    <xf numFmtId="49" fontId="2" fillId="0" borderId="35" xfId="0" applyNumberFormat="1" applyFont="1" applyBorder="1" applyAlignment="1">
      <alignment horizontal="center" vertical="top"/>
    </xf>
    <xf numFmtId="49" fontId="1" fillId="0" borderId="36" xfId="0" applyNumberFormat="1" applyFont="1" applyBorder="1" applyAlignment="1">
      <alignment horizontal="left" vertical="top" textRotation="90"/>
    </xf>
    <xf numFmtId="49" fontId="1" fillId="0" borderId="78" xfId="0" applyNumberFormat="1" applyFont="1" applyBorder="1" applyAlignment="1">
      <alignment horizontal="left" vertical="top" textRotation="90"/>
    </xf>
    <xf numFmtId="49" fontId="1" fillId="3" borderId="34" xfId="0" applyNumberFormat="1" applyFont="1" applyFill="1" applyBorder="1" applyAlignment="1">
      <alignment horizontal="center" vertical="top" textRotation="90"/>
    </xf>
    <xf numFmtId="49" fontId="2" fillId="3" borderId="27" xfId="0" applyNumberFormat="1" applyFont="1" applyFill="1" applyBorder="1" applyAlignment="1">
      <alignment horizontal="center" vertical="top" wrapText="1"/>
    </xf>
    <xf numFmtId="49" fontId="2" fillId="15" borderId="26" xfId="0" applyNumberFormat="1" applyFont="1" applyFill="1" applyBorder="1" applyAlignment="1">
      <alignment horizontal="center" vertical="top"/>
    </xf>
    <xf numFmtId="49" fontId="2" fillId="15" borderId="24" xfId="0" applyNumberFormat="1" applyFont="1" applyFill="1" applyBorder="1" applyAlignment="1">
      <alignment horizontal="center" vertical="top"/>
    </xf>
    <xf numFmtId="49" fontId="2" fillId="15" borderId="27" xfId="0" applyNumberFormat="1" applyFont="1" applyFill="1" applyBorder="1" applyAlignment="1">
      <alignment horizontal="center" vertical="top"/>
    </xf>
    <xf numFmtId="49" fontId="1" fillId="15" borderId="26" xfId="0" applyNumberFormat="1" applyFont="1" applyFill="1" applyBorder="1" applyAlignment="1">
      <alignment horizontal="center" vertical="top" wrapText="1"/>
    </xf>
    <xf numFmtId="49" fontId="1" fillId="15" borderId="24" xfId="0" applyNumberFormat="1" applyFont="1" applyFill="1" applyBorder="1" applyAlignment="1">
      <alignment horizontal="center" vertical="top" wrapText="1"/>
    </xf>
    <xf numFmtId="49" fontId="1" fillId="15" borderId="27" xfId="0" applyNumberFormat="1" applyFont="1" applyFill="1" applyBorder="1" applyAlignment="1">
      <alignment horizontal="center" vertical="top" wrapText="1"/>
    </xf>
    <xf numFmtId="49" fontId="1" fillId="15" borderId="69" xfId="0" applyNumberFormat="1" applyFont="1" applyFill="1" applyBorder="1" applyAlignment="1">
      <alignment horizontal="center" vertical="top"/>
    </xf>
    <xf numFmtId="49" fontId="1" fillId="15" borderId="65" xfId="0" applyNumberFormat="1" applyFont="1" applyFill="1" applyBorder="1" applyAlignment="1">
      <alignment horizontal="center" vertical="top"/>
    </xf>
    <xf numFmtId="49" fontId="1" fillId="15" borderId="78" xfId="0" applyNumberFormat="1" applyFont="1" applyFill="1" applyBorder="1" applyAlignment="1">
      <alignment horizontal="center" vertical="top"/>
    </xf>
    <xf numFmtId="49" fontId="2" fillId="23" borderId="23" xfId="0" applyNumberFormat="1" applyFont="1" applyFill="1" applyBorder="1" applyAlignment="1">
      <alignment horizontal="right" vertical="top"/>
    </xf>
    <xf numFmtId="49" fontId="2" fillId="23" borderId="25" xfId="0" applyNumberFormat="1" applyFont="1" applyFill="1" applyBorder="1" applyAlignment="1">
      <alignment horizontal="right" vertical="top"/>
    </xf>
    <xf numFmtId="49" fontId="2" fillId="23" borderId="29" xfId="0" applyNumberFormat="1" applyFont="1" applyFill="1" applyBorder="1" applyAlignment="1">
      <alignment horizontal="right" vertical="top"/>
    </xf>
    <xf numFmtId="49" fontId="1" fillId="0" borderId="15" xfId="0" applyNumberFormat="1" applyFont="1" applyBorder="1" applyAlignment="1">
      <alignment horizontal="left" vertical="top" textRotation="90"/>
    </xf>
    <xf numFmtId="0" fontId="1" fillId="0" borderId="26" xfId="0" applyFont="1" applyFill="1" applyBorder="1" applyAlignment="1">
      <alignment horizontal="left" vertical="top" wrapText="1"/>
    </xf>
    <xf numFmtId="0" fontId="1" fillId="0" borderId="40" xfId="0" applyFont="1" applyFill="1" applyBorder="1" applyAlignment="1">
      <alignment horizontal="left" vertical="top" wrapText="1"/>
    </xf>
    <xf numFmtId="49" fontId="1" fillId="0" borderId="95" xfId="0" applyNumberFormat="1" applyFont="1" applyBorder="1" applyAlignment="1">
      <alignment horizontal="center" vertical="top"/>
    </xf>
    <xf numFmtId="49" fontId="1" fillId="0" borderId="34" xfId="0" applyNumberFormat="1" applyFont="1" applyBorder="1" applyAlignment="1">
      <alignment horizontal="center" vertical="top" textRotation="90" wrapText="1"/>
    </xf>
    <xf numFmtId="49" fontId="1" fillId="0" borderId="70" xfId="0" applyNumberFormat="1" applyFont="1" applyBorder="1" applyAlignment="1">
      <alignment horizontal="center" vertical="top" textRotation="90" wrapText="1"/>
    </xf>
    <xf numFmtId="49" fontId="2" fillId="15" borderId="26" xfId="0" applyNumberFormat="1" applyFont="1" applyFill="1" applyBorder="1" applyAlignment="1">
      <alignment horizontal="center" vertical="top" wrapText="1"/>
    </xf>
    <xf numFmtId="49" fontId="2" fillId="15" borderId="40" xfId="0" applyNumberFormat="1" applyFont="1" applyFill="1" applyBorder="1" applyAlignment="1">
      <alignment horizontal="center" vertical="top" wrapText="1"/>
    </xf>
    <xf numFmtId="0" fontId="1" fillId="15" borderId="26" xfId="0" applyFont="1" applyFill="1" applyBorder="1" applyAlignment="1">
      <alignment horizontal="center" vertical="top" wrapText="1"/>
    </xf>
    <xf numFmtId="49" fontId="1" fillId="0" borderId="36" xfId="0" applyNumberFormat="1" applyFont="1" applyBorder="1" applyAlignment="1">
      <alignment horizontal="center" vertical="top" textRotation="90" wrapText="1"/>
    </xf>
    <xf numFmtId="49" fontId="1" fillId="0" borderId="95" xfId="0" applyNumberFormat="1" applyFont="1" applyBorder="1" applyAlignment="1">
      <alignment horizontal="center" vertical="top" textRotation="90" wrapText="1"/>
    </xf>
    <xf numFmtId="49" fontId="1" fillId="0" borderId="57" xfId="0" applyNumberFormat="1" applyFont="1" applyBorder="1" applyAlignment="1">
      <alignment horizontal="center" vertical="top" textRotation="90" wrapText="1"/>
    </xf>
    <xf numFmtId="49" fontId="1" fillId="0" borderId="38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/>
    </xf>
    <xf numFmtId="0" fontId="1" fillId="15" borderId="66" xfId="0" applyFont="1" applyFill="1" applyBorder="1" applyAlignment="1">
      <alignment horizontal="left" vertical="top" wrapText="1"/>
    </xf>
    <xf numFmtId="0" fontId="1" fillId="15" borderId="67" xfId="0" applyFont="1" applyFill="1" applyBorder="1" applyAlignment="1">
      <alignment horizontal="left" vertical="top" wrapText="1"/>
    </xf>
    <xf numFmtId="0" fontId="1" fillId="15" borderId="73" xfId="0" applyFont="1" applyFill="1" applyBorder="1" applyAlignment="1">
      <alignment horizontal="left" vertical="top" wrapText="1"/>
    </xf>
    <xf numFmtId="0" fontId="1" fillId="23" borderId="59" xfId="0" applyFont="1" applyFill="1" applyBorder="1" applyAlignment="1">
      <alignment horizontal="center" vertical="top" wrapText="1"/>
    </xf>
    <xf numFmtId="0" fontId="1" fillId="23" borderId="25" xfId="0" applyFont="1" applyFill="1" applyBorder="1" applyAlignment="1">
      <alignment horizontal="center" vertical="top" wrapText="1"/>
    </xf>
    <xf numFmtId="0" fontId="1" fillId="23" borderId="29" xfId="0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/>
    </xf>
    <xf numFmtId="49" fontId="2" fillId="0" borderId="91" xfId="0" applyNumberFormat="1" applyFont="1" applyBorder="1" applyAlignment="1">
      <alignment horizontal="center" vertical="top"/>
    </xf>
    <xf numFmtId="49" fontId="1" fillId="0" borderId="36" xfId="0" applyNumberFormat="1" applyFont="1" applyFill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left" vertical="top" textRotation="90"/>
    </xf>
    <xf numFmtId="49" fontId="1" fillId="0" borderId="38" xfId="0" applyNumberFormat="1" applyFont="1" applyBorder="1" applyAlignment="1">
      <alignment horizontal="left" vertical="top" textRotation="90"/>
    </xf>
    <xf numFmtId="0" fontId="1" fillId="16" borderId="79" xfId="0" applyFont="1" applyFill="1" applyBorder="1" applyAlignment="1">
      <alignment horizontal="left" vertical="top" wrapText="1"/>
    </xf>
    <xf numFmtId="0" fontId="1" fillId="16" borderId="77" xfId="0" applyFont="1" applyFill="1" applyBorder="1" applyAlignment="1">
      <alignment horizontal="left" vertical="top" wrapText="1"/>
    </xf>
    <xf numFmtId="0" fontId="1" fillId="16" borderId="49" xfId="0" applyFont="1" applyFill="1" applyBorder="1" applyAlignment="1">
      <alignment horizontal="left" vertical="top" wrapText="1"/>
    </xf>
    <xf numFmtId="49" fontId="2" fillId="0" borderId="26" xfId="0" applyNumberFormat="1" applyFont="1" applyFill="1" applyBorder="1" applyAlignment="1">
      <alignment horizontal="center" vertical="top" wrapText="1"/>
    </xf>
    <xf numFmtId="164" fontId="2" fillId="6" borderId="14" xfId="0" applyNumberFormat="1" applyFont="1" applyFill="1" applyBorder="1" applyAlignment="1">
      <alignment horizontal="right" vertical="center" wrapText="1"/>
    </xf>
    <xf numFmtId="164" fontId="1" fillId="6" borderId="25" xfId="0" applyNumberFormat="1" applyFont="1" applyFill="1" applyBorder="1" applyAlignment="1">
      <alignment horizontal="center" vertical="top" wrapText="1"/>
    </xf>
    <xf numFmtId="164" fontId="1" fillId="6" borderId="29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top" textRotation="90"/>
    </xf>
    <xf numFmtId="49" fontId="1" fillId="0" borderId="34" xfId="0" applyNumberFormat="1" applyFont="1" applyFill="1" applyBorder="1" applyAlignment="1">
      <alignment horizontal="center" vertical="top" textRotation="90"/>
    </xf>
    <xf numFmtId="0" fontId="1" fillId="16" borderId="64" xfId="0" applyFont="1" applyFill="1" applyBorder="1" applyAlignment="1">
      <alignment horizontal="center" vertical="top" wrapText="1"/>
    </xf>
    <xf numFmtId="0" fontId="1" fillId="16" borderId="61" xfId="0" applyFont="1" applyFill="1" applyBorder="1" applyAlignment="1">
      <alignment horizontal="center" vertical="top" wrapText="1"/>
    </xf>
    <xf numFmtId="0" fontId="1" fillId="16" borderId="83" xfId="0" applyFont="1" applyFill="1" applyBorder="1" applyAlignment="1">
      <alignment horizontal="center" vertical="top" wrapText="1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94" xfId="0" applyNumberFormat="1" applyFont="1" applyFill="1" applyBorder="1" applyAlignment="1">
      <alignment horizontal="center" vertical="top"/>
    </xf>
    <xf numFmtId="0" fontId="1" fillId="16" borderId="53" xfId="0" applyFont="1" applyFill="1" applyBorder="1" applyAlignment="1">
      <alignment horizontal="left" vertical="top" wrapText="1"/>
    </xf>
    <xf numFmtId="0" fontId="1" fillId="16" borderId="55" xfId="0" applyFont="1" applyFill="1" applyBorder="1" applyAlignment="1">
      <alignment horizontal="left" vertical="top" wrapText="1"/>
    </xf>
    <xf numFmtId="0" fontId="1" fillId="16" borderId="56" xfId="0" applyFont="1" applyFill="1" applyBorder="1" applyAlignment="1">
      <alignment horizontal="left" vertical="top" wrapText="1"/>
    </xf>
    <xf numFmtId="0" fontId="1" fillId="15" borderId="88" xfId="0" applyFont="1" applyFill="1" applyBorder="1" applyAlignment="1">
      <alignment horizontal="left" vertical="top" wrapText="1"/>
    </xf>
    <xf numFmtId="49" fontId="1" fillId="0" borderId="63" xfId="0" applyNumberFormat="1" applyFont="1" applyBorder="1" applyAlignment="1">
      <alignment horizontal="center" vertical="top" textRotation="90"/>
    </xf>
    <xf numFmtId="0" fontId="1" fillId="16" borderId="26" xfId="0" applyFont="1" applyFill="1" applyBorder="1" applyAlignment="1">
      <alignment horizontal="center" vertical="top" wrapText="1"/>
    </xf>
    <xf numFmtId="0" fontId="1" fillId="16" borderId="24" xfId="0" applyFont="1" applyFill="1" applyBorder="1" applyAlignment="1">
      <alignment horizontal="center" vertical="top" wrapText="1"/>
    </xf>
    <xf numFmtId="0" fontId="1" fillId="16" borderId="27" xfId="0" applyFont="1" applyFill="1" applyBorder="1" applyAlignment="1">
      <alignment horizontal="center" vertical="top" wrapText="1"/>
    </xf>
    <xf numFmtId="49" fontId="1" fillId="0" borderId="36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/>
    </xf>
    <xf numFmtId="0" fontId="1" fillId="15" borderId="60" xfId="0" applyFont="1" applyFill="1" applyBorder="1" applyAlignment="1">
      <alignment horizontal="left" vertical="top" wrapText="1"/>
    </xf>
    <xf numFmtId="49" fontId="1" fillId="15" borderId="35" xfId="0" applyNumberFormat="1" applyFont="1" applyFill="1" applyBorder="1" applyAlignment="1">
      <alignment horizontal="center" vertical="top"/>
    </xf>
    <xf numFmtId="49" fontId="1" fillId="15" borderId="91" xfId="0" applyNumberFormat="1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0" fontId="1" fillId="16" borderId="88" xfId="0" applyFont="1" applyFill="1" applyBorder="1" applyAlignment="1">
      <alignment horizontal="left" vertical="top" wrapText="1"/>
    </xf>
    <xf numFmtId="49" fontId="2" fillId="26" borderId="67" xfId="0" applyNumberFormat="1" applyFont="1" applyFill="1" applyBorder="1" applyAlignment="1">
      <alignment horizontal="center" vertical="top"/>
    </xf>
    <xf numFmtId="0" fontId="2" fillId="6" borderId="47" xfId="0" applyFont="1" applyFill="1" applyBorder="1" applyAlignment="1">
      <alignment horizontal="left" vertical="top" wrapText="1"/>
    </xf>
    <xf numFmtId="0" fontId="1" fillId="15" borderId="24" xfId="0" applyFont="1" applyFill="1" applyBorder="1" applyAlignment="1">
      <alignment horizontal="center" vertical="top" wrapText="1"/>
    </xf>
    <xf numFmtId="0" fontId="1" fillId="15" borderId="27" xfId="0" applyFont="1" applyFill="1" applyBorder="1" applyAlignment="1">
      <alignment horizontal="center" vertical="top" wrapText="1"/>
    </xf>
    <xf numFmtId="49" fontId="2" fillId="3" borderId="24" xfId="0" applyNumberFormat="1" applyFont="1" applyFill="1" applyBorder="1" applyAlignment="1">
      <alignment horizontal="center" vertical="top" wrapText="1"/>
    </xf>
    <xf numFmtId="0" fontId="1" fillId="15" borderId="62" xfId="0" applyFont="1" applyFill="1" applyBorder="1" applyAlignment="1">
      <alignment horizontal="left" vertical="top" wrapText="1"/>
    </xf>
    <xf numFmtId="0" fontId="1" fillId="15" borderId="80" xfId="0" applyFont="1" applyFill="1" applyBorder="1" applyAlignment="1">
      <alignment horizontal="left" vertical="top" wrapText="1"/>
    </xf>
    <xf numFmtId="49" fontId="1" fillId="16" borderId="64" xfId="0" applyNumberFormat="1" applyFont="1" applyFill="1" applyBorder="1" applyAlignment="1">
      <alignment horizontal="center" vertical="top"/>
    </xf>
    <xf numFmtId="49" fontId="1" fillId="16" borderId="61" xfId="0" applyNumberFormat="1" applyFont="1" applyFill="1" applyBorder="1" applyAlignment="1">
      <alignment horizontal="center" vertical="top"/>
    </xf>
    <xf numFmtId="49" fontId="1" fillId="16" borderId="83" xfId="0" applyNumberFormat="1" applyFont="1" applyFill="1" applyBorder="1" applyAlignment="1">
      <alignment horizontal="center" vertical="top"/>
    </xf>
    <xf numFmtId="0" fontId="1" fillId="14" borderId="35" xfId="1" applyFont="1" applyFill="1" applyBorder="1" applyAlignment="1" applyProtection="1">
      <alignment horizontal="left" vertical="top" wrapText="1"/>
    </xf>
    <xf numFmtId="0" fontId="1" fillId="14" borderId="3" xfId="1" applyFont="1" applyFill="1" applyBorder="1" applyAlignment="1" applyProtection="1">
      <alignment horizontal="left" vertical="top" wrapText="1"/>
    </xf>
    <xf numFmtId="49" fontId="1" fillId="16" borderId="26" xfId="0" applyNumberFormat="1" applyFont="1" applyFill="1" applyBorder="1" applyAlignment="1">
      <alignment horizontal="center" vertical="top"/>
    </xf>
    <xf numFmtId="49" fontId="1" fillId="16" borderId="24" xfId="0" applyNumberFormat="1" applyFont="1" applyFill="1" applyBorder="1" applyAlignment="1">
      <alignment horizontal="center" vertical="top"/>
    </xf>
    <xf numFmtId="49" fontId="1" fillId="16" borderId="27" xfId="0" applyNumberFormat="1" applyFont="1" applyFill="1" applyBorder="1" applyAlignment="1">
      <alignment horizontal="center" vertical="top"/>
    </xf>
    <xf numFmtId="49" fontId="1" fillId="0" borderId="82" xfId="0" applyNumberFormat="1" applyFont="1" applyBorder="1" applyAlignment="1">
      <alignment horizontal="center" vertical="center" textRotation="90"/>
    </xf>
    <xf numFmtId="49" fontId="1" fillId="0" borderId="34" xfId="0" applyNumberFormat="1" applyFont="1" applyBorder="1" applyAlignment="1">
      <alignment horizontal="center" vertical="center" textRotation="90"/>
    </xf>
    <xf numFmtId="49" fontId="1" fillId="0" borderId="70" xfId="0" applyNumberFormat="1" applyFont="1" applyBorder="1" applyAlignment="1">
      <alignment horizontal="center" vertical="center" textRotation="90"/>
    </xf>
    <xf numFmtId="49" fontId="1" fillId="0" borderId="36" xfId="0" applyNumberFormat="1" applyFont="1" applyBorder="1" applyAlignment="1">
      <alignment horizontal="center" vertical="center" textRotation="90"/>
    </xf>
    <xf numFmtId="49" fontId="1" fillId="0" borderId="57" xfId="0" applyNumberFormat="1" applyFont="1" applyBorder="1" applyAlignment="1">
      <alignment horizontal="center" vertical="center" textRotation="90"/>
    </xf>
    <xf numFmtId="49" fontId="1" fillId="0" borderId="38" xfId="0" applyNumberFormat="1" applyFont="1" applyBorder="1" applyAlignment="1">
      <alignment horizontal="center" vertical="center" textRotation="90"/>
    </xf>
    <xf numFmtId="49" fontId="2" fillId="16" borderId="6" xfId="0" applyNumberFormat="1" applyFont="1" applyFill="1" applyBorder="1" applyAlignment="1">
      <alignment horizontal="center" vertical="top" wrapText="1"/>
    </xf>
    <xf numFmtId="0" fontId="1" fillId="14" borderId="35" xfId="0" applyFont="1" applyFill="1" applyBorder="1" applyAlignment="1">
      <alignment horizontal="left" vertical="top" wrapText="1"/>
    </xf>
    <xf numFmtId="0" fontId="1" fillId="14" borderId="3" xfId="0" applyFont="1" applyFill="1" applyBorder="1" applyAlignment="1">
      <alignment horizontal="left" vertical="top" wrapText="1"/>
    </xf>
    <xf numFmtId="0" fontId="1" fillId="14" borderId="40" xfId="0" applyFont="1" applyFill="1" applyBorder="1" applyAlignment="1">
      <alignment horizontal="left" vertical="top" wrapText="1"/>
    </xf>
    <xf numFmtId="49" fontId="2" fillId="27" borderId="79" xfId="0" applyNumberFormat="1" applyFont="1" applyFill="1" applyBorder="1" applyAlignment="1">
      <alignment horizontal="center" vertical="top"/>
    </xf>
    <xf numFmtId="49" fontId="2" fillId="27" borderId="77" xfId="0" applyNumberFormat="1" applyFont="1" applyFill="1" applyBorder="1" applyAlignment="1">
      <alignment horizontal="center" vertical="top"/>
    </xf>
    <xf numFmtId="49" fontId="2" fillId="27" borderId="49" xfId="0" applyNumberFormat="1" applyFont="1" applyFill="1" applyBorder="1" applyAlignment="1">
      <alignment horizontal="center" vertical="top"/>
    </xf>
    <xf numFmtId="49" fontId="2" fillId="19" borderId="26" xfId="0" applyNumberFormat="1" applyFont="1" applyFill="1" applyBorder="1" applyAlignment="1">
      <alignment horizontal="center" vertical="top"/>
    </xf>
    <xf numFmtId="49" fontId="2" fillId="19" borderId="6" xfId="0" applyNumberFormat="1" applyFont="1" applyFill="1" applyBorder="1" applyAlignment="1">
      <alignment horizontal="center" vertical="top"/>
    </xf>
    <xf numFmtId="49" fontId="2" fillId="19" borderId="40" xfId="0" applyNumberFormat="1" applyFont="1" applyFill="1" applyBorder="1" applyAlignment="1">
      <alignment horizontal="center" vertical="top"/>
    </xf>
    <xf numFmtId="0" fontId="1" fillId="15" borderId="29" xfId="0" applyNumberFormat="1" applyFont="1" applyFill="1" applyBorder="1" applyAlignment="1">
      <alignment horizontal="center" vertical="top"/>
    </xf>
    <xf numFmtId="49" fontId="1" fillId="15" borderId="29" xfId="0" applyNumberFormat="1" applyFont="1" applyFill="1" applyBorder="1" applyAlignment="1">
      <alignment horizontal="center" vertical="top"/>
    </xf>
    <xf numFmtId="0" fontId="1" fillId="15" borderId="17" xfId="0" applyNumberFormat="1" applyFont="1" applyFill="1" applyBorder="1" applyAlignment="1">
      <alignment horizontal="center" vertical="top"/>
    </xf>
    <xf numFmtId="0" fontId="1" fillId="15" borderId="16" xfId="0" applyFont="1" applyFill="1" applyBorder="1" applyAlignment="1">
      <alignment horizontal="left" vertical="top" wrapText="1"/>
    </xf>
    <xf numFmtId="0" fontId="1" fillId="14" borderId="26" xfId="0" applyFont="1" applyFill="1" applyBorder="1" applyAlignment="1">
      <alignment horizontal="left" vertical="top" wrapText="1"/>
    </xf>
    <xf numFmtId="0" fontId="1" fillId="14" borderId="6" xfId="0" applyFont="1" applyFill="1" applyBorder="1" applyAlignment="1">
      <alignment horizontal="left" vertical="top" wrapText="1"/>
    </xf>
    <xf numFmtId="49" fontId="1" fillId="0" borderId="127" xfId="0" applyNumberFormat="1" applyFont="1" applyBorder="1" applyAlignment="1">
      <alignment horizontal="center" vertical="top" textRotation="90"/>
    </xf>
    <xf numFmtId="49" fontId="1" fillId="15" borderId="17" xfId="0" applyNumberFormat="1" applyFont="1" applyFill="1" applyBorder="1" applyAlignment="1">
      <alignment horizontal="center" vertical="top" textRotation="255"/>
    </xf>
    <xf numFmtId="49" fontId="1" fillId="15" borderId="26" xfId="0" applyNumberFormat="1" applyFont="1" applyFill="1" applyBorder="1" applyAlignment="1">
      <alignment horizontal="center" vertical="top" textRotation="90"/>
    </xf>
    <xf numFmtId="49" fontId="1" fillId="15" borderId="24" xfId="0" applyNumberFormat="1" applyFont="1" applyFill="1" applyBorder="1" applyAlignment="1">
      <alignment horizontal="center" vertical="top" textRotation="90"/>
    </xf>
    <xf numFmtId="49" fontId="1" fillId="15" borderId="27" xfId="0" applyNumberFormat="1" applyFont="1" applyFill="1" applyBorder="1" applyAlignment="1">
      <alignment horizontal="center" vertical="top" textRotation="90"/>
    </xf>
    <xf numFmtId="0" fontId="1" fillId="15" borderId="31" xfId="0" applyFont="1" applyFill="1" applyBorder="1" applyAlignment="1">
      <alignment horizontal="left" vertical="top" wrapText="1"/>
    </xf>
    <xf numFmtId="0" fontId="2" fillId="0" borderId="0" xfId="0" applyFont="1" applyBorder="1" applyAlignment="1" applyProtection="1">
      <alignment horizontal="right" vertical="top"/>
      <protection locked="0"/>
    </xf>
    <xf numFmtId="0" fontId="1" fillId="0" borderId="110" xfId="0" applyFont="1" applyBorder="1" applyAlignment="1" applyProtection="1">
      <alignment horizontal="center" vertical="center" textRotation="90" wrapText="1"/>
      <protection locked="0"/>
    </xf>
    <xf numFmtId="0" fontId="1" fillId="0" borderId="72" xfId="0" applyFont="1" applyBorder="1" applyAlignment="1" applyProtection="1">
      <alignment horizontal="center" vertical="center" textRotation="90" wrapText="1"/>
      <protection locked="0"/>
    </xf>
    <xf numFmtId="0" fontId="2" fillId="0" borderId="50" xfId="0" applyFont="1" applyBorder="1" applyAlignment="1" applyProtection="1">
      <alignment horizontal="center" vertical="top" wrapText="1"/>
      <protection locked="0"/>
    </xf>
    <xf numFmtId="0" fontId="2" fillId="0" borderId="46" xfId="0" applyFont="1" applyBorder="1" applyAlignment="1" applyProtection="1">
      <alignment horizontal="center" vertical="top" wrapText="1"/>
      <protection locked="0"/>
    </xf>
    <xf numFmtId="0" fontId="2" fillId="0" borderId="108" xfId="0" applyFont="1" applyBorder="1" applyAlignment="1" applyProtection="1">
      <alignment horizontal="center" vertical="top" wrapText="1"/>
      <protection locked="0"/>
    </xf>
    <xf numFmtId="0" fontId="2" fillId="13" borderId="105" xfId="0" applyFont="1" applyFill="1" applyBorder="1" applyAlignment="1" applyProtection="1">
      <alignment horizontal="center" vertical="top" textRotation="90" wrapText="1"/>
      <protection locked="0"/>
    </xf>
    <xf numFmtId="0" fontId="2" fillId="13" borderId="106" xfId="0" applyFont="1" applyFill="1" applyBorder="1" applyAlignment="1" applyProtection="1">
      <alignment horizontal="center" vertical="top" textRotation="90" wrapText="1"/>
      <protection locked="0"/>
    </xf>
    <xf numFmtId="0" fontId="2" fillId="13" borderId="107" xfId="0" applyFont="1" applyFill="1" applyBorder="1" applyAlignment="1" applyProtection="1">
      <alignment horizontal="center" vertical="top" textRotation="90" wrapText="1"/>
      <protection locked="0"/>
    </xf>
    <xf numFmtId="0" fontId="1" fillId="0" borderId="109" xfId="0" applyFont="1" applyBorder="1" applyAlignment="1" applyProtection="1">
      <alignment horizontal="center" vertical="center" textRotation="90" wrapText="1"/>
      <protection locked="0"/>
    </xf>
    <xf numFmtId="0" fontId="1" fillId="0" borderId="56" xfId="0" applyFont="1" applyBorder="1" applyAlignment="1" applyProtection="1">
      <alignment horizontal="center" vertical="center" textRotation="90" wrapText="1"/>
      <protection locked="0"/>
    </xf>
    <xf numFmtId="0" fontId="1" fillId="3" borderId="98" xfId="0" applyFont="1" applyFill="1" applyBorder="1" applyAlignment="1" applyProtection="1">
      <alignment horizontal="center" vertical="center" textRotation="90" wrapText="1"/>
      <protection locked="0"/>
    </xf>
    <xf numFmtId="0" fontId="1" fillId="3" borderId="100" xfId="0" applyFont="1" applyFill="1" applyBorder="1" applyAlignment="1" applyProtection="1">
      <alignment horizontal="center" vertical="center" textRotation="90" wrapText="1"/>
      <protection locked="0"/>
    </xf>
    <xf numFmtId="0" fontId="1" fillId="3" borderId="10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5" xfId="0" applyFont="1" applyFill="1" applyBorder="1" applyAlignment="1" applyProtection="1">
      <alignment horizontal="center" vertical="center" textRotation="90" wrapText="1"/>
      <protection locked="0"/>
    </xf>
    <xf numFmtId="0" fontId="1" fillId="3" borderId="106" xfId="0" applyFont="1" applyFill="1" applyBorder="1" applyAlignment="1" applyProtection="1">
      <alignment horizontal="center" vertical="center" textRotation="90" wrapText="1"/>
      <protection locked="0"/>
    </xf>
    <xf numFmtId="0" fontId="1" fillId="3" borderId="107" xfId="0" applyFont="1" applyFill="1" applyBorder="1" applyAlignment="1" applyProtection="1">
      <alignment horizontal="center" vertical="center" textRotation="90" wrapText="1"/>
      <protection locked="0"/>
    </xf>
    <xf numFmtId="0" fontId="2" fillId="13" borderId="50" xfId="0" applyFont="1" applyFill="1" applyBorder="1" applyAlignment="1" applyProtection="1">
      <alignment horizontal="center" vertical="top" wrapText="1"/>
      <protection locked="0"/>
    </xf>
    <xf numFmtId="0" fontId="2" fillId="13" borderId="46" xfId="0" applyFont="1" applyFill="1" applyBorder="1" applyAlignment="1" applyProtection="1">
      <alignment horizontal="center" vertical="top" wrapText="1"/>
      <protection locked="0"/>
    </xf>
    <xf numFmtId="0" fontId="2" fillId="13" borderId="108" xfId="0" applyFont="1" applyFill="1" applyBorder="1" applyAlignment="1" applyProtection="1">
      <alignment horizontal="center" vertical="top" wrapText="1"/>
      <protection locked="0"/>
    </xf>
    <xf numFmtId="0" fontId="2" fillId="3" borderId="50" xfId="0" applyFont="1" applyFill="1" applyBorder="1" applyAlignment="1" applyProtection="1">
      <alignment horizontal="center" vertical="top" wrapText="1"/>
      <protection locked="0"/>
    </xf>
    <xf numFmtId="0" fontId="2" fillId="3" borderId="46" xfId="0" applyFont="1" applyFill="1" applyBorder="1" applyAlignment="1" applyProtection="1">
      <alignment horizontal="center" vertical="top" wrapText="1"/>
      <protection locked="0"/>
    </xf>
    <xf numFmtId="0" fontId="2" fillId="3" borderId="108" xfId="0" applyFont="1" applyFill="1" applyBorder="1" applyAlignment="1" applyProtection="1">
      <alignment horizontal="center" vertical="top" wrapText="1"/>
      <protection locked="0"/>
    </xf>
    <xf numFmtId="0" fontId="1" fillId="13" borderId="109" xfId="0" applyFont="1" applyFill="1" applyBorder="1" applyAlignment="1" applyProtection="1">
      <alignment horizontal="left" vertical="center" textRotation="90" wrapText="1"/>
      <protection locked="0"/>
    </xf>
    <xf numFmtId="0" fontId="1" fillId="13" borderId="56" xfId="0" applyFont="1" applyFill="1" applyBorder="1" applyAlignment="1" applyProtection="1">
      <alignment horizontal="left" vertical="center" textRotation="90" wrapText="1"/>
      <protection locked="0"/>
    </xf>
    <xf numFmtId="0" fontId="1" fillId="13" borderId="3" xfId="0" applyFont="1" applyFill="1" applyBorder="1" applyAlignment="1" applyProtection="1">
      <alignment horizontal="center" vertical="center"/>
      <protection locked="0"/>
    </xf>
    <xf numFmtId="0" fontId="1" fillId="13" borderId="110" xfId="0" applyFont="1" applyFill="1" applyBorder="1" applyAlignment="1" applyProtection="1">
      <alignment horizontal="left" vertical="center" textRotation="90" wrapText="1"/>
      <protection locked="0"/>
    </xf>
    <xf numFmtId="0" fontId="1" fillId="13" borderId="72" xfId="0" applyFont="1" applyFill="1" applyBorder="1" applyAlignment="1" applyProtection="1">
      <alignment horizontal="left" vertical="center" textRotation="90" wrapText="1"/>
      <protection locked="0"/>
    </xf>
    <xf numFmtId="0" fontId="1" fillId="1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13" borderId="56" xfId="0" applyFont="1" applyFill="1" applyBorder="1" applyAlignment="1" applyProtection="1">
      <alignment horizontal="center" vertical="center" textRotation="90" wrapText="1"/>
      <protection locked="0"/>
    </xf>
    <xf numFmtId="0" fontId="1" fillId="1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13" borderId="7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3" borderId="56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15" borderId="55" xfId="0" applyFont="1" applyFill="1" applyBorder="1" applyAlignment="1" applyProtection="1">
      <alignment horizontal="center" vertical="center"/>
      <protection locked="0"/>
    </xf>
    <xf numFmtId="0" fontId="1" fillId="15" borderId="56" xfId="0" applyFont="1" applyFill="1" applyBorder="1" applyAlignment="1" applyProtection="1">
      <alignment horizontal="center" vertical="center"/>
      <protection locked="0"/>
    </xf>
    <xf numFmtId="0" fontId="1" fillId="15" borderId="5" xfId="0" applyFont="1" applyFill="1" applyBorder="1" applyAlignment="1" applyProtection="1">
      <alignment horizontal="center" vertical="top"/>
      <protection locked="0"/>
    </xf>
    <xf numFmtId="0" fontId="1" fillId="15" borderId="58" xfId="0" applyFont="1" applyFill="1" applyBorder="1" applyAlignment="1" applyProtection="1">
      <alignment horizontal="center" vertical="top"/>
      <protection locked="0"/>
    </xf>
    <xf numFmtId="0" fontId="2" fillId="15" borderId="50" xfId="0" applyFont="1" applyFill="1" applyBorder="1" applyAlignment="1" applyProtection="1">
      <alignment horizontal="center" vertical="top" wrapText="1"/>
      <protection locked="0"/>
    </xf>
    <xf numFmtId="0" fontId="2" fillId="15" borderId="46" xfId="0" applyFont="1" applyFill="1" applyBorder="1" applyAlignment="1" applyProtection="1">
      <alignment horizontal="center" vertical="top" wrapText="1"/>
      <protection locked="0"/>
    </xf>
    <xf numFmtId="0" fontId="2" fillId="15" borderId="108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3" borderId="72" xfId="0" applyFont="1" applyFill="1" applyBorder="1" applyAlignment="1" applyProtection="1">
      <alignment horizontal="center" vertical="center" textRotation="90" wrapText="1"/>
      <protection locked="0"/>
    </xf>
    <xf numFmtId="0" fontId="1" fillId="14" borderId="24" xfId="0" applyFont="1" applyFill="1" applyBorder="1" applyAlignment="1">
      <alignment horizontal="left" vertical="top" wrapText="1"/>
    </xf>
    <xf numFmtId="0" fontId="1" fillId="14" borderId="27" xfId="0" applyFont="1" applyFill="1" applyBorder="1" applyAlignment="1">
      <alignment horizontal="left" vertical="top" wrapText="1"/>
    </xf>
    <xf numFmtId="49" fontId="1" fillId="0" borderId="57" xfId="0" applyNumberFormat="1" applyFont="1" applyBorder="1" applyAlignment="1">
      <alignment horizontal="center" vertical="top" textRotation="90" wrapText="1" shrinkToFit="1"/>
    </xf>
    <xf numFmtId="0" fontId="1" fillId="15" borderId="30" xfId="0" applyFont="1" applyFill="1" applyBorder="1" applyAlignment="1">
      <alignment horizontal="left" vertical="top" wrapText="1"/>
    </xf>
    <xf numFmtId="0" fontId="1" fillId="15" borderId="11" xfId="0" applyFont="1" applyFill="1" applyBorder="1" applyAlignment="1">
      <alignment horizontal="left" vertical="top" wrapText="1"/>
    </xf>
    <xf numFmtId="49" fontId="2" fillId="5" borderId="18" xfId="0" applyNumberFormat="1" applyFont="1" applyFill="1" applyBorder="1" applyAlignment="1" applyProtection="1">
      <alignment horizontal="left" vertical="top"/>
      <protection locked="0"/>
    </xf>
    <xf numFmtId="49" fontId="2" fillId="5" borderId="48" xfId="0" applyNumberFormat="1" applyFont="1" applyFill="1" applyBorder="1" applyAlignment="1" applyProtection="1">
      <alignment horizontal="left" vertical="top"/>
      <protection locked="0"/>
    </xf>
    <xf numFmtId="49" fontId="2" fillId="6" borderId="18" xfId="0" applyNumberFormat="1" applyFont="1" applyFill="1" applyBorder="1" applyAlignment="1" applyProtection="1">
      <alignment horizontal="left" vertical="top"/>
      <protection locked="0"/>
    </xf>
    <xf numFmtId="49" fontId="2" fillId="6" borderId="48" xfId="0" applyNumberFormat="1" applyFont="1" applyFill="1" applyBorder="1" applyAlignment="1" applyProtection="1">
      <alignment horizontal="left" vertical="top"/>
      <protection locked="0"/>
    </xf>
    <xf numFmtId="0" fontId="1" fillId="15" borderId="68" xfId="0" applyFont="1" applyFill="1" applyBorder="1" applyAlignment="1">
      <alignment horizontal="left" vertical="top" wrapText="1"/>
    </xf>
    <xf numFmtId="0" fontId="1" fillId="13" borderId="26" xfId="1" applyFont="1" applyFill="1" applyBorder="1" applyAlignment="1" applyProtection="1">
      <alignment horizontal="left" vertical="top" wrapText="1"/>
    </xf>
    <xf numFmtId="0" fontId="1" fillId="13" borderId="24" xfId="1" applyFont="1" applyFill="1" applyBorder="1" applyAlignment="1" applyProtection="1">
      <alignment horizontal="left" vertical="top" wrapText="1"/>
    </xf>
    <xf numFmtId="0" fontId="1" fillId="13" borderId="40" xfId="1" applyFont="1" applyFill="1" applyBorder="1" applyAlignment="1" applyProtection="1">
      <alignment horizontal="left" vertical="top" wrapText="1"/>
    </xf>
    <xf numFmtId="49" fontId="2" fillId="3" borderId="52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49" fontId="2" fillId="3" borderId="71" xfId="0" applyNumberFormat="1" applyFont="1" applyFill="1" applyBorder="1" applyAlignment="1">
      <alignment horizontal="center" vertical="top"/>
    </xf>
    <xf numFmtId="0" fontId="1" fillId="16" borderId="86" xfId="0" applyFont="1" applyFill="1" applyBorder="1" applyAlignment="1">
      <alignment horizontal="left" vertical="top" wrapText="1"/>
    </xf>
    <xf numFmtId="49" fontId="1" fillId="3" borderId="57" xfId="0" applyNumberFormat="1" applyFont="1" applyFill="1" applyBorder="1" applyAlignment="1">
      <alignment horizontal="center" vertical="top" textRotation="90"/>
    </xf>
    <xf numFmtId="49" fontId="2" fillId="6" borderId="23" xfId="0" applyNumberFormat="1" applyFont="1" applyFill="1" applyBorder="1" applyAlignment="1">
      <alignment horizontal="left" vertical="top"/>
    </xf>
    <xf numFmtId="49" fontId="2" fillId="6" borderId="25" xfId="0" applyNumberFormat="1" applyFont="1" applyFill="1" applyBorder="1" applyAlignment="1">
      <alignment horizontal="left" vertical="top"/>
    </xf>
    <xf numFmtId="49" fontId="2" fillId="6" borderId="29" xfId="0" applyNumberFormat="1" applyFont="1" applyFill="1" applyBorder="1" applyAlignment="1">
      <alignment horizontal="left" vertical="top"/>
    </xf>
    <xf numFmtId="49" fontId="1" fillId="0" borderId="95" xfId="0" applyNumberFormat="1" applyFont="1" applyBorder="1" applyAlignment="1">
      <alignment horizontal="left" vertical="top" textRotation="90"/>
    </xf>
    <xf numFmtId="0" fontId="1" fillId="3" borderId="17" xfId="0" applyFont="1" applyFill="1" applyBorder="1" applyAlignment="1">
      <alignment horizontal="left" vertical="top" wrapText="1"/>
    </xf>
    <xf numFmtId="0" fontId="1" fillId="15" borderId="82" xfId="0" applyFont="1" applyFill="1" applyBorder="1" applyAlignment="1">
      <alignment horizontal="center" vertical="top"/>
    </xf>
    <xf numFmtId="0" fontId="1" fillId="15" borderId="34" xfId="0" applyFont="1" applyFill="1" applyBorder="1" applyAlignment="1">
      <alignment horizontal="center" vertical="top"/>
    </xf>
    <xf numFmtId="0" fontId="1" fillId="15" borderId="70" xfId="0" applyFont="1" applyFill="1" applyBorder="1" applyAlignment="1">
      <alignment horizontal="center" vertical="top"/>
    </xf>
    <xf numFmtId="165" fontId="1" fillId="25" borderId="59" xfId="0" applyNumberFormat="1" applyFont="1" applyFill="1" applyBorder="1" applyAlignment="1">
      <alignment horizontal="center" vertical="top" wrapText="1"/>
    </xf>
    <xf numFmtId="165" fontId="1" fillId="25" borderId="25" xfId="0" applyNumberFormat="1" applyFont="1" applyFill="1" applyBorder="1" applyAlignment="1">
      <alignment horizontal="center" vertical="top" wrapText="1"/>
    </xf>
    <xf numFmtId="165" fontId="1" fillId="25" borderId="29" xfId="0" applyNumberFormat="1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 wrapText="1"/>
    </xf>
    <xf numFmtId="49" fontId="2" fillId="6" borderId="3" xfId="0" applyNumberFormat="1" applyFont="1" applyFill="1" applyBorder="1" applyAlignment="1">
      <alignment horizontal="center" vertical="top" wrapText="1"/>
    </xf>
    <xf numFmtId="49" fontId="2" fillId="6" borderId="40" xfId="0" applyNumberFormat="1" applyFont="1" applyFill="1" applyBorder="1" applyAlignment="1">
      <alignment horizontal="center" vertical="top" wrapText="1"/>
    </xf>
    <xf numFmtId="49" fontId="1" fillId="0" borderId="57" xfId="0" applyNumberFormat="1" applyFont="1" applyBorder="1" applyAlignment="1">
      <alignment horizontal="center" vertical="top" wrapText="1"/>
    </xf>
    <xf numFmtId="49" fontId="1" fillId="0" borderId="38" xfId="0" applyNumberFormat="1" applyFont="1" applyBorder="1" applyAlignment="1">
      <alignment horizontal="center" vertical="top" wrapText="1"/>
    </xf>
    <xf numFmtId="49" fontId="2" fillId="6" borderId="52" xfId="0" applyNumberFormat="1" applyFont="1" applyFill="1" applyBorder="1" applyAlignment="1">
      <alignment horizontal="center" vertical="top"/>
    </xf>
    <xf numFmtId="49" fontId="2" fillId="6" borderId="8" xfId="0" applyNumberFormat="1" applyFont="1" applyFill="1" applyBorder="1" applyAlignment="1">
      <alignment horizontal="center" vertical="top"/>
    </xf>
    <xf numFmtId="49" fontId="2" fillId="6" borderId="71" xfId="0" applyNumberFormat="1" applyFont="1" applyFill="1" applyBorder="1" applyAlignment="1">
      <alignment horizontal="center" vertical="top"/>
    </xf>
    <xf numFmtId="0" fontId="1" fillId="0" borderId="8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16" borderId="84" xfId="0" applyFont="1" applyFill="1" applyBorder="1" applyAlignment="1">
      <alignment horizontal="left" vertical="top" wrapText="1"/>
    </xf>
    <xf numFmtId="0" fontId="1" fillId="3" borderId="86" xfId="0" applyFont="1" applyFill="1" applyBorder="1" applyAlignment="1">
      <alignment horizontal="left" vertical="top" wrapText="1"/>
    </xf>
    <xf numFmtId="0" fontId="1" fillId="3" borderId="84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29" borderId="17" xfId="0" applyFont="1" applyFill="1" applyBorder="1" applyAlignment="1">
      <alignment horizontal="center" vertical="top" wrapText="1"/>
    </xf>
    <xf numFmtId="0" fontId="1" fillId="29" borderId="40" xfId="0" applyFont="1" applyFill="1" applyBorder="1" applyAlignment="1">
      <alignment horizontal="center" vertical="top" wrapText="1"/>
    </xf>
    <xf numFmtId="49" fontId="2" fillId="20" borderId="6" xfId="0" applyNumberFormat="1" applyFont="1" applyFill="1" applyBorder="1" applyAlignment="1">
      <alignment horizontal="center" vertical="top"/>
    </xf>
    <xf numFmtId="49" fontId="2" fillId="20" borderId="40" xfId="0" applyNumberFormat="1" applyFont="1" applyFill="1" applyBorder="1" applyAlignment="1">
      <alignment horizontal="center" vertical="top"/>
    </xf>
    <xf numFmtId="49" fontId="1" fillId="3" borderId="36" xfId="0" applyNumberFormat="1" applyFont="1" applyFill="1" applyBorder="1" applyAlignment="1">
      <alignment horizontal="center" vertical="top"/>
    </xf>
    <xf numFmtId="49" fontId="1" fillId="3" borderId="57" xfId="0" applyNumberFormat="1" applyFont="1" applyFill="1" applyBorder="1" applyAlignment="1">
      <alignment horizontal="center" vertical="top"/>
    </xf>
    <xf numFmtId="49" fontId="1" fillId="3" borderId="38" xfId="0" applyNumberFormat="1" applyFont="1" applyFill="1" applyBorder="1" applyAlignment="1">
      <alignment horizontal="center" vertical="top"/>
    </xf>
    <xf numFmtId="49" fontId="1" fillId="0" borderId="65" xfId="0" applyNumberFormat="1" applyFont="1" applyBorder="1" applyAlignment="1">
      <alignment horizontal="center" vertical="top" textRotation="90" wrapText="1" shrinkToFit="1"/>
    </xf>
    <xf numFmtId="0" fontId="1" fillId="0" borderId="69" xfId="0" applyFont="1" applyBorder="1" applyAlignment="1">
      <alignment horizontal="center" vertical="top" textRotation="90" wrapText="1"/>
    </xf>
    <xf numFmtId="0" fontId="1" fillId="0" borderId="76" xfId="0" applyFont="1" applyBorder="1" applyAlignment="1">
      <alignment horizontal="center" vertical="top" textRotation="90" wrapText="1"/>
    </xf>
    <xf numFmtId="0" fontId="1" fillId="29" borderId="79" xfId="0" applyFont="1" applyFill="1" applyBorder="1" applyAlignment="1">
      <alignment horizontal="left" vertical="top" wrapText="1"/>
    </xf>
    <xf numFmtId="0" fontId="1" fillId="29" borderId="77" xfId="0" applyFont="1" applyFill="1" applyBorder="1" applyAlignment="1">
      <alignment horizontal="left" vertical="top" wrapText="1"/>
    </xf>
    <xf numFmtId="0" fontId="1" fillId="29" borderId="49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71" xfId="0" applyFont="1" applyFill="1" applyBorder="1" applyAlignment="1">
      <alignment vertical="top" wrapText="1"/>
    </xf>
    <xf numFmtId="49" fontId="2" fillId="6" borderId="51" xfId="0" applyNumberFormat="1" applyFont="1" applyFill="1" applyBorder="1" applyAlignment="1">
      <alignment horizontal="center" vertical="top"/>
    </xf>
    <xf numFmtId="49" fontId="2" fillId="6" borderId="12" xfId="0" applyNumberFormat="1" applyFont="1" applyFill="1" applyBorder="1" applyAlignment="1">
      <alignment horizontal="center" vertical="top"/>
    </xf>
    <xf numFmtId="0" fontId="1" fillId="15" borderId="23" xfId="0" applyNumberFormat="1" applyFont="1" applyFill="1" applyBorder="1" applyAlignment="1">
      <alignment horizontal="center" vertical="top"/>
    </xf>
    <xf numFmtId="49" fontId="1" fillId="15" borderId="23" xfId="0" applyNumberFormat="1" applyFont="1" applyFill="1" applyBorder="1" applyAlignment="1">
      <alignment horizontal="center" vertical="top"/>
    </xf>
    <xf numFmtId="49" fontId="2" fillId="3" borderId="51" xfId="0" applyNumberFormat="1" applyFont="1" applyFill="1" applyBorder="1" applyAlignment="1">
      <alignment horizontal="center" vertical="top"/>
    </xf>
    <xf numFmtId="49" fontId="2" fillId="3" borderId="12" xfId="0" applyNumberFormat="1" applyFont="1" applyFill="1" applyBorder="1" applyAlignment="1">
      <alignment horizontal="center" vertical="top"/>
    </xf>
    <xf numFmtId="49" fontId="1" fillId="16" borderId="82" xfId="0" applyNumberFormat="1" applyFont="1" applyFill="1" applyBorder="1" applyAlignment="1">
      <alignment horizontal="center" vertical="top" textRotation="90"/>
    </xf>
    <xf numFmtId="49" fontId="1" fillId="16" borderId="34" xfId="0" applyNumberFormat="1" applyFont="1" applyFill="1" applyBorder="1" applyAlignment="1">
      <alignment horizontal="center" vertical="top" textRotation="90"/>
    </xf>
    <xf numFmtId="49" fontId="1" fillId="16" borderId="70" xfId="0" applyNumberFormat="1" applyFont="1" applyFill="1" applyBorder="1" applyAlignment="1">
      <alignment horizontal="center" vertical="top" textRotation="90"/>
    </xf>
    <xf numFmtId="49" fontId="1" fillId="15" borderId="69" xfId="0" applyNumberFormat="1" applyFont="1" applyFill="1" applyBorder="1" applyAlignment="1">
      <alignment horizontal="center" vertical="top" textRotation="90"/>
    </xf>
    <xf numFmtId="49" fontId="1" fillId="15" borderId="65" xfId="0" applyNumberFormat="1" applyFont="1" applyFill="1" applyBorder="1" applyAlignment="1">
      <alignment horizontal="center" vertical="top" textRotation="90"/>
    </xf>
    <xf numFmtId="49" fontId="1" fillId="15" borderId="78" xfId="0" applyNumberFormat="1" applyFont="1" applyFill="1" applyBorder="1" applyAlignment="1">
      <alignment horizontal="center" vertical="top" textRotation="90"/>
    </xf>
    <xf numFmtId="49" fontId="2" fillId="3" borderId="35" xfId="0" applyNumberFormat="1" applyFont="1" applyFill="1" applyBorder="1" applyAlignment="1">
      <alignment horizontal="center" vertical="top"/>
    </xf>
    <xf numFmtId="49" fontId="2" fillId="0" borderId="35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center" textRotation="90"/>
    </xf>
    <xf numFmtId="49" fontId="1" fillId="0" borderId="34" xfId="0" applyNumberFormat="1" applyFont="1" applyFill="1" applyBorder="1" applyAlignment="1">
      <alignment horizontal="center" vertical="center" textRotation="90"/>
    </xf>
    <xf numFmtId="49" fontId="1" fillId="0" borderId="70" xfId="0" applyNumberFormat="1" applyFont="1" applyFill="1" applyBorder="1" applyAlignment="1">
      <alignment horizontal="center" vertical="center" textRotation="90"/>
    </xf>
    <xf numFmtId="49" fontId="1" fillId="0" borderId="36" xfId="0" applyNumberFormat="1" applyFont="1" applyFill="1" applyBorder="1" applyAlignment="1">
      <alignment horizontal="center" vertical="center" textRotation="90"/>
    </xf>
    <xf numFmtId="49" fontId="1" fillId="0" borderId="57" xfId="0" applyNumberFormat="1" applyFont="1" applyFill="1" applyBorder="1" applyAlignment="1">
      <alignment horizontal="center" vertical="center" textRotation="90"/>
    </xf>
    <xf numFmtId="49" fontId="1" fillId="0" borderId="38" xfId="0" applyNumberFormat="1" applyFont="1" applyFill="1" applyBorder="1" applyAlignment="1">
      <alignment horizontal="center" vertical="center" textRotation="90"/>
    </xf>
    <xf numFmtId="0" fontId="1" fillId="13" borderId="35" xfId="1" applyFont="1" applyFill="1" applyBorder="1" applyAlignment="1" applyProtection="1">
      <alignment horizontal="left" vertical="top" wrapText="1"/>
    </xf>
    <xf numFmtId="0" fontId="1" fillId="13" borderId="3" xfId="1" applyFont="1" applyFill="1" applyBorder="1" applyAlignment="1" applyProtection="1">
      <alignment horizontal="left" vertical="top" wrapText="1"/>
    </xf>
    <xf numFmtId="0" fontId="1" fillId="0" borderId="24" xfId="0" applyFont="1" applyBorder="1" applyAlignment="1">
      <alignment horizontal="center" vertical="top" wrapText="1"/>
    </xf>
    <xf numFmtId="49" fontId="1" fillId="0" borderId="127" xfId="0" applyNumberFormat="1" applyFont="1" applyBorder="1" applyAlignment="1">
      <alignment horizontal="center" vertical="top"/>
    </xf>
    <xf numFmtId="49" fontId="1" fillId="0" borderId="8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top"/>
    </xf>
    <xf numFmtId="0" fontId="1" fillId="0" borderId="53" xfId="0" applyFont="1" applyFill="1" applyBorder="1" applyAlignment="1">
      <alignment horizontal="left" vertical="top" wrapText="1"/>
    </xf>
    <xf numFmtId="0" fontId="1" fillId="0" borderId="88" xfId="0" applyFont="1" applyFill="1" applyBorder="1" applyAlignment="1">
      <alignment horizontal="left" vertical="top" wrapText="1"/>
    </xf>
    <xf numFmtId="0" fontId="1" fillId="0" borderId="49" xfId="0" applyFont="1" applyFill="1" applyBorder="1" applyAlignment="1">
      <alignment horizontal="left" vertical="top" wrapText="1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49" fontId="1" fillId="0" borderId="64" xfId="0" applyNumberFormat="1" applyFont="1" applyFill="1" applyBorder="1" applyAlignment="1">
      <alignment horizontal="center" vertical="top"/>
    </xf>
    <xf numFmtId="49" fontId="1" fillId="0" borderId="61" xfId="0" applyNumberFormat="1" applyFont="1" applyFill="1" applyBorder="1" applyAlignment="1">
      <alignment horizontal="center" vertical="top"/>
    </xf>
    <xf numFmtId="49" fontId="1" fillId="0" borderId="83" xfId="0" applyNumberFormat="1" applyFont="1" applyFill="1" applyBorder="1" applyAlignment="1">
      <alignment horizontal="center" vertical="top"/>
    </xf>
    <xf numFmtId="0" fontId="1" fillId="3" borderId="0" xfId="0" applyFont="1" applyFill="1" applyAlignment="1" applyProtection="1">
      <alignment horizontal="left" wrapText="1"/>
      <protection locked="0"/>
    </xf>
    <xf numFmtId="49" fontId="2" fillId="0" borderId="59" xfId="0" applyNumberFormat="1" applyFont="1" applyBorder="1" applyAlignment="1" applyProtection="1">
      <alignment horizontal="left" vertical="top" wrapText="1"/>
      <protection locked="0"/>
    </xf>
    <xf numFmtId="49" fontId="2" fillId="0" borderId="25" xfId="0" applyNumberFormat="1" applyFont="1" applyBorder="1" applyAlignment="1" applyProtection="1">
      <alignment horizontal="left" vertical="top" wrapText="1"/>
      <protection locked="0"/>
    </xf>
    <xf numFmtId="49" fontId="2" fillId="0" borderId="29" xfId="0" applyNumberFormat="1" applyFont="1" applyBorder="1" applyAlignment="1" applyProtection="1">
      <alignment horizontal="left" vertical="top" wrapText="1"/>
      <protection locked="0"/>
    </xf>
    <xf numFmtId="49" fontId="2" fillId="26" borderId="59" xfId="0" applyNumberFormat="1" applyFont="1" applyFill="1" applyBorder="1" applyAlignment="1" applyProtection="1">
      <alignment horizontal="left" vertical="top" wrapText="1"/>
      <protection locked="0"/>
    </xf>
    <xf numFmtId="49" fontId="2" fillId="26" borderId="25" xfId="0" applyNumberFormat="1" applyFont="1" applyFill="1" applyBorder="1" applyAlignment="1" applyProtection="1">
      <alignment horizontal="left" vertical="top" wrapText="1"/>
      <protection locked="0"/>
    </xf>
    <xf numFmtId="49" fontId="2" fillId="26" borderId="29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26" borderId="98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0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2" xfId="0" applyFont="1" applyFill="1" applyBorder="1" applyAlignment="1" applyProtection="1">
      <alignment horizontal="center" vertical="center" textRotation="90" wrapText="1"/>
      <protection locked="0"/>
    </xf>
    <xf numFmtId="0" fontId="1" fillId="5" borderId="42" xfId="0" applyFont="1" applyFill="1" applyBorder="1" applyAlignment="1" applyProtection="1">
      <alignment horizontal="center" vertical="center" textRotation="90" wrapText="1"/>
      <protection locked="0"/>
    </xf>
    <xf numFmtId="0" fontId="1" fillId="5" borderId="2" xfId="0" applyFont="1" applyFill="1" applyBorder="1" applyAlignment="1" applyProtection="1">
      <alignment horizontal="center" vertical="center" textRotation="90" wrapText="1"/>
      <protection locked="0"/>
    </xf>
    <xf numFmtId="0" fontId="1" fillId="5" borderId="103" xfId="0" applyFont="1" applyFill="1" applyBorder="1" applyAlignment="1" applyProtection="1">
      <alignment horizontal="center" vertical="center" textRotation="90" wrapText="1"/>
      <protection locked="0"/>
    </xf>
    <xf numFmtId="0" fontId="1" fillId="6" borderId="42" xfId="0" applyFont="1" applyFill="1" applyBorder="1" applyAlignment="1" applyProtection="1">
      <alignment horizontal="center" vertical="center" textRotation="90" wrapText="1"/>
      <protection locked="0"/>
    </xf>
    <xf numFmtId="0" fontId="1" fillId="6" borderId="2" xfId="0" applyFont="1" applyFill="1" applyBorder="1" applyAlignment="1" applyProtection="1">
      <alignment horizontal="center" vertical="center" textRotation="90" wrapText="1"/>
      <protection locked="0"/>
    </xf>
    <xf numFmtId="0" fontId="1" fillId="6" borderId="103" xfId="0" applyFont="1" applyFill="1" applyBorder="1" applyAlignment="1" applyProtection="1">
      <alignment horizontal="center" vertical="center" textRotation="90" wrapText="1"/>
      <protection locked="0"/>
    </xf>
    <xf numFmtId="0" fontId="1" fillId="0" borderId="42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103" xfId="0" applyFont="1" applyBorder="1" applyAlignment="1" applyProtection="1">
      <alignment horizontal="center" vertical="center" textRotation="90" wrapText="1"/>
      <protection locked="0"/>
    </xf>
    <xf numFmtId="0" fontId="1" fillId="3" borderId="99" xfId="0" applyFont="1" applyFill="1" applyBorder="1" applyAlignment="1" applyProtection="1">
      <alignment horizontal="center" vertical="center" wrapText="1"/>
      <protection locked="0"/>
    </xf>
    <xf numFmtId="0" fontId="1" fillId="3" borderId="101" xfId="0" applyFont="1" applyFill="1" applyBorder="1" applyAlignment="1" applyProtection="1">
      <alignment horizontal="center" vertical="center" wrapText="1"/>
      <protection locked="0"/>
    </xf>
    <xf numFmtId="0" fontId="1" fillId="3" borderId="104" xfId="0" applyFont="1" applyFill="1" applyBorder="1" applyAlignment="1" applyProtection="1">
      <alignment horizontal="center" vertical="center" wrapText="1"/>
      <protection locked="0"/>
    </xf>
    <xf numFmtId="49" fontId="2" fillId="0" borderId="91" xfId="0" applyNumberFormat="1" applyFont="1" applyFill="1" applyBorder="1" applyAlignment="1">
      <alignment horizontal="center" vertical="top" wrapText="1"/>
    </xf>
    <xf numFmtId="0" fontId="1" fillId="0" borderId="91" xfId="0" applyFont="1" applyFill="1" applyBorder="1" applyAlignment="1">
      <alignment horizontal="left" vertical="top" wrapText="1"/>
    </xf>
    <xf numFmtId="0" fontId="1" fillId="0" borderId="91" xfId="0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  <xf numFmtId="0" fontId="1" fillId="0" borderId="26" xfId="0" applyFont="1" applyBorder="1" applyAlignment="1" applyProtection="1">
      <alignment horizontal="center" vertical="center" textRotation="90"/>
      <protection locked="0"/>
    </xf>
    <xf numFmtId="0" fontId="1" fillId="0" borderId="24" xfId="0" applyFont="1" applyBorder="1" applyAlignment="1" applyProtection="1">
      <alignment horizontal="center" vertical="center" textRotation="90"/>
      <protection locked="0"/>
    </xf>
    <xf numFmtId="0" fontId="1" fillId="0" borderId="27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 wrapText="1"/>
      <protection locked="0"/>
    </xf>
    <xf numFmtId="0" fontId="2" fillId="0" borderId="81" xfId="0" applyFont="1" applyBorder="1" applyAlignment="1" applyProtection="1">
      <alignment horizontal="center" vertical="top" wrapText="1"/>
      <protection locked="0"/>
    </xf>
    <xf numFmtId="0" fontId="2" fillId="0" borderId="82" xfId="0" applyFont="1" applyBorder="1" applyAlignment="1" applyProtection="1">
      <alignment horizontal="center" vertical="top" wrapText="1"/>
      <protection locked="0"/>
    </xf>
    <xf numFmtId="0" fontId="1" fillId="0" borderId="64" xfId="0" applyFont="1" applyBorder="1" applyAlignment="1" applyProtection="1">
      <alignment horizontal="center" vertical="center" textRotation="90"/>
      <protection locked="0"/>
    </xf>
    <xf numFmtId="0" fontId="1" fillId="0" borderId="61" xfId="0" applyFont="1" applyBorder="1" applyAlignment="1" applyProtection="1">
      <alignment horizontal="center" vertical="center" textRotation="90"/>
      <protection locked="0"/>
    </xf>
    <xf numFmtId="0" fontId="1" fillId="0" borderId="83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/>
      <protection locked="0"/>
    </xf>
    <xf numFmtId="0" fontId="2" fillId="0" borderId="81" xfId="0" applyFont="1" applyBorder="1" applyAlignment="1" applyProtection="1">
      <alignment horizontal="center" vertical="top"/>
      <protection locked="0"/>
    </xf>
    <xf numFmtId="0" fontId="2" fillId="0" borderId="82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60" xfId="0" applyFont="1" applyBorder="1" applyAlignment="1" applyProtection="1">
      <alignment horizontal="center" vertical="center" textRotation="90" wrapText="1"/>
      <protection locked="0"/>
    </xf>
    <xf numFmtId="0" fontId="1" fillId="0" borderId="49" xfId="0" applyFont="1" applyBorder="1" applyAlignment="1" applyProtection="1">
      <alignment horizontal="center" vertical="center" textRotation="90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center" vertical="center" textRotation="90" wrapText="1"/>
      <protection locked="0"/>
    </xf>
    <xf numFmtId="0" fontId="1" fillId="0" borderId="83" xfId="0" applyFont="1" applyBorder="1" applyAlignment="1" applyProtection="1">
      <alignment horizontal="center" vertical="center" textRotation="90" wrapText="1"/>
      <protection locked="0"/>
    </xf>
    <xf numFmtId="0" fontId="2" fillId="10" borderId="59" xfId="0" applyFont="1" applyFill="1" applyBorder="1" applyAlignment="1">
      <alignment horizontal="right" vertical="top"/>
    </xf>
    <xf numFmtId="0" fontId="2" fillId="10" borderId="25" xfId="0" applyFont="1" applyFill="1" applyBorder="1" applyAlignment="1">
      <alignment horizontal="right" vertical="top"/>
    </xf>
    <xf numFmtId="0" fontId="2" fillId="10" borderId="29" xfId="0" applyFont="1" applyFill="1" applyBorder="1" applyAlignment="1">
      <alignment horizontal="right" vertical="top"/>
    </xf>
    <xf numFmtId="0" fontId="1" fillId="0" borderId="60" xfId="0" applyFont="1" applyBorder="1" applyAlignment="1" applyProtection="1">
      <alignment horizontal="center" vertical="center" textRotation="90"/>
      <protection locked="0"/>
    </xf>
    <xf numFmtId="0" fontId="1" fillId="0" borderId="49" xfId="0" applyFont="1" applyBorder="1" applyAlignment="1" applyProtection="1">
      <alignment horizontal="center" vertical="center" textRotation="90"/>
      <protection locked="0"/>
    </xf>
    <xf numFmtId="0" fontId="1" fillId="0" borderId="79" xfId="0" applyFont="1" applyBorder="1" applyAlignment="1" applyProtection="1">
      <alignment horizontal="center" vertical="center" textRotation="90"/>
      <protection locked="0"/>
    </xf>
    <xf numFmtId="0" fontId="1" fillId="0" borderId="77" xfId="0" applyFont="1" applyBorder="1" applyAlignment="1" applyProtection="1">
      <alignment horizontal="center" vertical="center" textRotation="90"/>
      <protection locked="0"/>
    </xf>
    <xf numFmtId="164" fontId="1" fillId="0" borderId="12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67" xfId="0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2" fillId="12" borderId="56" xfId="0" applyNumberFormat="1" applyFont="1" applyFill="1" applyBorder="1" applyAlignment="1">
      <alignment horizontal="right"/>
    </xf>
    <xf numFmtId="164" fontId="2" fillId="12" borderId="112" xfId="0" applyNumberFormat="1" applyFont="1" applyFill="1" applyBorder="1" applyAlignment="1">
      <alignment horizontal="right"/>
    </xf>
    <xf numFmtId="164" fontId="2" fillId="12" borderId="71" xfId="0" applyNumberFormat="1" applyFont="1" applyFill="1" applyBorder="1" applyAlignment="1">
      <alignment horizontal="center"/>
    </xf>
    <xf numFmtId="164" fontId="2" fillId="12" borderId="43" xfId="0" applyNumberFormat="1" applyFont="1" applyFill="1" applyBorder="1" applyAlignment="1">
      <alignment horizontal="center"/>
    </xf>
    <xf numFmtId="164" fontId="2" fillId="12" borderId="72" xfId="0" applyNumberFormat="1" applyFont="1" applyFill="1" applyBorder="1" applyAlignment="1">
      <alignment horizontal="center"/>
    </xf>
    <xf numFmtId="164" fontId="1" fillId="0" borderId="55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115" xfId="0" applyFont="1" applyBorder="1" applyAlignment="1">
      <alignment horizontal="left"/>
    </xf>
    <xf numFmtId="164" fontId="1" fillId="0" borderId="123" xfId="0" applyNumberFormat="1" applyFont="1" applyBorder="1" applyAlignment="1">
      <alignment horizontal="left"/>
    </xf>
    <xf numFmtId="164" fontId="1" fillId="0" borderId="55" xfId="0" applyNumberFormat="1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164" fontId="1" fillId="0" borderId="12" xfId="0" applyNumberFormat="1" applyFont="1" applyBorder="1" applyAlignment="1">
      <alignment horizontal="center" vertical="top"/>
    </xf>
    <xf numFmtId="164" fontId="1" fillId="0" borderId="123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10" xfId="0" applyNumberFormat="1" applyFont="1" applyBorder="1" applyAlignment="1">
      <alignment horizontal="left" wrapText="1"/>
    </xf>
    <xf numFmtId="0" fontId="2" fillId="12" borderId="4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164" fontId="1" fillId="0" borderId="88" xfId="0" applyNumberFormat="1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164" fontId="1" fillId="0" borderId="92" xfId="0" applyNumberFormat="1" applyFont="1" applyBorder="1" applyAlignment="1">
      <alignment horizontal="center"/>
    </xf>
    <xf numFmtId="164" fontId="1" fillId="0" borderId="93" xfId="0" applyNumberFormat="1" applyFont="1" applyBorder="1" applyAlignment="1">
      <alignment horizontal="center"/>
    </xf>
    <xf numFmtId="164" fontId="1" fillId="0" borderId="94" xfId="0" applyNumberFormat="1" applyFont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15" borderId="69" xfId="0" applyFont="1" applyFill="1" applyBorder="1" applyAlignment="1" applyProtection="1">
      <alignment horizontal="center" vertical="center" wrapText="1"/>
      <protection locked="0"/>
    </xf>
    <xf numFmtId="0" fontId="2" fillId="15" borderId="65" xfId="0" applyFont="1" applyFill="1" applyBorder="1" applyAlignment="1" applyProtection="1">
      <alignment horizontal="center" vertical="center" wrapText="1"/>
      <protection locked="0"/>
    </xf>
    <xf numFmtId="0" fontId="2" fillId="15" borderId="78" xfId="0" applyFont="1" applyFill="1" applyBorder="1" applyAlignment="1" applyProtection="1">
      <alignment horizontal="center" vertical="center" wrapText="1"/>
      <protection locked="0"/>
    </xf>
    <xf numFmtId="0" fontId="2" fillId="15" borderId="69" xfId="0" applyFont="1" applyFill="1" applyBorder="1" applyAlignment="1" applyProtection="1">
      <alignment horizontal="center" vertical="center" textRotation="90" wrapText="1"/>
      <protection locked="0"/>
    </xf>
    <xf numFmtId="0" fontId="2" fillId="15" borderId="65" xfId="0" applyFont="1" applyFill="1" applyBorder="1" applyAlignment="1" applyProtection="1">
      <alignment horizontal="center" vertical="center" textRotation="90" wrapText="1"/>
      <protection locked="0"/>
    </xf>
    <xf numFmtId="0" fontId="2" fillId="15" borderId="78" xfId="0" applyFont="1" applyFill="1" applyBorder="1" applyAlignment="1" applyProtection="1">
      <alignment horizontal="center" vertical="center" textRotation="90" wrapText="1"/>
      <protection locked="0"/>
    </xf>
    <xf numFmtId="0" fontId="2" fillId="15" borderId="62" xfId="0" applyFont="1" applyFill="1" applyBorder="1" applyAlignment="1" applyProtection="1">
      <alignment horizontal="center" vertical="top" wrapText="1"/>
      <protection locked="0"/>
    </xf>
    <xf numFmtId="0" fontId="2" fillId="15" borderId="44" xfId="0" applyFont="1" applyFill="1" applyBorder="1" applyAlignment="1" applyProtection="1">
      <alignment horizontal="center" vertical="top" wrapText="1"/>
      <protection locked="0"/>
    </xf>
    <xf numFmtId="0" fontId="2" fillId="15" borderId="90" xfId="0" applyFont="1" applyFill="1" applyBorder="1" applyAlignment="1" applyProtection="1">
      <alignment horizontal="center" vertical="top" wrapText="1"/>
      <protection locked="0"/>
    </xf>
    <xf numFmtId="0" fontId="2" fillId="15" borderId="87" xfId="0" applyFont="1" applyFill="1" applyBorder="1" applyAlignment="1" applyProtection="1">
      <alignment horizontal="center" vertical="top" wrapText="1"/>
      <protection locked="0"/>
    </xf>
    <xf numFmtId="0" fontId="2" fillId="15" borderId="97" xfId="0" applyFont="1" applyFill="1" applyBorder="1" applyAlignment="1" applyProtection="1">
      <alignment horizontal="center" vertical="top" wrapText="1"/>
      <protection locked="0"/>
    </xf>
    <xf numFmtId="0" fontId="2" fillId="15" borderId="85" xfId="0" applyFont="1" applyFill="1" applyBorder="1" applyAlignment="1" applyProtection="1">
      <alignment horizontal="center" vertical="top" wrapText="1"/>
      <protection locked="0"/>
    </xf>
    <xf numFmtId="0" fontId="1" fillId="15" borderId="60" xfId="0" applyFont="1" applyFill="1" applyBorder="1" applyAlignment="1" applyProtection="1">
      <alignment horizontal="center" vertical="top" wrapText="1"/>
      <protection locked="0"/>
    </xf>
    <xf numFmtId="0" fontId="1" fillId="15" borderId="77" xfId="0" applyFont="1" applyFill="1" applyBorder="1" applyAlignment="1" applyProtection="1">
      <alignment horizontal="center" vertical="top" wrapText="1"/>
      <protection locked="0"/>
    </xf>
    <xf numFmtId="0" fontId="1" fillId="15" borderId="49" xfId="0" applyFont="1" applyFill="1" applyBorder="1" applyAlignment="1" applyProtection="1">
      <alignment horizontal="center" vertical="top" wrapText="1"/>
      <protection locked="0"/>
    </xf>
    <xf numFmtId="0" fontId="1" fillId="15" borderId="6" xfId="0" applyFont="1" applyFill="1" applyBorder="1" applyAlignment="1" applyProtection="1">
      <alignment horizontal="left" vertical="top" wrapText="1"/>
      <protection locked="0"/>
    </xf>
    <xf numFmtId="0" fontId="1" fillId="15" borderId="24" xfId="0" applyFont="1" applyFill="1" applyBorder="1" applyAlignment="1" applyProtection="1">
      <alignment horizontal="left" vertical="top" wrapText="1"/>
      <protection locked="0"/>
    </xf>
    <xf numFmtId="0" fontId="1" fillId="15" borderId="27" xfId="0" applyFont="1" applyFill="1" applyBorder="1" applyAlignment="1" applyProtection="1">
      <alignment horizontal="left" vertical="top" wrapText="1"/>
      <protection locked="0"/>
    </xf>
    <xf numFmtId="0" fontId="1" fillId="15" borderId="75" xfId="0" applyFont="1" applyFill="1" applyBorder="1" applyAlignment="1" applyProtection="1">
      <alignment horizontal="center" vertical="top" wrapText="1"/>
      <protection locked="0"/>
    </xf>
    <xf numFmtId="0" fontId="1" fillId="15" borderId="61" xfId="0" applyFont="1" applyFill="1" applyBorder="1" applyAlignment="1" applyProtection="1">
      <alignment horizontal="center" vertical="top" wrapText="1"/>
      <protection locked="0"/>
    </xf>
    <xf numFmtId="0" fontId="1" fillId="15" borderId="8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right"/>
      <protection locked="0"/>
    </xf>
  </cellXfs>
  <cellStyles count="2">
    <cellStyle name="Aiškinamasis tekstas" xfId="1" builtinId="53" customBuiltin="1"/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66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etra_AS/Desktop/2018-2020%20planas/05_programa/05_u&#382;daviniai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_Uzdaviniai"/>
      <sheetName val="Suvestine"/>
      <sheetName val="lesu poreikis"/>
      <sheetName val="islaidos"/>
    </sheetNames>
    <sheetDataSet>
      <sheetData sheetId="0">
        <row r="200">
          <cell r="K200">
            <v>1600.4</v>
          </cell>
        </row>
      </sheetData>
      <sheetData sheetId="1">
        <row r="6">
          <cell r="J6">
            <v>54.7</v>
          </cell>
        </row>
        <row r="14">
          <cell r="L14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525"/>
  <sheetViews>
    <sheetView tabSelected="1" zoomScale="85" zoomScaleNormal="85" zoomScaleSheetLayoutView="85" zoomScalePageLayoutView="85" workbookViewId="0">
      <pane ySplit="17" topLeftCell="A237" activePane="bottomLeft" state="frozen"/>
      <selection pane="bottomLeft" activeCell="E245" sqref="E245:E247"/>
    </sheetView>
  </sheetViews>
  <sheetFormatPr defaultRowHeight="12.75" x14ac:dyDescent="0.2"/>
  <cols>
    <col min="1" max="1" width="3.28515625" style="42"/>
    <col min="2" max="4" width="3.42578125" style="42" customWidth="1"/>
    <col min="5" max="5" width="20.28515625" style="42"/>
    <col min="6" max="6" width="2.7109375" style="42"/>
    <col min="7" max="7" width="3.28515625" style="42" customWidth="1"/>
    <col min="8" max="8" width="3" style="42" customWidth="1"/>
    <col min="9" max="9" width="3.42578125" style="42" customWidth="1"/>
    <col min="10" max="10" width="8.42578125" style="42" customWidth="1"/>
    <col min="11" max="11" width="8.7109375" style="42" customWidth="1"/>
    <col min="12" max="12" width="8.140625" style="42" customWidth="1"/>
    <col min="13" max="13" width="8" style="42"/>
    <col min="14" max="14" width="7.7109375" style="42"/>
    <col min="15" max="15" width="8" style="41"/>
    <col min="16" max="16" width="7.7109375" style="41"/>
    <col min="17" max="17" width="8" style="41"/>
    <col min="18" max="18" width="7.7109375" style="41"/>
    <col min="19" max="20" width="8" style="42"/>
    <col min="21" max="26" width="7.7109375" style="42"/>
    <col min="27" max="28" width="7.7109375" style="41"/>
    <col min="29" max="29" width="17.5703125" style="60" customWidth="1"/>
    <col min="30" max="30" width="4.28515625" style="60" customWidth="1"/>
    <col min="31" max="31" width="4.5703125" style="60" customWidth="1"/>
    <col min="32" max="32" width="4.85546875" style="60" customWidth="1"/>
    <col min="33" max="39" width="0" style="42" hidden="1" customWidth="1"/>
    <col min="40" max="40" width="1.140625" style="42" customWidth="1"/>
    <col min="41" max="41" width="0.140625" style="42" customWidth="1"/>
    <col min="42" max="1019" width="9" style="42"/>
    <col min="1020" max="16384" width="9.140625" style="41"/>
  </cols>
  <sheetData>
    <row r="1" spans="1:40" s="46" customFormat="1" ht="11.25" customHeight="1" x14ac:dyDescent="0.2">
      <c r="A1" s="43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4"/>
      <c r="T1" s="44"/>
      <c r="U1" s="44"/>
      <c r="V1" s="44"/>
      <c r="W1" s="44"/>
      <c r="X1" s="44"/>
      <c r="Y1" s="44"/>
      <c r="Z1" s="618" t="s">
        <v>337</v>
      </c>
      <c r="AA1" s="618"/>
      <c r="AB1" s="618"/>
      <c r="AC1" s="618"/>
      <c r="AD1" s="618"/>
      <c r="AE1" s="618"/>
      <c r="AF1" s="618"/>
    </row>
    <row r="2" spans="1:40" s="46" customFormat="1" ht="15" customHeight="1" x14ac:dyDescent="0.2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5"/>
      <c r="Q2" s="45"/>
      <c r="R2" s="45"/>
      <c r="S2" s="44"/>
      <c r="T2" s="44"/>
      <c r="U2" s="44"/>
      <c r="V2" s="44"/>
      <c r="W2" s="44"/>
      <c r="X2" s="44"/>
      <c r="Y2" s="44"/>
      <c r="Z2" s="618" t="s">
        <v>354</v>
      </c>
      <c r="AA2" s="618"/>
      <c r="AB2" s="618"/>
      <c r="AC2" s="618"/>
      <c r="AD2" s="618"/>
      <c r="AE2" s="618"/>
      <c r="AF2" s="618"/>
    </row>
    <row r="3" spans="1:40" s="46" customFormat="1" ht="12.75" customHeight="1" x14ac:dyDescent="0.2">
      <c r="A3" s="43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4"/>
      <c r="T3" s="44"/>
      <c r="U3" s="44"/>
      <c r="V3" s="44"/>
      <c r="W3" s="44"/>
      <c r="X3" s="44"/>
      <c r="Y3" s="44"/>
      <c r="Z3" s="618" t="s">
        <v>379</v>
      </c>
      <c r="AA3" s="618"/>
      <c r="AB3" s="618"/>
      <c r="AC3" s="618"/>
      <c r="AD3" s="618"/>
      <c r="AE3" s="618"/>
      <c r="AF3" s="618"/>
    </row>
    <row r="4" spans="1:40" s="46" customFormat="1" ht="12.75" customHeight="1" x14ac:dyDescent="0.2">
      <c r="A4" s="43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4"/>
      <c r="X4" s="44"/>
      <c r="Y4" s="44"/>
      <c r="Z4" s="618" t="s">
        <v>380</v>
      </c>
      <c r="AA4" s="618"/>
      <c r="AB4" s="618"/>
      <c r="AC4" s="618"/>
      <c r="AD4" s="618"/>
      <c r="AE4" s="618"/>
      <c r="AF4" s="618"/>
    </row>
    <row r="5" spans="1:40" s="46" customFormat="1" ht="12.75" customHeight="1" x14ac:dyDescent="0.2">
      <c r="A5" s="43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618" t="s">
        <v>404</v>
      </c>
      <c r="AA5" s="618"/>
      <c r="AB5" s="618"/>
      <c r="AC5" s="618"/>
      <c r="AD5" s="618"/>
      <c r="AE5" s="618"/>
      <c r="AF5" s="618"/>
    </row>
    <row r="6" spans="1:40" s="46" customFormat="1" ht="12.75" customHeight="1" x14ac:dyDescent="0.2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45"/>
      <c r="Q6" s="45"/>
      <c r="R6" s="45"/>
      <c r="S6" s="44"/>
      <c r="T6" s="44"/>
      <c r="U6" s="44"/>
      <c r="V6" s="44"/>
      <c r="W6" s="44"/>
      <c r="X6" s="44"/>
      <c r="Y6" s="44"/>
      <c r="Z6" s="618" t="s">
        <v>387</v>
      </c>
      <c r="AA6" s="618"/>
      <c r="AB6" s="618"/>
      <c r="AC6" s="618"/>
      <c r="AD6" s="618"/>
      <c r="AE6" s="618"/>
      <c r="AF6" s="618"/>
    </row>
    <row r="7" spans="1:40" s="46" customFormat="1" ht="12.75" customHeight="1" x14ac:dyDescent="0.2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  <c r="P7" s="45"/>
      <c r="Q7" s="45"/>
      <c r="R7" s="45"/>
      <c r="S7" s="44"/>
      <c r="T7" s="44"/>
      <c r="U7" s="44"/>
      <c r="V7" s="44"/>
      <c r="W7" s="44"/>
      <c r="X7" s="44"/>
      <c r="Y7" s="44"/>
      <c r="Z7" s="618" t="s">
        <v>405</v>
      </c>
      <c r="AA7" s="618"/>
      <c r="AB7" s="618"/>
      <c r="AC7" s="618"/>
      <c r="AD7" s="618"/>
      <c r="AE7" s="618"/>
      <c r="AF7" s="618"/>
    </row>
    <row r="8" spans="1:40" s="46" customFormat="1" ht="12.75" customHeight="1" x14ac:dyDescent="0.2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  <c r="P8" s="45"/>
      <c r="Q8" s="45"/>
      <c r="R8" s="45"/>
      <c r="S8" s="44"/>
      <c r="T8" s="44"/>
      <c r="U8" s="44"/>
      <c r="V8" s="44"/>
      <c r="W8" s="44"/>
      <c r="X8" s="44"/>
      <c r="Y8" s="44"/>
      <c r="Z8" s="618" t="s">
        <v>413</v>
      </c>
      <c r="AA8" s="618"/>
      <c r="AB8" s="618"/>
      <c r="AC8" s="618"/>
      <c r="AD8" s="618"/>
      <c r="AE8" s="618"/>
      <c r="AF8" s="618"/>
      <c r="AG8" s="618"/>
      <c r="AH8" s="618"/>
      <c r="AI8" s="618"/>
      <c r="AJ8" s="618"/>
      <c r="AK8" s="618"/>
      <c r="AL8" s="618"/>
      <c r="AM8" s="618"/>
      <c r="AN8" s="618"/>
    </row>
    <row r="9" spans="1:40" s="46" customFormat="1" ht="12.75" customHeight="1" x14ac:dyDescent="0.2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  <c r="P9" s="45"/>
      <c r="Q9" s="45"/>
      <c r="R9" s="45"/>
      <c r="S9" s="44"/>
      <c r="T9" s="44"/>
      <c r="U9" s="44"/>
      <c r="V9" s="44"/>
      <c r="W9" s="44"/>
      <c r="X9" s="44"/>
      <c r="Y9" s="44"/>
      <c r="Z9" s="618" t="s">
        <v>414</v>
      </c>
      <c r="AA9" s="618"/>
      <c r="AB9" s="618"/>
      <c r="AC9" s="618"/>
      <c r="AD9" s="618"/>
      <c r="AE9" s="618"/>
      <c r="AF9" s="618"/>
    </row>
    <row r="10" spans="1:40" s="46" customFormat="1" ht="13.5" customHeight="1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1201"/>
      <c r="AA10" s="1201"/>
      <c r="AB10" s="1201"/>
      <c r="AC10" s="492"/>
      <c r="AD10" s="492"/>
      <c r="AE10" s="666" t="s">
        <v>338</v>
      </c>
      <c r="AF10" s="666"/>
    </row>
    <row r="11" spans="1:40" ht="15.75" customHeight="1" x14ac:dyDescent="0.2">
      <c r="A11" s="1208" t="s">
        <v>388</v>
      </c>
      <c r="B11" s="1208"/>
      <c r="C11" s="1208"/>
      <c r="D11" s="1208"/>
      <c r="E11" s="1208"/>
      <c r="F11" s="1208"/>
      <c r="G11" s="1208"/>
      <c r="H11" s="1208"/>
      <c r="I11" s="1208"/>
      <c r="J11" s="1208"/>
      <c r="K11" s="1208"/>
      <c r="L11" s="1208"/>
      <c r="M11" s="1208"/>
      <c r="N11" s="1208"/>
      <c r="O11" s="1208"/>
      <c r="P11" s="1208"/>
      <c r="Q11" s="1208"/>
      <c r="R11" s="1208"/>
      <c r="S11" s="1208"/>
      <c r="T11" s="1208"/>
      <c r="U11" s="1208"/>
      <c r="V11" s="1208"/>
      <c r="W11" s="1208"/>
      <c r="X11" s="1208"/>
      <c r="Y11" s="1208"/>
      <c r="Z11" s="1208"/>
      <c r="AA11" s="1208"/>
      <c r="AB11" s="1208"/>
      <c r="AC11" s="1208"/>
      <c r="AD11" s="1208"/>
      <c r="AE11" s="1208"/>
      <c r="AF11" s="1208"/>
    </row>
    <row r="12" spans="1:40" ht="13.5" customHeight="1" x14ac:dyDescent="0.2">
      <c r="A12" s="1209" t="s">
        <v>0</v>
      </c>
      <c r="B12" s="1209"/>
      <c r="C12" s="1209"/>
      <c r="D12" s="1209"/>
      <c r="E12" s="1209"/>
      <c r="F12" s="1209"/>
      <c r="G12" s="1209"/>
      <c r="H12" s="1209"/>
      <c r="I12" s="1209"/>
      <c r="J12" s="1209"/>
      <c r="K12" s="1209"/>
      <c r="L12" s="1209"/>
      <c r="M12" s="1209"/>
      <c r="N12" s="1209"/>
      <c r="O12" s="1209"/>
      <c r="P12" s="1209"/>
      <c r="Q12" s="1209"/>
      <c r="R12" s="1209"/>
      <c r="S12" s="1209"/>
      <c r="T12" s="1209"/>
      <c r="U12" s="1209"/>
      <c r="V12" s="1209"/>
      <c r="W12" s="1209"/>
      <c r="X12" s="1209"/>
      <c r="Y12" s="1209"/>
      <c r="Z12" s="1209"/>
      <c r="AA12" s="1209"/>
      <c r="AB12" s="1209"/>
      <c r="AC12" s="1209"/>
      <c r="AD12" s="1209"/>
      <c r="AE12" s="1209"/>
      <c r="AF12" s="1209"/>
    </row>
    <row r="13" spans="1:40" ht="13.5" customHeight="1" x14ac:dyDescent="0.2">
      <c r="A13" s="1210" t="s">
        <v>1</v>
      </c>
      <c r="B13" s="1210"/>
      <c r="C13" s="1210"/>
      <c r="D13" s="1210"/>
      <c r="E13" s="1210"/>
      <c r="F13" s="1210"/>
      <c r="G13" s="1210"/>
      <c r="H13" s="1210"/>
      <c r="I13" s="1210"/>
      <c r="J13" s="1210"/>
      <c r="K13" s="1210"/>
      <c r="L13" s="1210"/>
      <c r="M13" s="1210"/>
      <c r="N13" s="1210"/>
      <c r="O13" s="1210"/>
      <c r="P13" s="1210"/>
      <c r="Q13" s="1210"/>
      <c r="R13" s="1210"/>
      <c r="S13" s="1210"/>
      <c r="T13" s="1210"/>
      <c r="U13" s="1210"/>
      <c r="V13" s="1210"/>
      <c r="W13" s="1210"/>
      <c r="X13" s="1210"/>
      <c r="Y13" s="1210"/>
      <c r="Z13" s="1210"/>
      <c r="AA13" s="1210"/>
      <c r="AB13" s="1210"/>
      <c r="AC13" s="1210"/>
      <c r="AD13" s="1210"/>
      <c r="AE13" s="1210"/>
      <c r="AF13" s="1210"/>
    </row>
    <row r="14" spans="1:40" ht="14.25" customHeight="1" thickBot="1" x14ac:dyDescent="0.25">
      <c r="A14" s="1054" t="s">
        <v>243</v>
      </c>
      <c r="B14" s="1054"/>
      <c r="C14" s="1054"/>
      <c r="D14" s="1054"/>
      <c r="E14" s="1054"/>
      <c r="F14" s="1054"/>
      <c r="G14" s="1054"/>
      <c r="H14" s="1054"/>
      <c r="I14" s="1054"/>
      <c r="J14" s="1054"/>
      <c r="K14" s="1054"/>
      <c r="L14" s="1054"/>
      <c r="M14" s="1054"/>
      <c r="N14" s="1054"/>
      <c r="O14" s="1054"/>
      <c r="P14" s="1054"/>
      <c r="Q14" s="1054"/>
      <c r="R14" s="1054"/>
      <c r="S14" s="1054"/>
      <c r="T14" s="1054"/>
      <c r="U14" s="1054"/>
      <c r="V14" s="1054"/>
      <c r="W14" s="1054"/>
      <c r="X14" s="1054"/>
      <c r="Y14" s="1054"/>
      <c r="Z14" s="1054"/>
      <c r="AA14" s="1054"/>
      <c r="AB14" s="1054"/>
      <c r="AC14" s="1054"/>
      <c r="AD14" s="1054"/>
      <c r="AE14" s="1054"/>
      <c r="AF14" s="1054"/>
    </row>
    <row r="15" spans="1:40" ht="25.5" customHeight="1" thickBot="1" x14ac:dyDescent="0.25">
      <c r="A15" s="1211" t="s">
        <v>2</v>
      </c>
      <c r="B15" s="1214" t="s">
        <v>3</v>
      </c>
      <c r="C15" s="1217" t="s">
        <v>4</v>
      </c>
      <c r="D15" s="1220" t="s">
        <v>5</v>
      </c>
      <c r="E15" s="1223" t="s">
        <v>6</v>
      </c>
      <c r="F15" s="1068" t="s">
        <v>7</v>
      </c>
      <c r="G15" s="1068" t="s">
        <v>8</v>
      </c>
      <c r="H15" s="1068" t="s">
        <v>9</v>
      </c>
      <c r="I15" s="1065" t="s">
        <v>10</v>
      </c>
      <c r="J15" s="1068" t="s">
        <v>11</v>
      </c>
      <c r="K15" s="1071" t="s">
        <v>355</v>
      </c>
      <c r="L15" s="1072"/>
      <c r="M15" s="1072"/>
      <c r="N15" s="1073"/>
      <c r="O15" s="1071" t="s">
        <v>356</v>
      </c>
      <c r="P15" s="1072"/>
      <c r="Q15" s="1072"/>
      <c r="R15" s="1073"/>
      <c r="S15" s="1074" t="s">
        <v>357</v>
      </c>
      <c r="T15" s="1075"/>
      <c r="U15" s="1075"/>
      <c r="V15" s="1076"/>
      <c r="W15" s="1057" t="s">
        <v>358</v>
      </c>
      <c r="X15" s="1058"/>
      <c r="Y15" s="1058"/>
      <c r="Z15" s="1059"/>
      <c r="AA15" s="1060" t="s">
        <v>310</v>
      </c>
      <c r="AB15" s="1060" t="s">
        <v>359</v>
      </c>
      <c r="AC15" s="1093" t="s">
        <v>256</v>
      </c>
      <c r="AD15" s="1094"/>
      <c r="AE15" s="1094"/>
      <c r="AF15" s="1095"/>
    </row>
    <row r="16" spans="1:40" ht="18" customHeight="1" thickTop="1" thickBot="1" x14ac:dyDescent="0.25">
      <c r="A16" s="1212"/>
      <c r="B16" s="1215"/>
      <c r="C16" s="1218"/>
      <c r="D16" s="1221"/>
      <c r="E16" s="1224"/>
      <c r="F16" s="1069"/>
      <c r="G16" s="1069"/>
      <c r="H16" s="1069"/>
      <c r="I16" s="1066"/>
      <c r="J16" s="1069"/>
      <c r="K16" s="1077" t="s">
        <v>12</v>
      </c>
      <c r="L16" s="1079" t="s">
        <v>13</v>
      </c>
      <c r="M16" s="1079"/>
      <c r="N16" s="1080" t="s">
        <v>242</v>
      </c>
      <c r="O16" s="1082" t="s">
        <v>12</v>
      </c>
      <c r="P16" s="1079" t="s">
        <v>13</v>
      </c>
      <c r="Q16" s="1079"/>
      <c r="R16" s="1084" t="s">
        <v>242</v>
      </c>
      <c r="S16" s="1086" t="s">
        <v>12</v>
      </c>
      <c r="T16" s="1096" t="s">
        <v>13</v>
      </c>
      <c r="U16" s="1096"/>
      <c r="V16" s="1097" t="s">
        <v>242</v>
      </c>
      <c r="W16" s="1063" t="s">
        <v>12</v>
      </c>
      <c r="X16" s="1088" t="s">
        <v>13</v>
      </c>
      <c r="Y16" s="1088"/>
      <c r="Z16" s="1055" t="s">
        <v>242</v>
      </c>
      <c r="AA16" s="1061"/>
      <c r="AB16" s="1061"/>
      <c r="AC16" s="1089" t="s">
        <v>255</v>
      </c>
      <c r="AD16" s="1091" t="s">
        <v>257</v>
      </c>
      <c r="AE16" s="1091"/>
      <c r="AF16" s="1092"/>
    </row>
    <row r="17" spans="1:59" ht="114" customHeight="1" thickTop="1" thickBot="1" x14ac:dyDescent="0.25">
      <c r="A17" s="1213"/>
      <c r="B17" s="1216"/>
      <c r="C17" s="1219"/>
      <c r="D17" s="1222"/>
      <c r="E17" s="1225"/>
      <c r="F17" s="1070"/>
      <c r="G17" s="1070"/>
      <c r="H17" s="1070"/>
      <c r="I17" s="1067"/>
      <c r="J17" s="1070"/>
      <c r="K17" s="1078"/>
      <c r="L17" s="275" t="s">
        <v>12</v>
      </c>
      <c r="M17" s="275" t="s">
        <v>14</v>
      </c>
      <c r="N17" s="1081"/>
      <c r="O17" s="1083"/>
      <c r="P17" s="276" t="s">
        <v>12</v>
      </c>
      <c r="Q17" s="276" t="s">
        <v>14</v>
      </c>
      <c r="R17" s="1085"/>
      <c r="S17" s="1087"/>
      <c r="T17" s="277" t="s">
        <v>12</v>
      </c>
      <c r="U17" s="277" t="s">
        <v>14</v>
      </c>
      <c r="V17" s="1098"/>
      <c r="W17" s="1064"/>
      <c r="X17" s="278" t="s">
        <v>12</v>
      </c>
      <c r="Y17" s="278" t="s">
        <v>14</v>
      </c>
      <c r="Z17" s="1056"/>
      <c r="AA17" s="1062"/>
      <c r="AB17" s="1062"/>
      <c r="AC17" s="1090"/>
      <c r="AD17" s="493" t="s">
        <v>276</v>
      </c>
      <c r="AE17" s="493" t="s">
        <v>311</v>
      </c>
      <c r="AF17" s="494" t="s">
        <v>360</v>
      </c>
      <c r="AO17" s="55"/>
      <c r="AP17" s="55"/>
      <c r="AQ17" s="55"/>
      <c r="AR17" s="55"/>
      <c r="AS17" s="55"/>
      <c r="AT17" s="55"/>
      <c r="AU17" s="55"/>
      <c r="AV17" s="55"/>
      <c r="AW17" s="55"/>
      <c r="AX17" s="55"/>
    </row>
    <row r="18" spans="1:59" s="47" customFormat="1" ht="17.25" customHeight="1" thickBot="1" x14ac:dyDescent="0.25">
      <c r="A18" s="1202" t="s">
        <v>15</v>
      </c>
      <c r="B18" s="1203"/>
      <c r="C18" s="1203"/>
      <c r="D18" s="1203"/>
      <c r="E18" s="1203"/>
      <c r="F18" s="1203"/>
      <c r="G18" s="1203"/>
      <c r="H18" s="1203"/>
      <c r="I18" s="1203"/>
      <c r="J18" s="1203"/>
      <c r="K18" s="1203"/>
      <c r="L18" s="1203"/>
      <c r="M18" s="1203"/>
      <c r="N18" s="1203"/>
      <c r="O18" s="1203"/>
      <c r="P18" s="1203"/>
      <c r="Q18" s="1203"/>
      <c r="R18" s="1203"/>
      <c r="S18" s="1203"/>
      <c r="T18" s="1203"/>
      <c r="U18" s="1203"/>
      <c r="V18" s="1203"/>
      <c r="W18" s="1203"/>
      <c r="X18" s="1203"/>
      <c r="Y18" s="1203"/>
      <c r="Z18" s="1203"/>
      <c r="AA18" s="1203"/>
      <c r="AB18" s="1203"/>
      <c r="AC18" s="1203"/>
      <c r="AD18" s="1203"/>
      <c r="AE18" s="1203"/>
      <c r="AF18" s="1204"/>
      <c r="AO18" s="50"/>
      <c r="AP18" s="50"/>
    </row>
    <row r="19" spans="1:59" ht="20.25" customHeight="1" thickBot="1" x14ac:dyDescent="0.25">
      <c r="A19" s="1205" t="s">
        <v>16</v>
      </c>
      <c r="B19" s="1206"/>
      <c r="C19" s="1206"/>
      <c r="D19" s="1206"/>
      <c r="E19" s="1206"/>
      <c r="F19" s="1206"/>
      <c r="G19" s="1206"/>
      <c r="H19" s="1206"/>
      <c r="I19" s="1206"/>
      <c r="J19" s="1206"/>
      <c r="K19" s="1206"/>
      <c r="L19" s="1206"/>
      <c r="M19" s="1206"/>
      <c r="N19" s="1206"/>
      <c r="O19" s="1206"/>
      <c r="P19" s="1206"/>
      <c r="Q19" s="1206"/>
      <c r="R19" s="1206"/>
      <c r="S19" s="1206"/>
      <c r="T19" s="1206"/>
      <c r="U19" s="1206"/>
      <c r="V19" s="1206"/>
      <c r="W19" s="1206"/>
      <c r="X19" s="1206"/>
      <c r="Y19" s="1206"/>
      <c r="Z19" s="1206"/>
      <c r="AA19" s="1206"/>
      <c r="AB19" s="1206"/>
      <c r="AC19" s="1206"/>
      <c r="AD19" s="1206"/>
      <c r="AE19" s="1206"/>
      <c r="AF19" s="1207"/>
      <c r="AO19" s="55"/>
      <c r="AP19" s="50"/>
      <c r="BG19" s="48"/>
    </row>
    <row r="20" spans="1:59" s="50" customFormat="1" ht="20.25" customHeight="1" thickBot="1" x14ac:dyDescent="0.25">
      <c r="A20" s="506" t="s">
        <v>17</v>
      </c>
      <c r="B20" s="279" t="s">
        <v>18</v>
      </c>
      <c r="C20" s="1104" t="s">
        <v>19</v>
      </c>
      <c r="D20" s="1104"/>
      <c r="E20" s="1104"/>
      <c r="F20" s="1104"/>
      <c r="G20" s="1104"/>
      <c r="H20" s="1104"/>
      <c r="I20" s="1104"/>
      <c r="J20" s="1104"/>
      <c r="K20" s="1104"/>
      <c r="L20" s="1104"/>
      <c r="M20" s="1104"/>
      <c r="N20" s="1104"/>
      <c r="O20" s="1104"/>
      <c r="P20" s="1104"/>
      <c r="Q20" s="1104"/>
      <c r="R20" s="1104"/>
      <c r="S20" s="1104"/>
      <c r="T20" s="1104"/>
      <c r="U20" s="1104"/>
      <c r="V20" s="1104"/>
      <c r="W20" s="1104"/>
      <c r="X20" s="1104"/>
      <c r="Y20" s="1104"/>
      <c r="Z20" s="1104"/>
      <c r="AA20" s="1104"/>
      <c r="AB20" s="1104"/>
      <c r="AC20" s="1104"/>
      <c r="AD20" s="1104"/>
      <c r="AE20" s="1104"/>
      <c r="AF20" s="1105"/>
      <c r="AG20" s="49"/>
      <c r="AH20" s="49"/>
      <c r="AI20" s="49"/>
      <c r="AJ20" s="49"/>
      <c r="AK20" s="49"/>
      <c r="AL20" s="49"/>
      <c r="AM20" s="49"/>
      <c r="BG20" s="51"/>
    </row>
    <row r="21" spans="1:59" ht="20.25" customHeight="1" thickBot="1" x14ac:dyDescent="0.25">
      <c r="A21" s="506" t="s">
        <v>17</v>
      </c>
      <c r="B21" s="281" t="s">
        <v>18</v>
      </c>
      <c r="C21" s="282" t="s">
        <v>18</v>
      </c>
      <c r="D21" s="1106" t="s">
        <v>20</v>
      </c>
      <c r="E21" s="1106"/>
      <c r="F21" s="1106"/>
      <c r="G21" s="1106"/>
      <c r="H21" s="1106"/>
      <c r="I21" s="1106"/>
      <c r="J21" s="1106"/>
      <c r="K21" s="1106"/>
      <c r="L21" s="1106"/>
      <c r="M21" s="1106"/>
      <c r="N21" s="1106"/>
      <c r="O21" s="1106"/>
      <c r="P21" s="1106"/>
      <c r="Q21" s="1106"/>
      <c r="R21" s="1106"/>
      <c r="S21" s="1106"/>
      <c r="T21" s="1106"/>
      <c r="U21" s="1106"/>
      <c r="V21" s="1106"/>
      <c r="W21" s="1106"/>
      <c r="X21" s="1106"/>
      <c r="Y21" s="1106"/>
      <c r="Z21" s="1106"/>
      <c r="AA21" s="1106"/>
      <c r="AB21" s="1106"/>
      <c r="AC21" s="1106"/>
      <c r="AD21" s="1106"/>
      <c r="AE21" s="1106"/>
      <c r="AF21" s="1107"/>
      <c r="AG21" s="47"/>
      <c r="AH21" s="47"/>
      <c r="AI21" s="47"/>
      <c r="AJ21" s="47"/>
      <c r="AK21" s="47"/>
      <c r="AL21" s="47"/>
      <c r="AM21" s="47"/>
      <c r="AN21" s="47"/>
      <c r="AO21" s="50"/>
      <c r="AP21" s="50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G21" s="51"/>
    </row>
    <row r="22" spans="1:59" ht="20.25" customHeight="1" x14ac:dyDescent="0.2">
      <c r="A22" s="726" t="s">
        <v>17</v>
      </c>
      <c r="B22" s="624" t="s">
        <v>18</v>
      </c>
      <c r="C22" s="903" t="s">
        <v>18</v>
      </c>
      <c r="D22" s="1173" t="s">
        <v>42</v>
      </c>
      <c r="E22" s="1175" t="s">
        <v>382</v>
      </c>
      <c r="F22" s="1177"/>
      <c r="G22" s="1179" t="s">
        <v>272</v>
      </c>
      <c r="H22" s="1182" t="s">
        <v>21</v>
      </c>
      <c r="I22" s="972" t="s">
        <v>22</v>
      </c>
      <c r="J22" s="233" t="s">
        <v>28</v>
      </c>
      <c r="K22" s="234">
        <f>+L22+N22</f>
        <v>0</v>
      </c>
      <c r="L22" s="235">
        <v>0</v>
      </c>
      <c r="M22" s="235">
        <v>0</v>
      </c>
      <c r="N22" s="237">
        <v>0</v>
      </c>
      <c r="O22" s="234">
        <f>+P22+R22</f>
        <v>0</v>
      </c>
      <c r="P22" s="507">
        <v>0</v>
      </c>
      <c r="Q22" s="241">
        <v>0</v>
      </c>
      <c r="R22" s="237">
        <v>0</v>
      </c>
      <c r="S22" s="234">
        <f>+T22+V22</f>
        <v>10</v>
      </c>
      <c r="T22" s="235">
        <v>10</v>
      </c>
      <c r="U22" s="235">
        <v>0</v>
      </c>
      <c r="V22" s="237">
        <v>0</v>
      </c>
      <c r="W22" s="234">
        <f>+X22+Z22</f>
        <v>0</v>
      </c>
      <c r="X22" s="235">
        <v>0</v>
      </c>
      <c r="Y22" s="235">
        <v>0</v>
      </c>
      <c r="Z22" s="237">
        <v>0</v>
      </c>
      <c r="AA22" s="242">
        <v>0</v>
      </c>
      <c r="AB22" s="508">
        <v>0</v>
      </c>
      <c r="AC22" s="1192" t="s">
        <v>383</v>
      </c>
      <c r="AD22" s="1195" t="s">
        <v>381</v>
      </c>
      <c r="AE22" s="1195" t="s">
        <v>381</v>
      </c>
      <c r="AF22" s="1198" t="s">
        <v>39</v>
      </c>
      <c r="AG22" s="47"/>
      <c r="AH22" s="47"/>
      <c r="AI22" s="47"/>
      <c r="AJ22" s="47"/>
      <c r="AK22" s="47"/>
      <c r="AL22" s="47"/>
      <c r="AM22" s="47"/>
      <c r="AN22" s="47"/>
      <c r="AO22" s="50"/>
      <c r="AP22" s="50"/>
      <c r="AQ22" s="505"/>
      <c r="AR22" s="505"/>
      <c r="AS22" s="505"/>
      <c r="AT22" s="505"/>
      <c r="AU22" s="505"/>
      <c r="AV22" s="505"/>
      <c r="AW22" s="505"/>
      <c r="AX22" s="505"/>
      <c r="AY22" s="505"/>
      <c r="AZ22" s="505"/>
      <c r="BA22" s="505"/>
      <c r="BB22" s="505"/>
      <c r="BC22" s="505"/>
      <c r="BD22" s="505"/>
      <c r="BE22" s="505"/>
      <c r="BG22" s="51"/>
    </row>
    <row r="23" spans="1:59" ht="20.25" customHeight="1" thickBot="1" x14ac:dyDescent="0.25">
      <c r="A23" s="734"/>
      <c r="B23" s="718"/>
      <c r="C23" s="904"/>
      <c r="D23" s="1174"/>
      <c r="E23" s="1176"/>
      <c r="F23" s="1178"/>
      <c r="G23" s="1180"/>
      <c r="H23" s="1183"/>
      <c r="I23" s="1004"/>
      <c r="J23" s="509" t="s">
        <v>25</v>
      </c>
      <c r="K23" s="238">
        <f>+L23+N23</f>
        <v>0</v>
      </c>
      <c r="L23" s="239">
        <v>0</v>
      </c>
      <c r="M23" s="239">
        <v>0</v>
      </c>
      <c r="N23" s="240">
        <v>0</v>
      </c>
      <c r="O23" s="510">
        <f>P23+R23</f>
        <v>0</v>
      </c>
      <c r="P23" s="511">
        <v>0</v>
      </c>
      <c r="Q23" s="512">
        <v>0</v>
      </c>
      <c r="R23" s="240">
        <v>0</v>
      </c>
      <c r="S23" s="238">
        <f>+T23+V23</f>
        <v>107.5</v>
      </c>
      <c r="T23" s="239">
        <v>107.5</v>
      </c>
      <c r="U23" s="239">
        <v>0</v>
      </c>
      <c r="V23" s="240">
        <v>0</v>
      </c>
      <c r="W23" s="238">
        <f>+X23+Z23</f>
        <v>0</v>
      </c>
      <c r="X23" s="239">
        <v>0</v>
      </c>
      <c r="Y23" s="239">
        <v>0</v>
      </c>
      <c r="Z23" s="240">
        <v>0</v>
      </c>
      <c r="AA23" s="243">
        <v>0</v>
      </c>
      <c r="AB23" s="513">
        <v>0</v>
      </c>
      <c r="AC23" s="1193"/>
      <c r="AD23" s="1196"/>
      <c r="AE23" s="1196"/>
      <c r="AF23" s="1199"/>
      <c r="AG23" s="47"/>
      <c r="AH23" s="47"/>
      <c r="AI23" s="47"/>
      <c r="AJ23" s="47"/>
      <c r="AK23" s="47"/>
      <c r="AL23" s="47"/>
      <c r="AM23" s="47"/>
      <c r="AN23" s="47"/>
      <c r="AO23" s="50"/>
      <c r="AP23" s="50"/>
      <c r="AQ23" s="505"/>
      <c r="AR23" s="505"/>
      <c r="AS23" s="505"/>
      <c r="AT23" s="505"/>
      <c r="AU23" s="505"/>
      <c r="AV23" s="505"/>
      <c r="AW23" s="505"/>
      <c r="AX23" s="505"/>
      <c r="AY23" s="505"/>
      <c r="AZ23" s="505"/>
      <c r="BA23" s="505"/>
      <c r="BB23" s="505"/>
      <c r="BC23" s="505"/>
      <c r="BD23" s="505"/>
      <c r="BE23" s="505"/>
      <c r="BG23" s="51"/>
    </row>
    <row r="24" spans="1:59" ht="20.25" customHeight="1" thickBot="1" x14ac:dyDescent="0.25">
      <c r="A24" s="592"/>
      <c r="B24" s="625"/>
      <c r="C24" s="596"/>
      <c r="D24" s="713"/>
      <c r="E24" s="952"/>
      <c r="F24" s="709"/>
      <c r="G24" s="1181"/>
      <c r="H24" s="1184"/>
      <c r="I24" s="973"/>
      <c r="J24" s="141" t="s">
        <v>26</v>
      </c>
      <c r="K24" s="20">
        <f t="shared" ref="K24:AB24" si="0">SUM(K22:K23)</f>
        <v>0</v>
      </c>
      <c r="L24" s="3">
        <f t="shared" si="0"/>
        <v>0</v>
      </c>
      <c r="M24" s="3">
        <f t="shared" si="0"/>
        <v>0</v>
      </c>
      <c r="N24" s="21">
        <f t="shared" si="0"/>
        <v>0</v>
      </c>
      <c r="O24" s="113">
        <f t="shared" si="0"/>
        <v>0</v>
      </c>
      <c r="P24" s="3">
        <f t="shared" si="0"/>
        <v>0</v>
      </c>
      <c r="Q24" s="3">
        <f t="shared" si="0"/>
        <v>0</v>
      </c>
      <c r="R24" s="21">
        <f t="shared" si="0"/>
        <v>0</v>
      </c>
      <c r="S24" s="20">
        <f t="shared" si="0"/>
        <v>117.5</v>
      </c>
      <c r="T24" s="3">
        <f t="shared" si="0"/>
        <v>117.5</v>
      </c>
      <c r="U24" s="3">
        <f t="shared" si="0"/>
        <v>0</v>
      </c>
      <c r="V24" s="21">
        <f t="shared" si="0"/>
        <v>0</v>
      </c>
      <c r="W24" s="20">
        <f t="shared" si="0"/>
        <v>0</v>
      </c>
      <c r="X24" s="3">
        <f t="shared" si="0"/>
        <v>0</v>
      </c>
      <c r="Y24" s="3">
        <f t="shared" si="0"/>
        <v>0</v>
      </c>
      <c r="Z24" s="21">
        <f t="shared" si="0"/>
        <v>0</v>
      </c>
      <c r="AA24" s="23">
        <f t="shared" si="0"/>
        <v>0</v>
      </c>
      <c r="AB24" s="24">
        <f t="shared" si="0"/>
        <v>0</v>
      </c>
      <c r="AC24" s="1194"/>
      <c r="AD24" s="1197"/>
      <c r="AE24" s="1197"/>
      <c r="AF24" s="1200"/>
      <c r="AG24" s="47"/>
      <c r="AH24" s="47"/>
      <c r="AI24" s="47"/>
      <c r="AJ24" s="47"/>
      <c r="AK24" s="47"/>
      <c r="AL24" s="47"/>
      <c r="AM24" s="47"/>
      <c r="AN24" s="47"/>
      <c r="AO24" s="50"/>
      <c r="AP24" s="50"/>
      <c r="AQ24" s="505"/>
      <c r="AR24" s="505"/>
      <c r="AS24" s="505"/>
      <c r="AT24" s="505"/>
      <c r="AU24" s="505"/>
      <c r="AV24" s="505"/>
      <c r="AW24" s="505"/>
      <c r="AX24" s="505"/>
      <c r="AY24" s="505"/>
      <c r="AZ24" s="505"/>
      <c r="BA24" s="505"/>
      <c r="BB24" s="505"/>
      <c r="BC24" s="505"/>
      <c r="BD24" s="505"/>
      <c r="BE24" s="505"/>
      <c r="BG24" s="51"/>
    </row>
    <row r="25" spans="1:59" ht="23.25" customHeight="1" x14ac:dyDescent="0.2">
      <c r="A25" s="726" t="s">
        <v>17</v>
      </c>
      <c r="B25" s="624" t="s">
        <v>18</v>
      </c>
      <c r="C25" s="903" t="s">
        <v>18</v>
      </c>
      <c r="D25" s="1173" t="s">
        <v>381</v>
      </c>
      <c r="E25" s="951" t="s">
        <v>384</v>
      </c>
      <c r="F25" s="1177"/>
      <c r="G25" s="1179" t="s">
        <v>172</v>
      </c>
      <c r="H25" s="1182" t="s">
        <v>21</v>
      </c>
      <c r="I25" s="972" t="s">
        <v>22</v>
      </c>
      <c r="J25" s="233" t="s">
        <v>28</v>
      </c>
      <c r="K25" s="234">
        <f>+L25+N25</f>
        <v>0</v>
      </c>
      <c r="L25" s="235">
        <v>0</v>
      </c>
      <c r="M25" s="235">
        <v>0</v>
      </c>
      <c r="N25" s="237">
        <v>0</v>
      </c>
      <c r="O25" s="234">
        <f>+P25+R25</f>
        <v>0</v>
      </c>
      <c r="P25" s="507">
        <v>0</v>
      </c>
      <c r="Q25" s="241">
        <v>0</v>
      </c>
      <c r="R25" s="237">
        <v>0</v>
      </c>
      <c r="S25" s="234">
        <f>+T25+V25</f>
        <v>5</v>
      </c>
      <c r="T25" s="235">
        <v>5</v>
      </c>
      <c r="U25" s="235">
        <v>0</v>
      </c>
      <c r="V25" s="237">
        <v>0</v>
      </c>
      <c r="W25" s="234">
        <f>+X25+Z25</f>
        <v>0</v>
      </c>
      <c r="X25" s="235">
        <v>0</v>
      </c>
      <c r="Y25" s="235">
        <v>0</v>
      </c>
      <c r="Z25" s="237">
        <v>0</v>
      </c>
      <c r="AA25" s="242">
        <v>5</v>
      </c>
      <c r="AB25" s="508">
        <v>5.4</v>
      </c>
      <c r="AC25" s="1192" t="s">
        <v>263</v>
      </c>
      <c r="AD25" s="1195" t="s">
        <v>39</v>
      </c>
      <c r="AE25" s="1195" t="s">
        <v>39</v>
      </c>
      <c r="AF25" s="1198" t="s">
        <v>79</v>
      </c>
      <c r="AG25" s="47"/>
      <c r="AH25" s="47"/>
      <c r="AI25" s="47"/>
      <c r="AJ25" s="47"/>
      <c r="AK25" s="47"/>
      <c r="AL25" s="47"/>
      <c r="AM25" s="47"/>
      <c r="AN25" s="47"/>
      <c r="AO25" s="50"/>
      <c r="AP25" s="50"/>
      <c r="AQ25" s="505"/>
      <c r="AR25" s="505"/>
      <c r="AS25" s="505"/>
      <c r="AT25" s="505"/>
      <c r="AU25" s="505"/>
      <c r="AV25" s="505"/>
      <c r="AW25" s="505"/>
      <c r="AX25" s="505"/>
      <c r="AY25" s="505"/>
      <c r="AZ25" s="505"/>
      <c r="BA25" s="505"/>
      <c r="BB25" s="505"/>
      <c r="BC25" s="505"/>
      <c r="BD25" s="505"/>
      <c r="BE25" s="505"/>
      <c r="BG25" s="51"/>
    </row>
    <row r="26" spans="1:59" ht="23.25" customHeight="1" x14ac:dyDescent="0.2">
      <c r="A26" s="727"/>
      <c r="B26" s="718"/>
      <c r="C26" s="970"/>
      <c r="D26" s="1226"/>
      <c r="E26" s="1229"/>
      <c r="F26" s="1228"/>
      <c r="G26" s="1189"/>
      <c r="H26" s="1190"/>
      <c r="I26" s="1191"/>
      <c r="J26" s="514" t="s">
        <v>23</v>
      </c>
      <c r="K26" s="515">
        <f>L26+N26</f>
        <v>0</v>
      </c>
      <c r="L26" s="516">
        <v>0</v>
      </c>
      <c r="M26" s="516">
        <v>0</v>
      </c>
      <c r="N26" s="517">
        <v>0</v>
      </c>
      <c r="O26" s="515">
        <f>P26+R26</f>
        <v>0</v>
      </c>
      <c r="P26" s="518">
        <v>0</v>
      </c>
      <c r="Q26" s="519">
        <v>0</v>
      </c>
      <c r="R26" s="520">
        <v>0</v>
      </c>
      <c r="S26" s="521">
        <f>T26+V26</f>
        <v>5</v>
      </c>
      <c r="T26" s="522">
        <v>5</v>
      </c>
      <c r="U26" s="522">
        <v>0</v>
      </c>
      <c r="V26" s="520">
        <v>0</v>
      </c>
      <c r="W26" s="521">
        <f>X26+Z26</f>
        <v>0</v>
      </c>
      <c r="X26" s="522">
        <v>0</v>
      </c>
      <c r="Y26" s="522">
        <v>0</v>
      </c>
      <c r="Z26" s="520">
        <v>0</v>
      </c>
      <c r="AA26" s="523">
        <v>5</v>
      </c>
      <c r="AB26" s="524">
        <v>5.4</v>
      </c>
      <c r="AC26" s="1193"/>
      <c r="AD26" s="1196"/>
      <c r="AE26" s="1196"/>
      <c r="AF26" s="1199"/>
      <c r="AG26" s="47"/>
      <c r="AH26" s="47"/>
      <c r="AI26" s="47"/>
      <c r="AJ26" s="47"/>
      <c r="AK26" s="47"/>
      <c r="AL26" s="47"/>
      <c r="AM26" s="47"/>
      <c r="AN26" s="47"/>
      <c r="AO26" s="50"/>
      <c r="AP26" s="50"/>
      <c r="AQ26" s="505"/>
      <c r="AR26" s="505"/>
      <c r="AS26" s="505"/>
      <c r="AT26" s="505"/>
      <c r="AU26" s="505"/>
      <c r="AV26" s="505"/>
      <c r="AW26" s="505"/>
      <c r="AX26" s="505"/>
      <c r="AY26" s="505"/>
      <c r="AZ26" s="505"/>
      <c r="BA26" s="505"/>
      <c r="BB26" s="505"/>
      <c r="BC26" s="505"/>
      <c r="BD26" s="505"/>
      <c r="BE26" s="505"/>
      <c r="BG26" s="51"/>
    </row>
    <row r="27" spans="1:59" ht="27" customHeight="1" thickBot="1" x14ac:dyDescent="0.25">
      <c r="A27" s="734"/>
      <c r="B27" s="718"/>
      <c r="C27" s="904"/>
      <c r="D27" s="1174"/>
      <c r="E27" s="1229"/>
      <c r="F27" s="1178"/>
      <c r="G27" s="1180"/>
      <c r="H27" s="1183"/>
      <c r="I27" s="1004"/>
      <c r="J27" s="509" t="s">
        <v>25</v>
      </c>
      <c r="K27" s="510">
        <f>+L27+N27</f>
        <v>0</v>
      </c>
      <c r="L27" s="525">
        <v>0</v>
      </c>
      <c r="M27" s="525">
        <v>0</v>
      </c>
      <c r="N27" s="526">
        <v>0</v>
      </c>
      <c r="O27" s="510">
        <f>P27+R27</f>
        <v>0</v>
      </c>
      <c r="P27" s="527">
        <v>0</v>
      </c>
      <c r="Q27" s="528">
        <v>0</v>
      </c>
      <c r="R27" s="526">
        <v>0</v>
      </c>
      <c r="S27" s="510">
        <f>+T27+V27</f>
        <v>41</v>
      </c>
      <c r="T27" s="525">
        <v>41</v>
      </c>
      <c r="U27" s="525">
        <v>0</v>
      </c>
      <c r="V27" s="526">
        <v>0</v>
      </c>
      <c r="W27" s="510">
        <f>+X27+Z27</f>
        <v>0</v>
      </c>
      <c r="X27" s="525">
        <v>0</v>
      </c>
      <c r="Y27" s="525">
        <v>0</v>
      </c>
      <c r="Z27" s="526">
        <v>0</v>
      </c>
      <c r="AA27" s="529">
        <v>41</v>
      </c>
      <c r="AB27" s="530">
        <v>41.2</v>
      </c>
      <c r="AC27" s="1193"/>
      <c r="AD27" s="1196"/>
      <c r="AE27" s="1196"/>
      <c r="AF27" s="1199"/>
      <c r="AG27" s="47"/>
      <c r="AH27" s="47"/>
      <c r="AI27" s="47"/>
      <c r="AJ27" s="47"/>
      <c r="AK27" s="47"/>
      <c r="AL27" s="47"/>
      <c r="AM27" s="47"/>
      <c r="AN27" s="47"/>
      <c r="AO27" s="50"/>
      <c r="AP27" s="50"/>
      <c r="AQ27" s="505"/>
      <c r="AR27" s="505"/>
      <c r="AS27" s="505"/>
      <c r="AT27" s="505"/>
      <c r="AU27" s="505"/>
      <c r="AV27" s="505"/>
      <c r="AW27" s="505"/>
      <c r="AX27" s="505"/>
      <c r="AY27" s="505"/>
      <c r="AZ27" s="505"/>
      <c r="BA27" s="505"/>
      <c r="BB27" s="505"/>
      <c r="BC27" s="505"/>
      <c r="BD27" s="505"/>
      <c r="BE27" s="505"/>
      <c r="BG27" s="51"/>
    </row>
    <row r="28" spans="1:59" ht="55.5" customHeight="1" thickBot="1" x14ac:dyDescent="0.25">
      <c r="A28" s="592"/>
      <c r="B28" s="625"/>
      <c r="C28" s="596"/>
      <c r="D28" s="713"/>
      <c r="E28" s="1230"/>
      <c r="F28" s="709"/>
      <c r="G28" s="1181"/>
      <c r="H28" s="1184"/>
      <c r="I28" s="973"/>
      <c r="J28" s="141" t="s">
        <v>26</v>
      </c>
      <c r="K28" s="20">
        <f t="shared" ref="K28:AB28" si="1">SUM(K25:K27)</f>
        <v>0</v>
      </c>
      <c r="L28" s="3">
        <f t="shared" si="1"/>
        <v>0</v>
      </c>
      <c r="M28" s="3">
        <f t="shared" si="1"/>
        <v>0</v>
      </c>
      <c r="N28" s="21">
        <f t="shared" si="1"/>
        <v>0</v>
      </c>
      <c r="O28" s="113">
        <f t="shared" si="1"/>
        <v>0</v>
      </c>
      <c r="P28" s="3">
        <f t="shared" si="1"/>
        <v>0</v>
      </c>
      <c r="Q28" s="3">
        <f t="shared" si="1"/>
        <v>0</v>
      </c>
      <c r="R28" s="21">
        <f t="shared" si="1"/>
        <v>0</v>
      </c>
      <c r="S28" s="20">
        <f t="shared" si="1"/>
        <v>51</v>
      </c>
      <c r="T28" s="3">
        <f t="shared" si="1"/>
        <v>51</v>
      </c>
      <c r="U28" s="3">
        <f t="shared" si="1"/>
        <v>0</v>
      </c>
      <c r="V28" s="21">
        <f t="shared" si="1"/>
        <v>0</v>
      </c>
      <c r="W28" s="20">
        <f t="shared" si="1"/>
        <v>0</v>
      </c>
      <c r="X28" s="3">
        <f t="shared" si="1"/>
        <v>0</v>
      </c>
      <c r="Y28" s="3">
        <f t="shared" si="1"/>
        <v>0</v>
      </c>
      <c r="Z28" s="21">
        <f t="shared" si="1"/>
        <v>0</v>
      </c>
      <c r="AA28" s="23">
        <f t="shared" si="1"/>
        <v>51</v>
      </c>
      <c r="AB28" s="24">
        <f t="shared" si="1"/>
        <v>52</v>
      </c>
      <c r="AC28" s="1194"/>
      <c r="AD28" s="1197"/>
      <c r="AE28" s="1197"/>
      <c r="AF28" s="1200"/>
      <c r="AG28" s="47"/>
      <c r="AH28" s="47"/>
      <c r="AI28" s="47"/>
      <c r="AJ28" s="47"/>
      <c r="AK28" s="47"/>
      <c r="AL28" s="47"/>
      <c r="AM28" s="47"/>
      <c r="AN28" s="47"/>
      <c r="AO28" s="50"/>
      <c r="AP28" s="50"/>
      <c r="AQ28" s="505"/>
      <c r="AR28" s="505"/>
      <c r="AS28" s="505"/>
      <c r="AT28" s="505"/>
      <c r="AU28" s="505"/>
      <c r="AV28" s="505"/>
      <c r="AW28" s="505"/>
      <c r="AX28" s="505"/>
      <c r="AY28" s="505"/>
      <c r="AZ28" s="505"/>
      <c r="BA28" s="505"/>
      <c r="BB28" s="505"/>
      <c r="BC28" s="505"/>
      <c r="BD28" s="505"/>
      <c r="BE28" s="505"/>
      <c r="BG28" s="51"/>
    </row>
    <row r="29" spans="1:59" ht="29.25" customHeight="1" x14ac:dyDescent="0.2">
      <c r="A29" s="726" t="s">
        <v>17</v>
      </c>
      <c r="B29" s="624" t="s">
        <v>18</v>
      </c>
      <c r="C29" s="903" t="s">
        <v>18</v>
      </c>
      <c r="D29" s="1173" t="s">
        <v>36</v>
      </c>
      <c r="E29" s="1175" t="s">
        <v>385</v>
      </c>
      <c r="F29" s="1177"/>
      <c r="G29" s="1179" t="s">
        <v>172</v>
      </c>
      <c r="H29" s="1182" t="s">
        <v>21</v>
      </c>
      <c r="I29" s="972" t="s">
        <v>22</v>
      </c>
      <c r="J29" s="233" t="s">
        <v>28</v>
      </c>
      <c r="K29" s="234">
        <f>+L29+N29</f>
        <v>0</v>
      </c>
      <c r="L29" s="235">
        <v>0</v>
      </c>
      <c r="M29" s="235">
        <v>0</v>
      </c>
      <c r="N29" s="237">
        <v>0</v>
      </c>
      <c r="O29" s="234">
        <f>+P29+R29</f>
        <v>0</v>
      </c>
      <c r="P29" s="507">
        <v>0</v>
      </c>
      <c r="Q29" s="241">
        <v>0</v>
      </c>
      <c r="R29" s="237">
        <v>0</v>
      </c>
      <c r="S29" s="234">
        <f>+T29+V29</f>
        <v>5.2</v>
      </c>
      <c r="T29" s="235">
        <v>5.2</v>
      </c>
      <c r="U29" s="235">
        <v>0</v>
      </c>
      <c r="V29" s="237">
        <v>0</v>
      </c>
      <c r="W29" s="234">
        <f>+X29+Z29</f>
        <v>0</v>
      </c>
      <c r="X29" s="235">
        <v>0</v>
      </c>
      <c r="Y29" s="235">
        <v>0</v>
      </c>
      <c r="Z29" s="237">
        <v>0</v>
      </c>
      <c r="AA29" s="242">
        <v>5.2</v>
      </c>
      <c r="AB29" s="508">
        <v>5.5</v>
      </c>
      <c r="AC29" s="1192" t="s">
        <v>263</v>
      </c>
      <c r="AD29" s="1195" t="s">
        <v>39</v>
      </c>
      <c r="AE29" s="1195" t="s">
        <v>39</v>
      </c>
      <c r="AF29" s="1198" t="s">
        <v>79</v>
      </c>
      <c r="AG29" s="47"/>
      <c r="AH29" s="47"/>
      <c r="AI29" s="47"/>
      <c r="AJ29" s="47"/>
      <c r="AK29" s="47"/>
      <c r="AL29" s="47"/>
      <c r="AM29" s="47"/>
      <c r="AN29" s="47"/>
      <c r="AO29" s="50"/>
      <c r="AP29" s="50"/>
      <c r="AQ29" s="505"/>
      <c r="AR29" s="505"/>
      <c r="AS29" s="505"/>
      <c r="AT29" s="505"/>
      <c r="AU29" s="505"/>
      <c r="AV29" s="505"/>
      <c r="AW29" s="505"/>
      <c r="AX29" s="505"/>
      <c r="AY29" s="505"/>
      <c r="AZ29" s="505"/>
      <c r="BA29" s="505"/>
      <c r="BB29" s="505"/>
      <c r="BC29" s="505"/>
      <c r="BD29" s="505"/>
      <c r="BE29" s="505"/>
      <c r="BG29" s="51"/>
    </row>
    <row r="30" spans="1:59" ht="30" customHeight="1" x14ac:dyDescent="0.2">
      <c r="A30" s="727"/>
      <c r="B30" s="718"/>
      <c r="C30" s="970"/>
      <c r="D30" s="1226"/>
      <c r="E30" s="1227"/>
      <c r="F30" s="1228"/>
      <c r="G30" s="1189"/>
      <c r="H30" s="1190"/>
      <c r="I30" s="1191"/>
      <c r="J30" s="531" t="s">
        <v>23</v>
      </c>
      <c r="K30" s="521">
        <f>L30+N30</f>
        <v>0</v>
      </c>
      <c r="L30" s="522">
        <v>0</v>
      </c>
      <c r="M30" s="522">
        <v>0</v>
      </c>
      <c r="N30" s="520">
        <v>0</v>
      </c>
      <c r="O30" s="521">
        <f>P30+R30</f>
        <v>0</v>
      </c>
      <c r="P30" s="518">
        <v>0</v>
      </c>
      <c r="Q30" s="519">
        <v>0</v>
      </c>
      <c r="R30" s="520">
        <v>0</v>
      </c>
      <c r="S30" s="521">
        <f>T30+V30</f>
        <v>5.2</v>
      </c>
      <c r="T30" s="522">
        <v>5.2</v>
      </c>
      <c r="U30" s="522">
        <v>0</v>
      </c>
      <c r="V30" s="520">
        <v>0</v>
      </c>
      <c r="W30" s="521">
        <f>X30+Z30</f>
        <v>0</v>
      </c>
      <c r="X30" s="522">
        <v>0</v>
      </c>
      <c r="Y30" s="522">
        <v>0</v>
      </c>
      <c r="Z30" s="520">
        <v>0</v>
      </c>
      <c r="AA30" s="523">
        <v>5.2</v>
      </c>
      <c r="AB30" s="524">
        <v>5.5</v>
      </c>
      <c r="AC30" s="1193"/>
      <c r="AD30" s="1196"/>
      <c r="AE30" s="1196"/>
      <c r="AF30" s="1199"/>
      <c r="AG30" s="47"/>
      <c r="AH30" s="47"/>
      <c r="AI30" s="47"/>
      <c r="AJ30" s="47"/>
      <c r="AK30" s="47"/>
      <c r="AL30" s="47"/>
      <c r="AM30" s="47"/>
      <c r="AN30" s="47"/>
      <c r="AO30" s="50"/>
      <c r="AP30" s="50"/>
      <c r="AQ30" s="505"/>
      <c r="AR30" s="505"/>
      <c r="AS30" s="505"/>
      <c r="AT30" s="505"/>
      <c r="AU30" s="505"/>
      <c r="AV30" s="505"/>
      <c r="AW30" s="505"/>
      <c r="AX30" s="505"/>
      <c r="AY30" s="505"/>
      <c r="AZ30" s="505"/>
      <c r="BA30" s="505"/>
      <c r="BB30" s="505"/>
      <c r="BC30" s="505"/>
      <c r="BD30" s="505"/>
      <c r="BE30" s="505"/>
      <c r="BG30" s="51"/>
    </row>
    <row r="31" spans="1:59" ht="32.25" customHeight="1" thickBot="1" x14ac:dyDescent="0.25">
      <c r="A31" s="734"/>
      <c r="B31" s="718"/>
      <c r="C31" s="904"/>
      <c r="D31" s="1174"/>
      <c r="E31" s="1176"/>
      <c r="F31" s="1178"/>
      <c r="G31" s="1180"/>
      <c r="H31" s="1183"/>
      <c r="I31" s="1004"/>
      <c r="J31" s="509" t="s">
        <v>25</v>
      </c>
      <c r="K31" s="510">
        <f>+L31+N31</f>
        <v>0</v>
      </c>
      <c r="L31" s="525">
        <v>0</v>
      </c>
      <c r="M31" s="525">
        <v>0</v>
      </c>
      <c r="N31" s="526">
        <v>0</v>
      </c>
      <c r="O31" s="510">
        <f>P31+R31</f>
        <v>0</v>
      </c>
      <c r="P31" s="527">
        <v>0</v>
      </c>
      <c r="Q31" s="528">
        <v>0</v>
      </c>
      <c r="R31" s="526">
        <v>0</v>
      </c>
      <c r="S31" s="510">
        <f>+T31+V31</f>
        <v>42</v>
      </c>
      <c r="T31" s="525">
        <v>42</v>
      </c>
      <c r="U31" s="525">
        <v>0</v>
      </c>
      <c r="V31" s="526">
        <v>0</v>
      </c>
      <c r="W31" s="510">
        <f>+X31+Z31</f>
        <v>0</v>
      </c>
      <c r="X31" s="525">
        <v>0</v>
      </c>
      <c r="Y31" s="525">
        <v>0</v>
      </c>
      <c r="Z31" s="526">
        <v>0</v>
      </c>
      <c r="AA31" s="529">
        <v>42</v>
      </c>
      <c r="AB31" s="530">
        <v>43</v>
      </c>
      <c r="AC31" s="1193"/>
      <c r="AD31" s="1196"/>
      <c r="AE31" s="1196"/>
      <c r="AF31" s="1199"/>
      <c r="AG31" s="47"/>
      <c r="AH31" s="47"/>
      <c r="AI31" s="47"/>
      <c r="AJ31" s="47"/>
      <c r="AK31" s="47"/>
      <c r="AL31" s="47"/>
      <c r="AM31" s="47"/>
      <c r="AN31" s="47"/>
      <c r="AO31" s="50"/>
      <c r="AP31" s="50"/>
      <c r="AQ31" s="505"/>
      <c r="AR31" s="505"/>
      <c r="AS31" s="505"/>
      <c r="AT31" s="505"/>
      <c r="AU31" s="505"/>
      <c r="AV31" s="505"/>
      <c r="AW31" s="505"/>
      <c r="AX31" s="505"/>
      <c r="AY31" s="505"/>
      <c r="AZ31" s="505"/>
      <c r="BA31" s="505"/>
      <c r="BB31" s="505"/>
      <c r="BC31" s="505"/>
      <c r="BD31" s="505"/>
      <c r="BE31" s="505"/>
      <c r="BG31" s="51"/>
    </row>
    <row r="32" spans="1:59" ht="49.5" customHeight="1" thickBot="1" x14ac:dyDescent="0.25">
      <c r="A32" s="592"/>
      <c r="B32" s="625"/>
      <c r="C32" s="596"/>
      <c r="D32" s="713"/>
      <c r="E32" s="952"/>
      <c r="F32" s="709"/>
      <c r="G32" s="1181"/>
      <c r="H32" s="1184"/>
      <c r="I32" s="973"/>
      <c r="J32" s="141" t="s">
        <v>26</v>
      </c>
      <c r="K32" s="20">
        <f t="shared" ref="K32:AB32" si="2">SUM(K29:K31)</f>
        <v>0</v>
      </c>
      <c r="L32" s="3">
        <f t="shared" si="2"/>
        <v>0</v>
      </c>
      <c r="M32" s="3">
        <f t="shared" si="2"/>
        <v>0</v>
      </c>
      <c r="N32" s="21">
        <f t="shared" si="2"/>
        <v>0</v>
      </c>
      <c r="O32" s="113">
        <f t="shared" si="2"/>
        <v>0</v>
      </c>
      <c r="P32" s="3">
        <f t="shared" si="2"/>
        <v>0</v>
      </c>
      <c r="Q32" s="3">
        <f t="shared" si="2"/>
        <v>0</v>
      </c>
      <c r="R32" s="21">
        <f t="shared" si="2"/>
        <v>0</v>
      </c>
      <c r="S32" s="20">
        <f t="shared" si="2"/>
        <v>52.4</v>
      </c>
      <c r="T32" s="3">
        <f t="shared" si="2"/>
        <v>52.4</v>
      </c>
      <c r="U32" s="3">
        <f t="shared" si="2"/>
        <v>0</v>
      </c>
      <c r="V32" s="21">
        <f t="shared" si="2"/>
        <v>0</v>
      </c>
      <c r="W32" s="20">
        <f t="shared" si="2"/>
        <v>0</v>
      </c>
      <c r="X32" s="3">
        <f t="shared" si="2"/>
        <v>0</v>
      </c>
      <c r="Y32" s="3">
        <f t="shared" si="2"/>
        <v>0</v>
      </c>
      <c r="Z32" s="21">
        <f t="shared" si="2"/>
        <v>0</v>
      </c>
      <c r="AA32" s="23">
        <f t="shared" si="2"/>
        <v>52.4</v>
      </c>
      <c r="AB32" s="24">
        <f t="shared" si="2"/>
        <v>54</v>
      </c>
      <c r="AC32" s="1194"/>
      <c r="AD32" s="1197"/>
      <c r="AE32" s="1197"/>
      <c r="AF32" s="1200"/>
      <c r="AG32" s="47"/>
      <c r="AH32" s="47"/>
      <c r="AI32" s="47"/>
      <c r="AJ32" s="47"/>
      <c r="AK32" s="47"/>
      <c r="AL32" s="47"/>
      <c r="AM32" s="47"/>
      <c r="AN32" s="47"/>
      <c r="AO32" s="50"/>
      <c r="AP32" s="50"/>
      <c r="AQ32" s="505"/>
      <c r="AR32" s="505"/>
      <c r="AS32" s="505"/>
      <c r="AT32" s="505"/>
      <c r="AU32" s="505"/>
      <c r="AV32" s="505"/>
      <c r="AW32" s="505"/>
      <c r="AX32" s="505"/>
      <c r="AY32" s="505"/>
      <c r="AZ32" s="505"/>
      <c r="BA32" s="505"/>
      <c r="BB32" s="505"/>
      <c r="BC32" s="505"/>
      <c r="BD32" s="505"/>
      <c r="BE32" s="505"/>
      <c r="BG32" s="51"/>
    </row>
    <row r="33" spans="1:1019" ht="20.25" customHeight="1" x14ac:dyDescent="0.2">
      <c r="A33" s="726" t="s">
        <v>17</v>
      </c>
      <c r="B33" s="624" t="s">
        <v>18</v>
      </c>
      <c r="C33" s="903" t="s">
        <v>18</v>
      </c>
      <c r="D33" s="1173" t="s">
        <v>377</v>
      </c>
      <c r="E33" s="1175" t="s">
        <v>378</v>
      </c>
      <c r="F33" s="1177"/>
      <c r="G33" s="1179" t="s">
        <v>168</v>
      </c>
      <c r="H33" s="1182" t="s">
        <v>21</v>
      </c>
      <c r="I33" s="972" t="s">
        <v>22</v>
      </c>
      <c r="J33" s="233" t="s">
        <v>28</v>
      </c>
      <c r="K33" s="234">
        <f>+L33+N33</f>
        <v>0</v>
      </c>
      <c r="L33" s="235">
        <v>0</v>
      </c>
      <c r="M33" s="235">
        <v>0</v>
      </c>
      <c r="N33" s="237">
        <v>0</v>
      </c>
      <c r="O33" s="234">
        <f>+P33+R33</f>
        <v>0</v>
      </c>
      <c r="P33" s="507">
        <v>0</v>
      </c>
      <c r="Q33" s="241">
        <v>0</v>
      </c>
      <c r="R33" s="237">
        <v>0</v>
      </c>
      <c r="S33" s="234">
        <f>+T33+V33</f>
        <v>200</v>
      </c>
      <c r="T33" s="235">
        <v>0</v>
      </c>
      <c r="U33" s="235">
        <v>0</v>
      </c>
      <c r="V33" s="237">
        <v>200</v>
      </c>
      <c r="W33" s="234">
        <f>+X33+Z33</f>
        <v>0</v>
      </c>
      <c r="X33" s="235">
        <v>0</v>
      </c>
      <c r="Y33" s="235">
        <v>0</v>
      </c>
      <c r="Z33" s="237">
        <v>0</v>
      </c>
      <c r="AA33" s="242">
        <v>72.599999999999994</v>
      </c>
      <c r="AB33" s="508">
        <v>0</v>
      </c>
      <c r="AC33" s="1192" t="s">
        <v>177</v>
      </c>
      <c r="AD33" s="1195" t="s">
        <v>39</v>
      </c>
      <c r="AE33" s="1195" t="s">
        <v>29</v>
      </c>
      <c r="AF33" s="1198" t="s">
        <v>39</v>
      </c>
      <c r="AG33" s="47"/>
      <c r="AH33" s="47"/>
      <c r="AI33" s="47"/>
      <c r="AJ33" s="47"/>
      <c r="AK33" s="47"/>
      <c r="AL33" s="47"/>
      <c r="AM33" s="47"/>
      <c r="AN33" s="47"/>
      <c r="AO33" s="50"/>
      <c r="AP33" s="50"/>
      <c r="AQ33" s="504"/>
      <c r="AR33" s="504"/>
      <c r="AS33" s="504"/>
      <c r="AT33" s="504"/>
      <c r="AU33" s="504"/>
      <c r="AV33" s="504"/>
      <c r="AW33" s="504"/>
      <c r="AX33" s="504"/>
      <c r="AY33" s="504"/>
      <c r="AZ33" s="504"/>
      <c r="BA33" s="504"/>
      <c r="BB33" s="504"/>
      <c r="BC33" s="504"/>
      <c r="BD33" s="504"/>
      <c r="BE33" s="504"/>
      <c r="BG33" s="51"/>
    </row>
    <row r="34" spans="1:1019" ht="20.25" customHeight="1" thickBot="1" x14ac:dyDescent="0.25">
      <c r="A34" s="734"/>
      <c r="B34" s="718"/>
      <c r="C34" s="904"/>
      <c r="D34" s="1174"/>
      <c r="E34" s="1176"/>
      <c r="F34" s="1178"/>
      <c r="G34" s="1180"/>
      <c r="H34" s="1183"/>
      <c r="I34" s="1004"/>
      <c r="J34" s="509" t="s">
        <v>25</v>
      </c>
      <c r="K34" s="238">
        <f>+L34+N34</f>
        <v>0</v>
      </c>
      <c r="L34" s="239">
        <v>0</v>
      </c>
      <c r="M34" s="239">
        <v>0</v>
      </c>
      <c r="N34" s="240">
        <v>0</v>
      </c>
      <c r="O34" s="510">
        <f>P34+R34</f>
        <v>0</v>
      </c>
      <c r="P34" s="511">
        <v>0</v>
      </c>
      <c r="Q34" s="512">
        <v>0</v>
      </c>
      <c r="R34" s="240">
        <v>0</v>
      </c>
      <c r="S34" s="238">
        <f>+T34+V34</f>
        <v>360</v>
      </c>
      <c r="T34" s="239">
        <v>0</v>
      </c>
      <c r="U34" s="239">
        <v>0</v>
      </c>
      <c r="V34" s="240">
        <v>360</v>
      </c>
      <c r="W34" s="238">
        <f>+X34+Z34</f>
        <v>0</v>
      </c>
      <c r="X34" s="239">
        <v>0</v>
      </c>
      <c r="Y34" s="239">
        <v>0</v>
      </c>
      <c r="Z34" s="240">
        <v>0</v>
      </c>
      <c r="AA34" s="243">
        <v>90</v>
      </c>
      <c r="AB34" s="513">
        <v>0</v>
      </c>
      <c r="AC34" s="1193"/>
      <c r="AD34" s="1196"/>
      <c r="AE34" s="1196"/>
      <c r="AF34" s="1199"/>
      <c r="AG34" s="47"/>
      <c r="AH34" s="47"/>
      <c r="AI34" s="47"/>
      <c r="AJ34" s="47"/>
      <c r="AK34" s="47"/>
      <c r="AL34" s="47"/>
      <c r="AM34" s="47"/>
      <c r="AN34" s="47"/>
      <c r="AO34" s="50"/>
      <c r="AP34" s="50"/>
      <c r="AQ34" s="504"/>
      <c r="AR34" s="504"/>
      <c r="AS34" s="504"/>
      <c r="AT34" s="504"/>
      <c r="AU34" s="504"/>
      <c r="AV34" s="504"/>
      <c r="AW34" s="504"/>
      <c r="AX34" s="504"/>
      <c r="AY34" s="504"/>
      <c r="AZ34" s="504"/>
      <c r="BA34" s="504"/>
      <c r="BB34" s="504"/>
      <c r="BC34" s="504"/>
      <c r="BD34" s="504"/>
      <c r="BE34" s="504"/>
      <c r="BG34" s="51"/>
    </row>
    <row r="35" spans="1:1019" ht="30" customHeight="1" thickBot="1" x14ac:dyDescent="0.25">
      <c r="A35" s="592"/>
      <c r="B35" s="625"/>
      <c r="C35" s="596"/>
      <c r="D35" s="713"/>
      <c r="E35" s="952"/>
      <c r="F35" s="709"/>
      <c r="G35" s="1181"/>
      <c r="H35" s="1184"/>
      <c r="I35" s="973"/>
      <c r="J35" s="141" t="s">
        <v>26</v>
      </c>
      <c r="K35" s="20">
        <f t="shared" ref="K35:AB35" si="3">SUM(K33:K34)</f>
        <v>0</v>
      </c>
      <c r="L35" s="3">
        <f t="shared" si="3"/>
        <v>0</v>
      </c>
      <c r="M35" s="3">
        <f t="shared" si="3"/>
        <v>0</v>
      </c>
      <c r="N35" s="21">
        <f t="shared" si="3"/>
        <v>0</v>
      </c>
      <c r="O35" s="113">
        <f t="shared" si="3"/>
        <v>0</v>
      </c>
      <c r="P35" s="3">
        <f t="shared" si="3"/>
        <v>0</v>
      </c>
      <c r="Q35" s="3">
        <f t="shared" si="3"/>
        <v>0</v>
      </c>
      <c r="R35" s="21">
        <f t="shared" si="3"/>
        <v>0</v>
      </c>
      <c r="S35" s="20">
        <f t="shared" si="3"/>
        <v>560</v>
      </c>
      <c r="T35" s="3">
        <f t="shared" si="3"/>
        <v>0</v>
      </c>
      <c r="U35" s="3">
        <f t="shared" si="3"/>
        <v>0</v>
      </c>
      <c r="V35" s="21">
        <f t="shared" si="3"/>
        <v>560</v>
      </c>
      <c r="W35" s="20">
        <f t="shared" si="3"/>
        <v>0</v>
      </c>
      <c r="X35" s="3">
        <f t="shared" si="3"/>
        <v>0</v>
      </c>
      <c r="Y35" s="3">
        <f t="shared" si="3"/>
        <v>0</v>
      </c>
      <c r="Z35" s="21">
        <f t="shared" si="3"/>
        <v>0</v>
      </c>
      <c r="AA35" s="23">
        <f t="shared" si="3"/>
        <v>162.6</v>
      </c>
      <c r="AB35" s="24">
        <f t="shared" si="3"/>
        <v>0</v>
      </c>
      <c r="AC35" s="1194"/>
      <c r="AD35" s="1197"/>
      <c r="AE35" s="1197"/>
      <c r="AF35" s="1200"/>
      <c r="AG35" s="47"/>
      <c r="AH35" s="47"/>
      <c r="AI35" s="47"/>
      <c r="AJ35" s="47"/>
      <c r="AK35" s="47"/>
      <c r="AL35" s="47"/>
      <c r="AM35" s="47"/>
      <c r="AN35" s="47"/>
      <c r="AO35" s="50"/>
      <c r="AP35" s="50"/>
      <c r="AQ35" s="504"/>
      <c r="AR35" s="504"/>
      <c r="AS35" s="504"/>
      <c r="AT35" s="504"/>
      <c r="AU35" s="504"/>
      <c r="AV35" s="504"/>
      <c r="AW35" s="504"/>
      <c r="AX35" s="504"/>
      <c r="AY35" s="504"/>
      <c r="AZ35" s="504"/>
      <c r="BA35" s="504"/>
      <c r="BB35" s="504"/>
      <c r="BC35" s="504"/>
      <c r="BD35" s="504"/>
      <c r="BE35" s="504"/>
      <c r="BG35" s="51"/>
    </row>
    <row r="36" spans="1:1019" ht="15" customHeight="1" x14ac:dyDescent="0.2">
      <c r="A36" s="726" t="s">
        <v>17</v>
      </c>
      <c r="B36" s="624" t="s">
        <v>18</v>
      </c>
      <c r="C36" s="903" t="s">
        <v>18</v>
      </c>
      <c r="D36" s="884" t="s">
        <v>44</v>
      </c>
      <c r="E36" s="646" t="s">
        <v>45</v>
      </c>
      <c r="F36" s="649"/>
      <c r="G36" s="1026" t="s">
        <v>283</v>
      </c>
      <c r="H36" s="1029" t="s">
        <v>21</v>
      </c>
      <c r="I36" s="658" t="s">
        <v>22</v>
      </c>
      <c r="J36" s="283" t="s">
        <v>24</v>
      </c>
      <c r="K36" s="163">
        <f>+L36+N36</f>
        <v>56.5</v>
      </c>
      <c r="L36" s="12">
        <v>0</v>
      </c>
      <c r="M36" s="12">
        <v>0</v>
      </c>
      <c r="N36" s="116">
        <v>56.5</v>
      </c>
      <c r="O36" s="160">
        <f>+P36+R36</f>
        <v>0</v>
      </c>
      <c r="P36" s="307">
        <v>0</v>
      </c>
      <c r="Q36" s="244">
        <v>0</v>
      </c>
      <c r="R36" s="116">
        <v>0</v>
      </c>
      <c r="S36" s="163">
        <f>+T36+V36</f>
        <v>0</v>
      </c>
      <c r="T36" s="12">
        <v>0</v>
      </c>
      <c r="U36" s="12">
        <v>0</v>
      </c>
      <c r="V36" s="116">
        <v>0</v>
      </c>
      <c r="W36" s="163">
        <f>+X36+Z36</f>
        <v>0</v>
      </c>
      <c r="X36" s="12">
        <v>0</v>
      </c>
      <c r="Y36" s="12">
        <v>0</v>
      </c>
      <c r="Z36" s="116">
        <v>0</v>
      </c>
      <c r="AA36" s="294">
        <v>0</v>
      </c>
      <c r="AB36" s="300">
        <v>0</v>
      </c>
      <c r="AC36" s="810" t="s">
        <v>258</v>
      </c>
      <c r="AD36" s="612" t="s">
        <v>259</v>
      </c>
      <c r="AE36" s="612" t="s">
        <v>39</v>
      </c>
      <c r="AF36" s="615" t="s">
        <v>39</v>
      </c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6"/>
    </row>
    <row r="37" spans="1:1019" ht="15.75" customHeight="1" x14ac:dyDescent="0.2">
      <c r="A37" s="734"/>
      <c r="B37" s="718"/>
      <c r="C37" s="904"/>
      <c r="D37" s="886"/>
      <c r="E37" s="647"/>
      <c r="F37" s="650"/>
      <c r="G37" s="1027"/>
      <c r="H37" s="1030"/>
      <c r="I37" s="659"/>
      <c r="J37" s="284" t="s">
        <v>28</v>
      </c>
      <c r="K37" s="198">
        <f>+L37+N37</f>
        <v>103.6</v>
      </c>
      <c r="L37" s="97">
        <v>0</v>
      </c>
      <c r="M37" s="97">
        <v>0</v>
      </c>
      <c r="N37" s="288">
        <v>103.6</v>
      </c>
      <c r="O37" s="190">
        <f>+P37+R37</f>
        <v>377.1</v>
      </c>
      <c r="P37" s="249">
        <v>0</v>
      </c>
      <c r="Q37" s="250">
        <v>0</v>
      </c>
      <c r="R37" s="288">
        <v>377.1</v>
      </c>
      <c r="S37" s="198">
        <f>+T37+V37</f>
        <v>377.1</v>
      </c>
      <c r="T37" s="97">
        <v>0</v>
      </c>
      <c r="U37" s="97">
        <v>0</v>
      </c>
      <c r="V37" s="288">
        <v>377.1</v>
      </c>
      <c r="W37" s="198">
        <f>+X37+Z37</f>
        <v>0</v>
      </c>
      <c r="X37" s="97">
        <v>0</v>
      </c>
      <c r="Y37" s="97">
        <v>0</v>
      </c>
      <c r="Z37" s="288">
        <v>0</v>
      </c>
      <c r="AA37" s="298">
        <v>0</v>
      </c>
      <c r="AB37" s="308">
        <v>0</v>
      </c>
      <c r="AC37" s="997"/>
      <c r="AD37" s="613"/>
      <c r="AE37" s="613"/>
      <c r="AF37" s="616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6"/>
    </row>
    <row r="38" spans="1:1019" ht="15" customHeight="1" thickBot="1" x14ac:dyDescent="0.25">
      <c r="A38" s="734"/>
      <c r="B38" s="718"/>
      <c r="C38" s="904"/>
      <c r="D38" s="886"/>
      <c r="E38" s="647"/>
      <c r="F38" s="650"/>
      <c r="G38" s="1027"/>
      <c r="H38" s="1030"/>
      <c r="I38" s="659"/>
      <c r="J38" s="309" t="s">
        <v>25</v>
      </c>
      <c r="K38" s="302">
        <f>+L38+N38</f>
        <v>6.1</v>
      </c>
      <c r="L38" s="117">
        <v>0</v>
      </c>
      <c r="M38" s="117">
        <v>0</v>
      </c>
      <c r="N38" s="118">
        <v>6.1</v>
      </c>
      <c r="O38" s="168">
        <f>P38+R38</f>
        <v>377.1</v>
      </c>
      <c r="P38" s="310">
        <v>0</v>
      </c>
      <c r="Q38" s="303">
        <v>0</v>
      </c>
      <c r="R38" s="118">
        <v>377.1</v>
      </c>
      <c r="S38" s="302">
        <f>+T38+V38</f>
        <v>377.1</v>
      </c>
      <c r="T38" s="117">
        <v>0</v>
      </c>
      <c r="U38" s="117">
        <v>0</v>
      </c>
      <c r="V38" s="118">
        <v>377.1</v>
      </c>
      <c r="W38" s="302">
        <f>+X38+Z38</f>
        <v>0</v>
      </c>
      <c r="X38" s="117">
        <v>0</v>
      </c>
      <c r="Y38" s="117">
        <v>0</v>
      </c>
      <c r="Z38" s="118">
        <v>0</v>
      </c>
      <c r="AA38" s="306">
        <v>0</v>
      </c>
      <c r="AB38" s="304">
        <v>0</v>
      </c>
      <c r="AC38" s="997"/>
      <c r="AD38" s="613"/>
      <c r="AE38" s="613"/>
      <c r="AF38" s="616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4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  <c r="NZ38" s="41"/>
      <c r="OA38" s="41"/>
      <c r="OB38" s="41"/>
      <c r="OC38" s="41"/>
      <c r="OD38" s="41"/>
      <c r="OE38" s="41"/>
      <c r="OF38" s="41"/>
      <c r="OG38" s="41"/>
      <c r="OH38" s="41"/>
      <c r="OI38" s="41"/>
      <c r="OJ38" s="41"/>
      <c r="OK38" s="41"/>
      <c r="OL38" s="41"/>
      <c r="OM38" s="41"/>
      <c r="ON38" s="41"/>
      <c r="OO38" s="41"/>
      <c r="OP38" s="41"/>
      <c r="OQ38" s="41"/>
      <c r="OR38" s="41"/>
      <c r="OS38" s="41"/>
      <c r="OT38" s="41"/>
      <c r="OU38" s="41"/>
      <c r="OV38" s="41"/>
      <c r="OW38" s="41"/>
      <c r="OX38" s="41"/>
      <c r="OY38" s="41"/>
      <c r="OZ38" s="41"/>
      <c r="PA38" s="41"/>
      <c r="PB38" s="41"/>
      <c r="PC38" s="41"/>
      <c r="PD38" s="41"/>
      <c r="PE38" s="41"/>
      <c r="PF38" s="41"/>
      <c r="PG38" s="41"/>
      <c r="PH38" s="41"/>
      <c r="PI38" s="41"/>
      <c r="PJ38" s="41"/>
      <c r="PK38" s="41"/>
      <c r="PL38" s="41"/>
      <c r="PM38" s="41"/>
      <c r="PN38" s="41"/>
      <c r="PO38" s="41"/>
      <c r="PP38" s="41"/>
      <c r="PQ38" s="41"/>
      <c r="PR38" s="41"/>
      <c r="PS38" s="41"/>
      <c r="PT38" s="41"/>
      <c r="PU38" s="41"/>
      <c r="PV38" s="41"/>
      <c r="PW38" s="41"/>
      <c r="PX38" s="41"/>
      <c r="PY38" s="41"/>
      <c r="PZ38" s="41"/>
      <c r="QA38" s="41"/>
      <c r="QB38" s="41"/>
      <c r="QC38" s="41"/>
      <c r="QD38" s="41"/>
      <c r="QE38" s="41"/>
      <c r="QF38" s="41"/>
      <c r="QG38" s="41"/>
      <c r="QH38" s="41"/>
      <c r="QI38" s="41"/>
      <c r="QJ38" s="41"/>
      <c r="QK38" s="41"/>
      <c r="QL38" s="41"/>
      <c r="QM38" s="41"/>
      <c r="QN38" s="41"/>
      <c r="QO38" s="41"/>
      <c r="QP38" s="41"/>
      <c r="QQ38" s="41"/>
      <c r="QR38" s="41"/>
      <c r="QS38" s="41"/>
      <c r="QT38" s="41"/>
      <c r="QU38" s="41"/>
      <c r="QV38" s="41"/>
      <c r="QW38" s="41"/>
      <c r="QX38" s="41"/>
      <c r="QY38" s="41"/>
      <c r="QZ38" s="41"/>
      <c r="RA38" s="41"/>
      <c r="RB38" s="41"/>
      <c r="RC38" s="41"/>
      <c r="RD38" s="41"/>
      <c r="RE38" s="41"/>
      <c r="RF38" s="41"/>
      <c r="RG38" s="41"/>
      <c r="RH38" s="41"/>
      <c r="RI38" s="41"/>
      <c r="RJ38" s="41"/>
      <c r="RK38" s="41"/>
      <c r="RL38" s="41"/>
      <c r="RM38" s="41"/>
      <c r="RN38" s="41"/>
      <c r="RO38" s="41"/>
      <c r="RP38" s="41"/>
      <c r="RQ38" s="41"/>
      <c r="RR38" s="41"/>
      <c r="RS38" s="41"/>
      <c r="RT38" s="41"/>
      <c r="RU38" s="41"/>
      <c r="RV38" s="41"/>
      <c r="RW38" s="41"/>
      <c r="RX38" s="41"/>
      <c r="RY38" s="41"/>
      <c r="RZ38" s="41"/>
      <c r="SA38" s="41"/>
      <c r="SB38" s="41"/>
      <c r="SC38" s="41"/>
      <c r="SD38" s="41"/>
      <c r="SE38" s="41"/>
      <c r="SF38" s="41"/>
      <c r="SG38" s="41"/>
      <c r="SH38" s="41"/>
      <c r="SI38" s="41"/>
      <c r="SJ38" s="41"/>
      <c r="SK38" s="41"/>
      <c r="SL38" s="41"/>
      <c r="SM38" s="41"/>
      <c r="SN38" s="41"/>
      <c r="SO38" s="41"/>
      <c r="SP38" s="41"/>
      <c r="SQ38" s="41"/>
      <c r="SR38" s="41"/>
      <c r="SS38" s="41"/>
      <c r="ST38" s="41"/>
      <c r="SU38" s="41"/>
      <c r="SV38" s="41"/>
      <c r="SW38" s="41"/>
      <c r="SX38" s="41"/>
      <c r="SY38" s="41"/>
      <c r="SZ38" s="41"/>
      <c r="TA38" s="41"/>
      <c r="TB38" s="41"/>
      <c r="TC38" s="41"/>
      <c r="TD38" s="41"/>
      <c r="TE38" s="41"/>
      <c r="TF38" s="41"/>
      <c r="TG38" s="41"/>
      <c r="TH38" s="41"/>
      <c r="TI38" s="41"/>
      <c r="TJ38" s="41"/>
      <c r="TK38" s="41"/>
      <c r="TL38" s="41"/>
      <c r="TM38" s="41"/>
      <c r="TN38" s="41"/>
      <c r="TO38" s="41"/>
      <c r="TP38" s="41"/>
      <c r="TQ38" s="41"/>
      <c r="TR38" s="41"/>
      <c r="TS38" s="41"/>
      <c r="TT38" s="41"/>
      <c r="TU38" s="41"/>
      <c r="TV38" s="41"/>
      <c r="TW38" s="41"/>
      <c r="TX38" s="41"/>
      <c r="TY38" s="41"/>
      <c r="TZ38" s="41"/>
      <c r="UA38" s="41"/>
      <c r="UB38" s="41"/>
      <c r="UC38" s="41"/>
      <c r="UD38" s="41"/>
      <c r="UE38" s="41"/>
      <c r="UF38" s="41"/>
      <c r="UG38" s="41"/>
      <c r="UH38" s="41"/>
      <c r="UI38" s="41"/>
      <c r="UJ38" s="41"/>
      <c r="UK38" s="41"/>
      <c r="UL38" s="41"/>
      <c r="UM38" s="41"/>
      <c r="UN38" s="41"/>
      <c r="UO38" s="41"/>
      <c r="UP38" s="41"/>
      <c r="UQ38" s="41"/>
      <c r="UR38" s="41"/>
      <c r="US38" s="41"/>
      <c r="UT38" s="41"/>
      <c r="UU38" s="41"/>
      <c r="UV38" s="41"/>
      <c r="UW38" s="41"/>
      <c r="UX38" s="41"/>
      <c r="UY38" s="41"/>
      <c r="UZ38" s="41"/>
      <c r="VA38" s="41"/>
      <c r="VB38" s="41"/>
      <c r="VC38" s="41"/>
      <c r="VD38" s="41"/>
      <c r="VE38" s="41"/>
      <c r="VF38" s="41"/>
      <c r="VG38" s="41"/>
      <c r="VH38" s="41"/>
      <c r="VI38" s="41"/>
      <c r="VJ38" s="41"/>
      <c r="VK38" s="41"/>
      <c r="VL38" s="41"/>
      <c r="VM38" s="41"/>
      <c r="VN38" s="41"/>
      <c r="VO38" s="41"/>
      <c r="VP38" s="41"/>
      <c r="VQ38" s="41"/>
      <c r="VR38" s="41"/>
      <c r="VS38" s="41"/>
      <c r="VT38" s="41"/>
      <c r="VU38" s="41"/>
      <c r="VV38" s="41"/>
      <c r="VW38" s="41"/>
      <c r="VX38" s="41"/>
      <c r="VY38" s="41"/>
      <c r="VZ38" s="41"/>
      <c r="WA38" s="41"/>
      <c r="WB38" s="41"/>
      <c r="WC38" s="41"/>
      <c r="WD38" s="41"/>
      <c r="WE38" s="41"/>
      <c r="WF38" s="41"/>
      <c r="WG38" s="41"/>
      <c r="WH38" s="41"/>
      <c r="WI38" s="41"/>
      <c r="WJ38" s="41"/>
      <c r="WK38" s="41"/>
      <c r="WL38" s="41"/>
      <c r="WM38" s="41"/>
      <c r="WN38" s="41"/>
      <c r="WO38" s="41"/>
      <c r="WP38" s="41"/>
      <c r="WQ38" s="41"/>
      <c r="WR38" s="41"/>
      <c r="WS38" s="41"/>
      <c r="WT38" s="41"/>
      <c r="WU38" s="41"/>
      <c r="WV38" s="41"/>
      <c r="WW38" s="41"/>
      <c r="WX38" s="41"/>
      <c r="WY38" s="41"/>
      <c r="WZ38" s="41"/>
      <c r="XA38" s="41"/>
      <c r="XB38" s="41"/>
      <c r="XC38" s="41"/>
      <c r="XD38" s="41"/>
      <c r="XE38" s="41"/>
      <c r="XF38" s="41"/>
      <c r="XG38" s="41"/>
      <c r="XH38" s="41"/>
      <c r="XI38" s="41"/>
      <c r="XJ38" s="41"/>
      <c r="XK38" s="41"/>
      <c r="XL38" s="41"/>
      <c r="XM38" s="41"/>
      <c r="XN38" s="41"/>
      <c r="XO38" s="41"/>
      <c r="XP38" s="41"/>
      <c r="XQ38" s="41"/>
      <c r="XR38" s="41"/>
      <c r="XS38" s="41"/>
      <c r="XT38" s="41"/>
      <c r="XU38" s="41"/>
      <c r="XV38" s="41"/>
      <c r="XW38" s="41"/>
      <c r="XX38" s="41"/>
      <c r="XY38" s="41"/>
      <c r="XZ38" s="41"/>
      <c r="YA38" s="41"/>
      <c r="YB38" s="41"/>
      <c r="YC38" s="41"/>
      <c r="YD38" s="41"/>
      <c r="YE38" s="41"/>
      <c r="YF38" s="41"/>
      <c r="YG38" s="41"/>
      <c r="YH38" s="41"/>
      <c r="YI38" s="41"/>
      <c r="YJ38" s="41"/>
      <c r="YK38" s="41"/>
      <c r="YL38" s="41"/>
      <c r="YM38" s="41"/>
      <c r="YN38" s="41"/>
      <c r="YO38" s="41"/>
      <c r="YP38" s="41"/>
      <c r="YQ38" s="41"/>
      <c r="YR38" s="41"/>
      <c r="YS38" s="41"/>
      <c r="YT38" s="41"/>
      <c r="YU38" s="41"/>
      <c r="YV38" s="41"/>
      <c r="YW38" s="41"/>
      <c r="YX38" s="41"/>
      <c r="YY38" s="41"/>
      <c r="YZ38" s="41"/>
      <c r="ZA38" s="41"/>
      <c r="ZB38" s="41"/>
      <c r="ZC38" s="41"/>
      <c r="ZD38" s="41"/>
      <c r="ZE38" s="41"/>
      <c r="ZF38" s="41"/>
      <c r="ZG38" s="41"/>
      <c r="ZH38" s="41"/>
      <c r="ZI38" s="41"/>
      <c r="ZJ38" s="41"/>
      <c r="ZK38" s="41"/>
      <c r="ZL38" s="41"/>
      <c r="ZM38" s="41"/>
      <c r="ZN38" s="41"/>
      <c r="ZO38" s="41"/>
      <c r="ZP38" s="41"/>
      <c r="ZQ38" s="41"/>
      <c r="ZR38" s="41"/>
      <c r="ZS38" s="41"/>
      <c r="ZT38" s="41"/>
      <c r="ZU38" s="41"/>
      <c r="ZV38" s="41"/>
      <c r="ZW38" s="41"/>
      <c r="ZX38" s="41"/>
      <c r="ZY38" s="41"/>
      <c r="ZZ38" s="41"/>
      <c r="AAA38" s="41"/>
      <c r="AAB38" s="41"/>
      <c r="AAC38" s="41"/>
      <c r="AAD38" s="41"/>
      <c r="AAE38" s="41"/>
      <c r="AAF38" s="41"/>
      <c r="AAG38" s="41"/>
      <c r="AAH38" s="41"/>
      <c r="AAI38" s="41"/>
      <c r="AAJ38" s="41"/>
      <c r="AAK38" s="41"/>
      <c r="AAL38" s="41"/>
      <c r="AAM38" s="41"/>
      <c r="AAN38" s="41"/>
      <c r="AAO38" s="41"/>
      <c r="AAP38" s="41"/>
      <c r="AAQ38" s="41"/>
      <c r="AAR38" s="41"/>
      <c r="AAS38" s="41"/>
      <c r="AAT38" s="41"/>
      <c r="AAU38" s="41"/>
      <c r="AAV38" s="41"/>
      <c r="AAW38" s="41"/>
      <c r="AAX38" s="41"/>
      <c r="AAY38" s="41"/>
      <c r="AAZ38" s="41"/>
      <c r="ABA38" s="41"/>
      <c r="ABB38" s="41"/>
      <c r="ABC38" s="41"/>
      <c r="ABD38" s="41"/>
      <c r="ABE38" s="41"/>
      <c r="ABF38" s="41"/>
      <c r="ABG38" s="41"/>
      <c r="ABH38" s="41"/>
      <c r="ABI38" s="41"/>
      <c r="ABJ38" s="41"/>
      <c r="ABK38" s="41"/>
      <c r="ABL38" s="41"/>
      <c r="ABM38" s="41"/>
      <c r="ABN38" s="41"/>
      <c r="ABO38" s="41"/>
      <c r="ABP38" s="41"/>
      <c r="ABQ38" s="41"/>
      <c r="ABR38" s="41"/>
      <c r="ABS38" s="41"/>
      <c r="ABT38" s="41"/>
      <c r="ABU38" s="41"/>
      <c r="ABV38" s="41"/>
      <c r="ABW38" s="41"/>
      <c r="ABX38" s="41"/>
      <c r="ABY38" s="41"/>
      <c r="ABZ38" s="41"/>
      <c r="ACA38" s="41"/>
      <c r="ACB38" s="41"/>
      <c r="ACC38" s="41"/>
      <c r="ACD38" s="41"/>
      <c r="ACE38" s="41"/>
      <c r="ACF38" s="41"/>
      <c r="ACG38" s="41"/>
      <c r="ACH38" s="41"/>
      <c r="ACI38" s="41"/>
      <c r="ACJ38" s="41"/>
      <c r="ACK38" s="41"/>
      <c r="ACL38" s="41"/>
      <c r="ACM38" s="41"/>
      <c r="ACN38" s="41"/>
      <c r="ACO38" s="41"/>
      <c r="ACP38" s="41"/>
      <c r="ACQ38" s="41"/>
      <c r="ACR38" s="41"/>
      <c r="ACS38" s="41"/>
      <c r="ACT38" s="41"/>
      <c r="ACU38" s="41"/>
      <c r="ACV38" s="41"/>
      <c r="ACW38" s="41"/>
      <c r="ACX38" s="41"/>
      <c r="ACY38" s="41"/>
      <c r="ACZ38" s="41"/>
      <c r="ADA38" s="41"/>
      <c r="ADB38" s="41"/>
      <c r="ADC38" s="41"/>
      <c r="ADD38" s="41"/>
      <c r="ADE38" s="41"/>
      <c r="ADF38" s="41"/>
      <c r="ADG38" s="41"/>
      <c r="ADH38" s="41"/>
      <c r="ADI38" s="41"/>
      <c r="ADJ38" s="41"/>
      <c r="ADK38" s="41"/>
      <c r="ADL38" s="41"/>
      <c r="ADM38" s="41"/>
      <c r="ADN38" s="41"/>
      <c r="ADO38" s="41"/>
      <c r="ADP38" s="41"/>
      <c r="ADQ38" s="41"/>
      <c r="ADR38" s="41"/>
      <c r="ADS38" s="41"/>
      <c r="ADT38" s="41"/>
      <c r="ADU38" s="41"/>
      <c r="ADV38" s="41"/>
      <c r="ADW38" s="41"/>
      <c r="ADX38" s="41"/>
      <c r="ADY38" s="41"/>
      <c r="ADZ38" s="41"/>
      <c r="AEA38" s="41"/>
      <c r="AEB38" s="41"/>
      <c r="AEC38" s="41"/>
      <c r="AED38" s="41"/>
      <c r="AEE38" s="41"/>
      <c r="AEF38" s="41"/>
      <c r="AEG38" s="41"/>
      <c r="AEH38" s="41"/>
      <c r="AEI38" s="41"/>
      <c r="AEJ38" s="41"/>
      <c r="AEK38" s="41"/>
      <c r="AEL38" s="41"/>
      <c r="AEM38" s="41"/>
      <c r="AEN38" s="41"/>
      <c r="AEO38" s="41"/>
      <c r="AEP38" s="41"/>
      <c r="AEQ38" s="41"/>
      <c r="AER38" s="41"/>
      <c r="AES38" s="41"/>
      <c r="AET38" s="41"/>
      <c r="AEU38" s="41"/>
      <c r="AEV38" s="41"/>
      <c r="AEW38" s="41"/>
      <c r="AEX38" s="41"/>
      <c r="AEY38" s="41"/>
      <c r="AEZ38" s="41"/>
      <c r="AFA38" s="41"/>
      <c r="AFB38" s="41"/>
      <c r="AFC38" s="41"/>
      <c r="AFD38" s="41"/>
      <c r="AFE38" s="41"/>
      <c r="AFF38" s="41"/>
      <c r="AFG38" s="41"/>
      <c r="AFH38" s="41"/>
      <c r="AFI38" s="41"/>
      <c r="AFJ38" s="41"/>
      <c r="AFK38" s="41"/>
      <c r="AFL38" s="41"/>
      <c r="AFM38" s="41"/>
      <c r="AFN38" s="41"/>
      <c r="AFO38" s="41"/>
      <c r="AFP38" s="41"/>
      <c r="AFQ38" s="41"/>
      <c r="AFR38" s="41"/>
      <c r="AFS38" s="41"/>
      <c r="AFT38" s="41"/>
      <c r="AFU38" s="41"/>
      <c r="AFV38" s="41"/>
      <c r="AFW38" s="41"/>
      <c r="AFX38" s="41"/>
      <c r="AFY38" s="41"/>
      <c r="AFZ38" s="41"/>
      <c r="AGA38" s="41"/>
      <c r="AGB38" s="41"/>
      <c r="AGC38" s="41"/>
      <c r="AGD38" s="41"/>
      <c r="AGE38" s="41"/>
      <c r="AGF38" s="41"/>
      <c r="AGG38" s="41"/>
      <c r="AGH38" s="41"/>
      <c r="AGI38" s="41"/>
      <c r="AGJ38" s="41"/>
      <c r="AGK38" s="41"/>
      <c r="AGL38" s="41"/>
      <c r="AGM38" s="41"/>
      <c r="AGN38" s="41"/>
      <c r="AGO38" s="41"/>
      <c r="AGP38" s="41"/>
      <c r="AGQ38" s="41"/>
      <c r="AGR38" s="41"/>
      <c r="AGS38" s="41"/>
      <c r="AGT38" s="41"/>
      <c r="AGU38" s="41"/>
      <c r="AGV38" s="41"/>
      <c r="AGW38" s="41"/>
      <c r="AGX38" s="41"/>
      <c r="AGY38" s="41"/>
      <c r="AGZ38" s="41"/>
      <c r="AHA38" s="41"/>
      <c r="AHB38" s="41"/>
      <c r="AHC38" s="41"/>
      <c r="AHD38" s="41"/>
      <c r="AHE38" s="41"/>
      <c r="AHF38" s="41"/>
      <c r="AHG38" s="41"/>
      <c r="AHH38" s="41"/>
      <c r="AHI38" s="41"/>
      <c r="AHJ38" s="41"/>
      <c r="AHK38" s="41"/>
      <c r="AHL38" s="41"/>
      <c r="AHM38" s="41"/>
      <c r="AHN38" s="41"/>
      <c r="AHO38" s="41"/>
      <c r="AHP38" s="41"/>
      <c r="AHQ38" s="41"/>
      <c r="AHR38" s="41"/>
      <c r="AHS38" s="41"/>
      <c r="AHT38" s="41"/>
      <c r="AHU38" s="41"/>
      <c r="AHV38" s="41"/>
      <c r="AHW38" s="41"/>
      <c r="AHX38" s="41"/>
      <c r="AHY38" s="41"/>
      <c r="AHZ38" s="41"/>
      <c r="AIA38" s="41"/>
      <c r="AIB38" s="41"/>
      <c r="AIC38" s="41"/>
      <c r="AID38" s="41"/>
      <c r="AIE38" s="41"/>
      <c r="AIF38" s="41"/>
      <c r="AIG38" s="41"/>
      <c r="AIH38" s="41"/>
      <c r="AII38" s="41"/>
      <c r="AIJ38" s="41"/>
      <c r="AIK38" s="41"/>
      <c r="AIL38" s="41"/>
      <c r="AIM38" s="41"/>
      <c r="AIN38" s="41"/>
      <c r="AIO38" s="41"/>
      <c r="AIP38" s="41"/>
      <c r="AIQ38" s="41"/>
      <c r="AIR38" s="41"/>
      <c r="AIS38" s="41"/>
      <c r="AIT38" s="41"/>
      <c r="AIU38" s="41"/>
      <c r="AIV38" s="41"/>
      <c r="AIW38" s="41"/>
      <c r="AIX38" s="41"/>
      <c r="AIY38" s="41"/>
      <c r="AIZ38" s="41"/>
      <c r="AJA38" s="41"/>
      <c r="AJB38" s="41"/>
      <c r="AJC38" s="41"/>
      <c r="AJD38" s="41"/>
      <c r="AJE38" s="41"/>
      <c r="AJF38" s="41"/>
      <c r="AJG38" s="41"/>
      <c r="AJH38" s="41"/>
      <c r="AJI38" s="41"/>
      <c r="AJJ38" s="41"/>
      <c r="AJK38" s="41"/>
      <c r="AJL38" s="41"/>
      <c r="AJM38" s="41"/>
      <c r="AJN38" s="41"/>
      <c r="AJO38" s="41"/>
      <c r="AJP38" s="41"/>
      <c r="AJQ38" s="41"/>
      <c r="AJR38" s="41"/>
      <c r="AJS38" s="41"/>
      <c r="AJT38" s="41"/>
      <c r="AJU38" s="41"/>
      <c r="AJV38" s="41"/>
      <c r="AJW38" s="41"/>
      <c r="AJX38" s="41"/>
      <c r="AJY38" s="41"/>
      <c r="AJZ38" s="41"/>
      <c r="AKA38" s="41"/>
      <c r="AKB38" s="41"/>
      <c r="AKC38" s="41"/>
      <c r="AKD38" s="41"/>
      <c r="AKE38" s="41"/>
      <c r="AKF38" s="41"/>
      <c r="AKG38" s="41"/>
      <c r="AKH38" s="41"/>
      <c r="AKI38" s="41"/>
      <c r="AKJ38" s="41"/>
      <c r="AKK38" s="41"/>
      <c r="AKL38" s="41"/>
      <c r="AKM38" s="41"/>
      <c r="AKN38" s="41"/>
      <c r="AKO38" s="41"/>
      <c r="AKP38" s="41"/>
      <c r="AKQ38" s="41"/>
      <c r="AKR38" s="41"/>
      <c r="AKS38" s="41"/>
      <c r="AKT38" s="41"/>
      <c r="AKU38" s="41"/>
      <c r="AKV38" s="41"/>
      <c r="AKW38" s="41"/>
      <c r="AKX38" s="41"/>
      <c r="AKY38" s="41"/>
      <c r="AKZ38" s="41"/>
      <c r="ALA38" s="41"/>
      <c r="ALB38" s="41"/>
      <c r="ALC38" s="41"/>
      <c r="ALD38" s="41"/>
      <c r="ALE38" s="41"/>
      <c r="ALF38" s="41"/>
      <c r="ALG38" s="41"/>
      <c r="ALH38" s="41"/>
      <c r="ALI38" s="41"/>
      <c r="ALJ38" s="41"/>
      <c r="ALK38" s="41"/>
      <c r="ALL38" s="41"/>
      <c r="ALM38" s="41"/>
      <c r="ALN38" s="41"/>
      <c r="ALO38" s="41"/>
      <c r="ALP38" s="41"/>
      <c r="ALQ38" s="41"/>
      <c r="ALR38" s="41"/>
      <c r="ALS38" s="41"/>
      <c r="ALT38" s="41"/>
      <c r="ALU38" s="41"/>
      <c r="ALV38" s="41"/>
      <c r="ALW38" s="41"/>
      <c r="ALX38" s="41"/>
      <c r="ALY38" s="41"/>
      <c r="ALZ38" s="41"/>
      <c r="AMA38" s="41"/>
      <c r="AMB38" s="41"/>
      <c r="AMC38" s="41"/>
      <c r="AMD38" s="41"/>
      <c r="AME38" s="41"/>
    </row>
    <row r="39" spans="1:1019" ht="22.5" customHeight="1" thickBot="1" x14ac:dyDescent="0.25">
      <c r="A39" s="592"/>
      <c r="B39" s="625"/>
      <c r="C39" s="596"/>
      <c r="D39" s="645"/>
      <c r="E39" s="648"/>
      <c r="F39" s="651"/>
      <c r="G39" s="1028"/>
      <c r="H39" s="1031"/>
      <c r="I39" s="660"/>
      <c r="J39" s="134" t="s">
        <v>26</v>
      </c>
      <c r="K39" s="8">
        <f t="shared" ref="K39:N39" si="4">SUM(K36:K38)</f>
        <v>166.2</v>
      </c>
      <c r="L39" s="2">
        <f t="shared" si="4"/>
        <v>0</v>
      </c>
      <c r="M39" s="2">
        <f t="shared" si="4"/>
        <v>0</v>
      </c>
      <c r="N39" s="7">
        <f t="shared" si="4"/>
        <v>166.2</v>
      </c>
      <c r="O39" s="6">
        <f>SUM(O36:O38)</f>
        <v>754.2</v>
      </c>
      <c r="P39" s="2">
        <f>SUM(P36:P38)</f>
        <v>0</v>
      </c>
      <c r="Q39" s="2">
        <f>SUM(Q36:Q38)</f>
        <v>0</v>
      </c>
      <c r="R39" s="7">
        <f>SUM(R36:R38)</f>
        <v>754.2</v>
      </c>
      <c r="S39" s="8">
        <f t="shared" ref="S39:Z39" si="5">SUM(S36:S38)</f>
        <v>754.2</v>
      </c>
      <c r="T39" s="2">
        <f t="shared" si="5"/>
        <v>0</v>
      </c>
      <c r="U39" s="2">
        <f t="shared" si="5"/>
        <v>0</v>
      </c>
      <c r="V39" s="7">
        <f t="shared" si="5"/>
        <v>754.2</v>
      </c>
      <c r="W39" s="8">
        <f t="shared" si="5"/>
        <v>0</v>
      </c>
      <c r="X39" s="2">
        <f t="shared" si="5"/>
        <v>0</v>
      </c>
      <c r="Y39" s="2">
        <f t="shared" si="5"/>
        <v>0</v>
      </c>
      <c r="Z39" s="7">
        <f t="shared" si="5"/>
        <v>0</v>
      </c>
      <c r="AA39" s="23">
        <f>SUM(AA36:AA38)</f>
        <v>0</v>
      </c>
      <c r="AB39" s="24">
        <f>SUM(AB36:AB38)</f>
        <v>0</v>
      </c>
      <c r="AC39" s="611"/>
      <c r="AD39" s="614"/>
      <c r="AE39" s="614"/>
      <c r="AF39" s="617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</row>
    <row r="40" spans="1:1019" ht="17.25" customHeight="1" thickBot="1" x14ac:dyDescent="0.25">
      <c r="A40" s="684" t="s">
        <v>17</v>
      </c>
      <c r="B40" s="624" t="s">
        <v>18</v>
      </c>
      <c r="C40" s="740" t="s">
        <v>18</v>
      </c>
      <c r="D40" s="643" t="s">
        <v>48</v>
      </c>
      <c r="E40" s="836" t="s">
        <v>49</v>
      </c>
      <c r="F40" s="703"/>
      <c r="G40" s="1026" t="s">
        <v>94</v>
      </c>
      <c r="H40" s="1029" t="s">
        <v>21</v>
      </c>
      <c r="I40" s="658" t="s">
        <v>22</v>
      </c>
      <c r="J40" s="283" t="s">
        <v>25</v>
      </c>
      <c r="K40" s="163">
        <f>+L40+N40</f>
        <v>0</v>
      </c>
      <c r="L40" s="12">
        <v>0</v>
      </c>
      <c r="M40" s="246">
        <v>0</v>
      </c>
      <c r="N40" s="116">
        <v>0</v>
      </c>
      <c r="O40" s="160">
        <f>+P40+R40</f>
        <v>0</v>
      </c>
      <c r="P40" s="12">
        <v>0</v>
      </c>
      <c r="Q40" s="246">
        <v>0</v>
      </c>
      <c r="R40" s="116">
        <v>0</v>
      </c>
      <c r="S40" s="163">
        <f>+T40+V40</f>
        <v>0</v>
      </c>
      <c r="T40" s="12">
        <v>0</v>
      </c>
      <c r="U40" s="246">
        <v>0</v>
      </c>
      <c r="V40" s="116">
        <v>0</v>
      </c>
      <c r="W40" s="163">
        <f>+X40+Z40</f>
        <v>0</v>
      </c>
      <c r="X40" s="244">
        <v>0</v>
      </c>
      <c r="Y40" s="244">
        <v>0</v>
      </c>
      <c r="Z40" s="116">
        <v>0</v>
      </c>
      <c r="AA40" s="294">
        <v>0</v>
      </c>
      <c r="AB40" s="300">
        <v>0</v>
      </c>
      <c r="AC40" s="662" t="s">
        <v>178</v>
      </c>
      <c r="AD40" s="632" t="s">
        <v>316</v>
      </c>
      <c r="AE40" s="632" t="s">
        <v>317</v>
      </c>
      <c r="AF40" s="633" t="s">
        <v>317</v>
      </c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</row>
    <row r="41" spans="1:1019" ht="17.25" customHeight="1" thickBot="1" x14ac:dyDescent="0.25">
      <c r="A41" s="685"/>
      <c r="B41" s="718"/>
      <c r="C41" s="741"/>
      <c r="D41" s="644"/>
      <c r="E41" s="837"/>
      <c r="F41" s="704"/>
      <c r="G41" s="1027"/>
      <c r="H41" s="1030"/>
      <c r="I41" s="659"/>
      <c r="J41" s="285" t="s">
        <v>28</v>
      </c>
      <c r="K41" s="302">
        <f>+L41+N41</f>
        <v>4</v>
      </c>
      <c r="L41" s="311">
        <v>4</v>
      </c>
      <c r="M41" s="312">
        <v>0</v>
      </c>
      <c r="N41" s="313">
        <v>0</v>
      </c>
      <c r="O41" s="193">
        <f>+P41+R41</f>
        <v>6</v>
      </c>
      <c r="P41" s="117">
        <v>6</v>
      </c>
      <c r="Q41" s="314">
        <v>0</v>
      </c>
      <c r="R41" s="313">
        <v>0</v>
      </c>
      <c r="S41" s="302">
        <f>+T41+V41</f>
        <v>6</v>
      </c>
      <c r="T41" s="311">
        <v>6</v>
      </c>
      <c r="U41" s="312">
        <v>0</v>
      </c>
      <c r="V41" s="313">
        <v>0</v>
      </c>
      <c r="W41" s="302">
        <f>+X41+Z41</f>
        <v>0</v>
      </c>
      <c r="X41" s="312">
        <v>0</v>
      </c>
      <c r="Y41" s="312">
        <v>0</v>
      </c>
      <c r="Z41" s="313">
        <v>0</v>
      </c>
      <c r="AA41" s="315">
        <v>6</v>
      </c>
      <c r="AB41" s="316">
        <v>6</v>
      </c>
      <c r="AC41" s="662"/>
      <c r="AD41" s="632"/>
      <c r="AE41" s="632"/>
      <c r="AF41" s="63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4"/>
    </row>
    <row r="42" spans="1:1019" ht="25.5" customHeight="1" thickBot="1" x14ac:dyDescent="0.25">
      <c r="A42" s="686"/>
      <c r="B42" s="625"/>
      <c r="C42" s="596"/>
      <c r="D42" s="645"/>
      <c r="E42" s="648"/>
      <c r="F42" s="651"/>
      <c r="G42" s="1028"/>
      <c r="H42" s="1031"/>
      <c r="I42" s="660"/>
      <c r="J42" s="134" t="s">
        <v>26</v>
      </c>
      <c r="K42" s="6">
        <f t="shared" ref="K42:N42" si="6">SUM(K40:K41)</f>
        <v>4</v>
      </c>
      <c r="L42" s="5">
        <f t="shared" si="6"/>
        <v>4</v>
      </c>
      <c r="M42" s="5">
        <f t="shared" si="6"/>
        <v>0</v>
      </c>
      <c r="N42" s="7">
        <f t="shared" si="6"/>
        <v>0</v>
      </c>
      <c r="O42" s="202">
        <f t="shared" ref="O42:AB42" si="7">SUM(O40:O41)</f>
        <v>6</v>
      </c>
      <c r="P42" s="181">
        <f t="shared" si="7"/>
        <v>6</v>
      </c>
      <c r="Q42" s="183">
        <f t="shared" si="7"/>
        <v>0</v>
      </c>
      <c r="R42" s="203">
        <f t="shared" si="7"/>
        <v>0</v>
      </c>
      <c r="S42" s="6">
        <f t="shared" si="7"/>
        <v>6</v>
      </c>
      <c r="T42" s="5">
        <f t="shared" si="7"/>
        <v>6</v>
      </c>
      <c r="U42" s="5">
        <f t="shared" si="7"/>
        <v>0</v>
      </c>
      <c r="V42" s="7">
        <f t="shared" si="7"/>
        <v>0</v>
      </c>
      <c r="W42" s="6">
        <f t="shared" si="7"/>
        <v>0</v>
      </c>
      <c r="X42" s="5">
        <f t="shared" si="7"/>
        <v>0</v>
      </c>
      <c r="Y42" s="5">
        <f t="shared" si="7"/>
        <v>0</v>
      </c>
      <c r="Z42" s="7">
        <f t="shared" si="7"/>
        <v>0</v>
      </c>
      <c r="AA42" s="23">
        <f t="shared" si="7"/>
        <v>6</v>
      </c>
      <c r="AB42" s="24">
        <f t="shared" si="7"/>
        <v>6</v>
      </c>
      <c r="AC42" s="662"/>
      <c r="AD42" s="632"/>
      <c r="AE42" s="632"/>
      <c r="AF42" s="633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6"/>
    </row>
    <row r="43" spans="1:1019" ht="19.5" customHeight="1" x14ac:dyDescent="0.2">
      <c r="A43" s="684" t="s">
        <v>17</v>
      </c>
      <c r="B43" s="624" t="s">
        <v>18</v>
      </c>
      <c r="C43" s="903" t="s">
        <v>18</v>
      </c>
      <c r="D43" s="884" t="s">
        <v>55</v>
      </c>
      <c r="E43" s="646" t="s">
        <v>56</v>
      </c>
      <c r="F43" s="703"/>
      <c r="G43" s="1026" t="s">
        <v>94</v>
      </c>
      <c r="H43" s="1029" t="s">
        <v>21</v>
      </c>
      <c r="I43" s="658" t="s">
        <v>22</v>
      </c>
      <c r="J43" s="283" t="s">
        <v>25</v>
      </c>
      <c r="K43" s="160">
        <f>+L43+N43</f>
        <v>0</v>
      </c>
      <c r="L43" s="12">
        <v>0</v>
      </c>
      <c r="M43" s="246">
        <v>0</v>
      </c>
      <c r="N43" s="116">
        <v>0</v>
      </c>
      <c r="O43" s="160">
        <f>+P43+R43</f>
        <v>0</v>
      </c>
      <c r="P43" s="12">
        <v>0</v>
      </c>
      <c r="Q43" s="246">
        <v>0</v>
      </c>
      <c r="R43" s="116">
        <v>0</v>
      </c>
      <c r="S43" s="160">
        <f>+T43+V43</f>
        <v>0</v>
      </c>
      <c r="T43" s="12">
        <v>0</v>
      </c>
      <c r="U43" s="246">
        <v>0</v>
      </c>
      <c r="V43" s="116">
        <v>0</v>
      </c>
      <c r="W43" s="163">
        <f>+X43+Z43</f>
        <v>0</v>
      </c>
      <c r="X43" s="244">
        <v>0</v>
      </c>
      <c r="Y43" s="244">
        <v>0</v>
      </c>
      <c r="Z43" s="116">
        <v>0</v>
      </c>
      <c r="AA43" s="294">
        <v>0</v>
      </c>
      <c r="AB43" s="294">
        <v>0</v>
      </c>
      <c r="AC43" s="609" t="s">
        <v>179</v>
      </c>
      <c r="AD43" s="612" t="s">
        <v>79</v>
      </c>
      <c r="AE43" s="612" t="s">
        <v>79</v>
      </c>
      <c r="AF43" s="615" t="s">
        <v>79</v>
      </c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6"/>
    </row>
    <row r="44" spans="1:1019" ht="20.25" customHeight="1" thickBot="1" x14ac:dyDescent="0.25">
      <c r="A44" s="685"/>
      <c r="B44" s="718"/>
      <c r="C44" s="904"/>
      <c r="D44" s="886"/>
      <c r="E44" s="647"/>
      <c r="F44" s="704"/>
      <c r="G44" s="1027"/>
      <c r="H44" s="1030"/>
      <c r="I44" s="659"/>
      <c r="J44" s="128" t="s">
        <v>28</v>
      </c>
      <c r="K44" s="132">
        <f>+L44+N44</f>
        <v>38.799999999999997</v>
      </c>
      <c r="L44" s="98">
        <v>0</v>
      </c>
      <c r="M44" s="15">
        <v>0</v>
      </c>
      <c r="N44" s="112">
        <v>38.799999999999997</v>
      </c>
      <c r="O44" s="132">
        <f>+P44+R44</f>
        <v>150</v>
      </c>
      <c r="P44" s="98">
        <v>0</v>
      </c>
      <c r="Q44" s="140">
        <v>0</v>
      </c>
      <c r="R44" s="247">
        <v>150</v>
      </c>
      <c r="S44" s="132">
        <f>+T44+V44</f>
        <v>100</v>
      </c>
      <c r="T44" s="98">
        <v>0</v>
      </c>
      <c r="U44" s="15">
        <v>0</v>
      </c>
      <c r="V44" s="112">
        <v>100</v>
      </c>
      <c r="W44" s="195">
        <f>+X44+Z44</f>
        <v>0</v>
      </c>
      <c r="X44" s="13">
        <v>0</v>
      </c>
      <c r="Y44" s="13">
        <v>0</v>
      </c>
      <c r="Z44" s="112">
        <v>0</v>
      </c>
      <c r="AA44" s="295">
        <v>150</v>
      </c>
      <c r="AB44" s="295">
        <v>150</v>
      </c>
      <c r="AC44" s="610"/>
      <c r="AD44" s="613"/>
      <c r="AE44" s="613"/>
      <c r="AF44" s="616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6"/>
    </row>
    <row r="45" spans="1:1019" ht="21.75" customHeight="1" thickBot="1" x14ac:dyDescent="0.25">
      <c r="A45" s="686"/>
      <c r="B45" s="625"/>
      <c r="C45" s="596"/>
      <c r="D45" s="645"/>
      <c r="E45" s="648"/>
      <c r="F45" s="651"/>
      <c r="G45" s="1028"/>
      <c r="H45" s="1031"/>
      <c r="I45" s="660"/>
      <c r="J45" s="134" t="s">
        <v>26</v>
      </c>
      <c r="K45" s="6">
        <f t="shared" ref="K45:N45" si="8">SUM(K43:K44)</f>
        <v>38.799999999999997</v>
      </c>
      <c r="L45" s="5">
        <f t="shared" si="8"/>
        <v>0</v>
      </c>
      <c r="M45" s="5">
        <f t="shared" si="8"/>
        <v>0</v>
      </c>
      <c r="N45" s="7">
        <f t="shared" si="8"/>
        <v>38.799999999999997</v>
      </c>
      <c r="O45" s="113">
        <f t="shared" ref="O45:AB45" si="9">SUM(O43:O44)</f>
        <v>150</v>
      </c>
      <c r="P45" s="3">
        <f t="shared" si="9"/>
        <v>0</v>
      </c>
      <c r="Q45" s="3">
        <f t="shared" si="9"/>
        <v>0</v>
      </c>
      <c r="R45" s="21">
        <f t="shared" si="9"/>
        <v>150</v>
      </c>
      <c r="S45" s="6">
        <f t="shared" si="9"/>
        <v>100</v>
      </c>
      <c r="T45" s="5">
        <f t="shared" si="9"/>
        <v>0</v>
      </c>
      <c r="U45" s="5">
        <f t="shared" si="9"/>
        <v>0</v>
      </c>
      <c r="V45" s="7">
        <f t="shared" si="9"/>
        <v>100</v>
      </c>
      <c r="W45" s="6">
        <f t="shared" si="9"/>
        <v>0</v>
      </c>
      <c r="X45" s="5">
        <f t="shared" si="9"/>
        <v>0</v>
      </c>
      <c r="Y45" s="5">
        <f t="shared" si="9"/>
        <v>0</v>
      </c>
      <c r="Z45" s="7">
        <f t="shared" si="9"/>
        <v>0</v>
      </c>
      <c r="AA45" s="23">
        <f t="shared" si="9"/>
        <v>150</v>
      </c>
      <c r="AB45" s="23">
        <f t="shared" si="9"/>
        <v>150</v>
      </c>
      <c r="AC45" s="611"/>
      <c r="AD45" s="614"/>
      <c r="AE45" s="614"/>
      <c r="AF45" s="617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6"/>
    </row>
    <row r="46" spans="1:1019" ht="15" customHeight="1" thickBot="1" x14ac:dyDescent="0.25">
      <c r="A46" s="684" t="s">
        <v>17</v>
      </c>
      <c r="B46" s="624" t="s">
        <v>18</v>
      </c>
      <c r="C46" s="740" t="s">
        <v>18</v>
      </c>
      <c r="D46" s="643" t="s">
        <v>57</v>
      </c>
      <c r="E46" s="836" t="s">
        <v>181</v>
      </c>
      <c r="F46" s="703"/>
      <c r="G46" s="652" t="s">
        <v>124</v>
      </c>
      <c r="H46" s="655" t="s">
        <v>21</v>
      </c>
      <c r="I46" s="658" t="s">
        <v>22</v>
      </c>
      <c r="J46" s="283" t="s">
        <v>25</v>
      </c>
      <c r="K46" s="163">
        <f>+L46+N46</f>
        <v>671.6</v>
      </c>
      <c r="L46" s="12">
        <v>0</v>
      </c>
      <c r="M46" s="246">
        <v>0</v>
      </c>
      <c r="N46" s="116">
        <v>671.6</v>
      </c>
      <c r="O46" s="160">
        <f>+P46+R46</f>
        <v>0</v>
      </c>
      <c r="P46" s="12">
        <v>0</v>
      </c>
      <c r="Q46" s="246">
        <v>0</v>
      </c>
      <c r="R46" s="116">
        <v>0</v>
      </c>
      <c r="S46" s="163">
        <f>+T46+V46</f>
        <v>0</v>
      </c>
      <c r="T46" s="12">
        <v>0</v>
      </c>
      <c r="U46" s="246">
        <v>0</v>
      </c>
      <c r="V46" s="116">
        <v>0</v>
      </c>
      <c r="W46" s="163">
        <f>+X46+Z46</f>
        <v>0</v>
      </c>
      <c r="X46" s="244">
        <v>0</v>
      </c>
      <c r="Y46" s="244">
        <v>0</v>
      </c>
      <c r="Z46" s="116">
        <v>0</v>
      </c>
      <c r="AA46" s="294">
        <v>0</v>
      </c>
      <c r="AB46" s="294">
        <v>0</v>
      </c>
      <c r="AC46" s="662" t="s">
        <v>253</v>
      </c>
      <c r="AD46" s="632" t="s">
        <v>39</v>
      </c>
      <c r="AE46" s="632" t="s">
        <v>39</v>
      </c>
      <c r="AF46" s="633" t="s">
        <v>39</v>
      </c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6"/>
    </row>
    <row r="47" spans="1:1019" ht="15" customHeight="1" thickBot="1" x14ac:dyDescent="0.25">
      <c r="A47" s="685"/>
      <c r="B47" s="718"/>
      <c r="C47" s="741"/>
      <c r="D47" s="644"/>
      <c r="E47" s="837"/>
      <c r="F47" s="704"/>
      <c r="G47" s="653"/>
      <c r="H47" s="656"/>
      <c r="I47" s="659"/>
      <c r="J47" s="284" t="s">
        <v>23</v>
      </c>
      <c r="K47" s="198">
        <f>+L47+N47</f>
        <v>54.5</v>
      </c>
      <c r="L47" s="97">
        <v>0</v>
      </c>
      <c r="M47" s="280">
        <v>0</v>
      </c>
      <c r="N47" s="200">
        <v>54.5</v>
      </c>
      <c r="O47" s="192">
        <f>+P47+R47</f>
        <v>0</v>
      </c>
      <c r="P47" s="199">
        <v>0</v>
      </c>
      <c r="Q47" s="280">
        <v>0</v>
      </c>
      <c r="R47" s="200">
        <v>0</v>
      </c>
      <c r="S47" s="198">
        <f>+T47+V47</f>
        <v>0</v>
      </c>
      <c r="T47" s="97">
        <v>0</v>
      </c>
      <c r="U47" s="280">
        <v>0</v>
      </c>
      <c r="V47" s="200">
        <v>0</v>
      </c>
      <c r="W47" s="198">
        <f>+X47+Z47</f>
        <v>0</v>
      </c>
      <c r="X47" s="199">
        <v>0</v>
      </c>
      <c r="Y47" s="280">
        <v>0</v>
      </c>
      <c r="Z47" s="200">
        <v>0</v>
      </c>
      <c r="AA47" s="296">
        <v>0</v>
      </c>
      <c r="AB47" s="298">
        <v>0</v>
      </c>
      <c r="AC47" s="662"/>
      <c r="AD47" s="632"/>
      <c r="AE47" s="632"/>
      <c r="AF47" s="633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6"/>
    </row>
    <row r="48" spans="1:1019" ht="14.25" customHeight="1" thickBot="1" x14ac:dyDescent="0.25">
      <c r="A48" s="685"/>
      <c r="B48" s="718"/>
      <c r="C48" s="741"/>
      <c r="D48" s="644"/>
      <c r="E48" s="837"/>
      <c r="F48" s="704"/>
      <c r="G48" s="653"/>
      <c r="H48" s="656"/>
      <c r="I48" s="659"/>
      <c r="J48" s="284" t="s">
        <v>24</v>
      </c>
      <c r="K48" s="198">
        <f>+L48+N48</f>
        <v>0</v>
      </c>
      <c r="L48" s="199">
        <v>0</v>
      </c>
      <c r="M48" s="280">
        <v>0</v>
      </c>
      <c r="N48" s="200">
        <v>0</v>
      </c>
      <c r="O48" s="192">
        <f>+P48+R48</f>
        <v>0</v>
      </c>
      <c r="P48" s="199">
        <v>0</v>
      </c>
      <c r="Q48" s="280">
        <v>0</v>
      </c>
      <c r="R48" s="200">
        <v>0</v>
      </c>
      <c r="S48" s="198">
        <f>+T48+V48</f>
        <v>0</v>
      </c>
      <c r="T48" s="199">
        <v>0</v>
      </c>
      <c r="U48" s="280">
        <v>0</v>
      </c>
      <c r="V48" s="200">
        <v>0</v>
      </c>
      <c r="W48" s="198">
        <f>+X48+Z48</f>
        <v>0</v>
      </c>
      <c r="X48" s="201">
        <v>0</v>
      </c>
      <c r="Y48" s="201">
        <v>0</v>
      </c>
      <c r="Z48" s="200">
        <v>0</v>
      </c>
      <c r="AA48" s="296">
        <v>0</v>
      </c>
      <c r="AB48" s="296">
        <v>0</v>
      </c>
      <c r="AC48" s="662"/>
      <c r="AD48" s="632"/>
      <c r="AE48" s="632"/>
      <c r="AF48" s="633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6"/>
    </row>
    <row r="49" spans="1:59" ht="14.25" customHeight="1" thickBot="1" x14ac:dyDescent="0.25">
      <c r="A49" s="685"/>
      <c r="B49" s="718"/>
      <c r="C49" s="741"/>
      <c r="D49" s="644"/>
      <c r="E49" s="837"/>
      <c r="F49" s="704"/>
      <c r="G49" s="653"/>
      <c r="H49" s="656"/>
      <c r="I49" s="659"/>
      <c r="J49" s="286" t="s">
        <v>339</v>
      </c>
      <c r="K49" s="195">
        <f>L49+N49</f>
        <v>0</v>
      </c>
      <c r="L49" s="97">
        <v>0</v>
      </c>
      <c r="M49" s="251">
        <v>0</v>
      </c>
      <c r="N49" s="288">
        <v>0</v>
      </c>
      <c r="O49" s="192">
        <f>P49+R49</f>
        <v>0</v>
      </c>
      <c r="P49" s="97">
        <v>0</v>
      </c>
      <c r="Q49" s="251">
        <v>0</v>
      </c>
      <c r="R49" s="288">
        <v>0</v>
      </c>
      <c r="S49" s="198">
        <f>T49+V49</f>
        <v>0</v>
      </c>
      <c r="T49" s="97">
        <v>0</v>
      </c>
      <c r="U49" s="251">
        <v>0</v>
      </c>
      <c r="V49" s="288">
        <v>0</v>
      </c>
      <c r="W49" s="198">
        <f>X49+Z49</f>
        <v>0</v>
      </c>
      <c r="X49" s="250">
        <v>0</v>
      </c>
      <c r="Y49" s="250">
        <v>0</v>
      </c>
      <c r="Z49" s="288">
        <v>0</v>
      </c>
      <c r="AA49" s="298">
        <v>0</v>
      </c>
      <c r="AB49" s="298">
        <v>0</v>
      </c>
      <c r="AC49" s="662"/>
      <c r="AD49" s="632"/>
      <c r="AE49" s="632"/>
      <c r="AF49" s="633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6"/>
    </row>
    <row r="50" spans="1:59" ht="16.5" customHeight="1" thickBot="1" x14ac:dyDescent="0.25">
      <c r="A50" s="685"/>
      <c r="B50" s="718"/>
      <c r="C50" s="741"/>
      <c r="D50" s="644"/>
      <c r="E50" s="837"/>
      <c r="F50" s="704"/>
      <c r="G50" s="653"/>
      <c r="H50" s="656"/>
      <c r="I50" s="659"/>
      <c r="J50" s="285" t="s">
        <v>28</v>
      </c>
      <c r="K50" s="302">
        <f>+L50+N50</f>
        <v>384.2</v>
      </c>
      <c r="L50" s="184">
        <v>0</v>
      </c>
      <c r="M50" s="314">
        <v>0</v>
      </c>
      <c r="N50" s="313">
        <v>384.2</v>
      </c>
      <c r="O50" s="168">
        <f>+P50+R50</f>
        <v>0</v>
      </c>
      <c r="P50" s="184">
        <v>0</v>
      </c>
      <c r="Q50" s="314">
        <v>0</v>
      </c>
      <c r="R50" s="313">
        <v>0</v>
      </c>
      <c r="S50" s="171">
        <f>+T50+V50</f>
        <v>0</v>
      </c>
      <c r="T50" s="184">
        <v>0</v>
      </c>
      <c r="U50" s="314">
        <v>0</v>
      </c>
      <c r="V50" s="313">
        <v>0</v>
      </c>
      <c r="W50" s="171">
        <f>+X50+Z50</f>
        <v>0</v>
      </c>
      <c r="X50" s="312">
        <v>0</v>
      </c>
      <c r="Y50" s="312">
        <v>0</v>
      </c>
      <c r="Z50" s="313">
        <v>0</v>
      </c>
      <c r="AA50" s="315">
        <v>0</v>
      </c>
      <c r="AB50" s="315">
        <v>0</v>
      </c>
      <c r="AC50" s="662"/>
      <c r="AD50" s="632"/>
      <c r="AE50" s="632"/>
      <c r="AF50" s="633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6"/>
    </row>
    <row r="51" spans="1:59" ht="21.75" customHeight="1" thickBot="1" x14ac:dyDescent="0.25">
      <c r="A51" s="686"/>
      <c r="B51" s="625"/>
      <c r="C51" s="596"/>
      <c r="D51" s="645"/>
      <c r="E51" s="648"/>
      <c r="F51" s="651"/>
      <c r="G51" s="654"/>
      <c r="H51" s="657"/>
      <c r="I51" s="660"/>
      <c r="J51" s="134" t="s">
        <v>26</v>
      </c>
      <c r="K51" s="6">
        <f t="shared" ref="K51:N51" si="10">SUM(K46:K50)</f>
        <v>1110.3</v>
      </c>
      <c r="L51" s="2">
        <f t="shared" si="10"/>
        <v>0</v>
      </c>
      <c r="M51" s="4">
        <f t="shared" si="10"/>
        <v>0</v>
      </c>
      <c r="N51" s="7">
        <f t="shared" si="10"/>
        <v>1110.3</v>
      </c>
      <c r="O51" s="113">
        <f t="shared" ref="O51:AB51" si="11">SUM(O46:O50)</f>
        <v>0</v>
      </c>
      <c r="P51" s="3">
        <f t="shared" si="11"/>
        <v>0</v>
      </c>
      <c r="Q51" s="3">
        <f t="shared" si="11"/>
        <v>0</v>
      </c>
      <c r="R51" s="21">
        <f t="shared" si="11"/>
        <v>0</v>
      </c>
      <c r="S51" s="6">
        <f t="shared" si="11"/>
        <v>0</v>
      </c>
      <c r="T51" s="2">
        <f t="shared" si="11"/>
        <v>0</v>
      </c>
      <c r="U51" s="4">
        <f t="shared" si="11"/>
        <v>0</v>
      </c>
      <c r="V51" s="7">
        <f t="shared" si="11"/>
        <v>0</v>
      </c>
      <c r="W51" s="6">
        <f t="shared" si="11"/>
        <v>0</v>
      </c>
      <c r="X51" s="2">
        <f t="shared" si="11"/>
        <v>0</v>
      </c>
      <c r="Y51" s="2">
        <f t="shared" si="11"/>
        <v>0</v>
      </c>
      <c r="Z51" s="7">
        <f t="shared" si="11"/>
        <v>0</v>
      </c>
      <c r="AA51" s="23">
        <f t="shared" si="11"/>
        <v>0</v>
      </c>
      <c r="AB51" s="23">
        <f t="shared" si="11"/>
        <v>0</v>
      </c>
      <c r="AC51" s="662"/>
      <c r="AD51" s="632"/>
      <c r="AE51" s="632"/>
      <c r="AF51" s="633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6"/>
    </row>
    <row r="52" spans="1:59" ht="13.5" customHeight="1" thickBot="1" x14ac:dyDescent="0.25">
      <c r="A52" s="1036" t="s">
        <v>17</v>
      </c>
      <c r="B52" s="637" t="s">
        <v>18</v>
      </c>
      <c r="C52" s="1039" t="s">
        <v>18</v>
      </c>
      <c r="D52" s="643" t="s">
        <v>287</v>
      </c>
      <c r="E52" s="1046" t="s">
        <v>288</v>
      </c>
      <c r="F52" s="703"/>
      <c r="G52" s="652" t="s">
        <v>389</v>
      </c>
      <c r="H52" s="655" t="s">
        <v>21</v>
      </c>
      <c r="I52" s="658" t="s">
        <v>22</v>
      </c>
      <c r="J52" s="283" t="s">
        <v>25</v>
      </c>
      <c r="K52" s="160">
        <f>+L52+N52</f>
        <v>0</v>
      </c>
      <c r="L52" s="12">
        <v>0</v>
      </c>
      <c r="M52" s="246">
        <v>0</v>
      </c>
      <c r="N52" s="116">
        <v>0</v>
      </c>
      <c r="O52" s="160">
        <f>+P52+R52</f>
        <v>0</v>
      </c>
      <c r="P52" s="12">
        <v>0</v>
      </c>
      <c r="Q52" s="246">
        <v>0</v>
      </c>
      <c r="R52" s="116">
        <v>0</v>
      </c>
      <c r="S52" s="160">
        <f>+T52+V52</f>
        <v>0</v>
      </c>
      <c r="T52" s="12">
        <v>0</v>
      </c>
      <c r="U52" s="246">
        <v>0</v>
      </c>
      <c r="V52" s="116">
        <v>0</v>
      </c>
      <c r="W52" s="160">
        <f>+X52+Z52</f>
        <v>0</v>
      </c>
      <c r="X52" s="244">
        <v>0</v>
      </c>
      <c r="Y52" s="244">
        <v>0</v>
      </c>
      <c r="Z52" s="116">
        <v>0</v>
      </c>
      <c r="AA52" s="294">
        <v>0</v>
      </c>
      <c r="AB52" s="294">
        <v>0</v>
      </c>
      <c r="AC52" s="662" t="s">
        <v>277</v>
      </c>
      <c r="AD52" s="1049" t="s">
        <v>39</v>
      </c>
      <c r="AE52" s="632" t="s">
        <v>39</v>
      </c>
      <c r="AF52" s="633" t="s">
        <v>39</v>
      </c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6"/>
    </row>
    <row r="53" spans="1:59" ht="15.75" customHeight="1" thickBot="1" x14ac:dyDescent="0.25">
      <c r="A53" s="1037"/>
      <c r="B53" s="638"/>
      <c r="C53" s="1040"/>
      <c r="D53" s="644"/>
      <c r="E53" s="1047"/>
      <c r="F53" s="704"/>
      <c r="G53" s="653"/>
      <c r="H53" s="656"/>
      <c r="I53" s="659"/>
      <c r="J53" s="284" t="s">
        <v>23</v>
      </c>
      <c r="K53" s="192">
        <f>+L53+N53</f>
        <v>0</v>
      </c>
      <c r="L53" s="199">
        <v>0</v>
      </c>
      <c r="M53" s="280">
        <v>0</v>
      </c>
      <c r="N53" s="200">
        <v>0</v>
      </c>
      <c r="O53" s="192">
        <f>+P53+R53</f>
        <v>0</v>
      </c>
      <c r="P53" s="199">
        <v>0</v>
      </c>
      <c r="Q53" s="280">
        <v>0</v>
      </c>
      <c r="R53" s="200">
        <v>0</v>
      </c>
      <c r="S53" s="192">
        <f>+T53+V53</f>
        <v>0</v>
      </c>
      <c r="T53" s="199">
        <v>0</v>
      </c>
      <c r="U53" s="280">
        <v>0</v>
      </c>
      <c r="V53" s="200">
        <v>0</v>
      </c>
      <c r="W53" s="192">
        <f>+X53+Z53</f>
        <v>0</v>
      </c>
      <c r="X53" s="201">
        <v>0</v>
      </c>
      <c r="Y53" s="201">
        <v>0</v>
      </c>
      <c r="Z53" s="200">
        <v>0</v>
      </c>
      <c r="AA53" s="296">
        <v>0</v>
      </c>
      <c r="AB53" s="296">
        <v>0</v>
      </c>
      <c r="AC53" s="662"/>
      <c r="AD53" s="1049"/>
      <c r="AE53" s="632"/>
      <c r="AF53" s="633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6"/>
    </row>
    <row r="54" spans="1:59" ht="15" customHeight="1" thickBot="1" x14ac:dyDescent="0.25">
      <c r="A54" s="1037"/>
      <c r="B54" s="638"/>
      <c r="C54" s="1040"/>
      <c r="D54" s="644"/>
      <c r="E54" s="1047"/>
      <c r="F54" s="704"/>
      <c r="G54" s="653"/>
      <c r="H54" s="656"/>
      <c r="I54" s="659"/>
      <c r="J54" s="284" t="s">
        <v>24</v>
      </c>
      <c r="K54" s="192">
        <f>+L54+N54</f>
        <v>0</v>
      </c>
      <c r="L54" s="199">
        <v>0</v>
      </c>
      <c r="M54" s="280">
        <v>0</v>
      </c>
      <c r="N54" s="200">
        <v>0</v>
      </c>
      <c r="O54" s="192">
        <f>+P54+R54</f>
        <v>0</v>
      </c>
      <c r="P54" s="199">
        <v>0</v>
      </c>
      <c r="Q54" s="280">
        <v>0</v>
      </c>
      <c r="R54" s="200">
        <v>0</v>
      </c>
      <c r="S54" s="192">
        <f>+T54+V54</f>
        <v>0</v>
      </c>
      <c r="T54" s="199">
        <v>0</v>
      </c>
      <c r="U54" s="280">
        <v>0</v>
      </c>
      <c r="V54" s="200">
        <v>0</v>
      </c>
      <c r="W54" s="192">
        <f>+X54+Z54</f>
        <v>0</v>
      </c>
      <c r="X54" s="201">
        <v>0</v>
      </c>
      <c r="Y54" s="201">
        <v>0</v>
      </c>
      <c r="Z54" s="200">
        <v>0</v>
      </c>
      <c r="AA54" s="296">
        <v>0</v>
      </c>
      <c r="AB54" s="296">
        <v>0</v>
      </c>
      <c r="AC54" s="662"/>
      <c r="AD54" s="1049"/>
      <c r="AE54" s="632"/>
      <c r="AF54" s="633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6"/>
    </row>
    <row r="55" spans="1:59" ht="15" customHeight="1" thickBot="1" x14ac:dyDescent="0.25">
      <c r="A55" s="1037"/>
      <c r="B55" s="638"/>
      <c r="C55" s="1040"/>
      <c r="D55" s="644"/>
      <c r="E55" s="1047"/>
      <c r="F55" s="704"/>
      <c r="G55" s="653"/>
      <c r="H55" s="656"/>
      <c r="I55" s="659"/>
      <c r="J55" s="285" t="s">
        <v>28</v>
      </c>
      <c r="K55" s="193">
        <f>+L55+N55</f>
        <v>1.9</v>
      </c>
      <c r="L55" s="184">
        <v>0</v>
      </c>
      <c r="M55" s="314">
        <v>0</v>
      </c>
      <c r="N55" s="313">
        <v>1.9</v>
      </c>
      <c r="O55" s="193">
        <f>+P55+R55</f>
        <v>1.9</v>
      </c>
      <c r="P55" s="184">
        <v>0</v>
      </c>
      <c r="Q55" s="314">
        <v>0</v>
      </c>
      <c r="R55" s="313">
        <v>1.9</v>
      </c>
      <c r="S55" s="193">
        <f>+T55+V55</f>
        <v>1.9</v>
      </c>
      <c r="T55" s="184">
        <v>0</v>
      </c>
      <c r="U55" s="314">
        <v>0</v>
      </c>
      <c r="V55" s="313">
        <v>1.9</v>
      </c>
      <c r="W55" s="193">
        <f>+X55+Z55</f>
        <v>0</v>
      </c>
      <c r="X55" s="312">
        <v>0</v>
      </c>
      <c r="Y55" s="312">
        <v>0</v>
      </c>
      <c r="Z55" s="313">
        <v>0</v>
      </c>
      <c r="AA55" s="315">
        <v>0</v>
      </c>
      <c r="AB55" s="315">
        <v>0</v>
      </c>
      <c r="AC55" s="662"/>
      <c r="AD55" s="1049"/>
      <c r="AE55" s="632"/>
      <c r="AF55" s="633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6"/>
    </row>
    <row r="56" spans="1:59" ht="18" customHeight="1" thickBot="1" x14ac:dyDescent="0.25">
      <c r="A56" s="1038"/>
      <c r="B56" s="639"/>
      <c r="C56" s="1041"/>
      <c r="D56" s="645"/>
      <c r="E56" s="1035"/>
      <c r="F56" s="651"/>
      <c r="G56" s="654"/>
      <c r="H56" s="657"/>
      <c r="I56" s="660"/>
      <c r="J56" s="141" t="s">
        <v>26</v>
      </c>
      <c r="K56" s="113">
        <f t="shared" ref="K56:AB56" si="12">SUM(K52:K55)</f>
        <v>1.9</v>
      </c>
      <c r="L56" s="3">
        <f t="shared" si="12"/>
        <v>0</v>
      </c>
      <c r="M56" s="114">
        <f t="shared" si="12"/>
        <v>0</v>
      </c>
      <c r="N56" s="21">
        <f t="shared" si="12"/>
        <v>1.9</v>
      </c>
      <c r="O56" s="113">
        <f t="shared" si="12"/>
        <v>1.9</v>
      </c>
      <c r="P56" s="3">
        <f t="shared" si="12"/>
        <v>0</v>
      </c>
      <c r="Q56" s="3">
        <f t="shared" si="12"/>
        <v>0</v>
      </c>
      <c r="R56" s="21">
        <f t="shared" si="12"/>
        <v>1.9</v>
      </c>
      <c r="S56" s="113">
        <f t="shared" si="12"/>
        <v>1.9</v>
      </c>
      <c r="T56" s="3">
        <f t="shared" si="12"/>
        <v>0</v>
      </c>
      <c r="U56" s="114">
        <f t="shared" si="12"/>
        <v>0</v>
      </c>
      <c r="V56" s="21">
        <f t="shared" si="12"/>
        <v>1.9</v>
      </c>
      <c r="W56" s="113">
        <f t="shared" si="12"/>
        <v>0</v>
      </c>
      <c r="X56" s="3">
        <f t="shared" si="12"/>
        <v>0</v>
      </c>
      <c r="Y56" s="3">
        <f t="shared" si="12"/>
        <v>0</v>
      </c>
      <c r="Z56" s="21">
        <f t="shared" si="12"/>
        <v>0</v>
      </c>
      <c r="AA56" s="23">
        <f t="shared" si="12"/>
        <v>0</v>
      </c>
      <c r="AB56" s="23">
        <f t="shared" si="12"/>
        <v>0</v>
      </c>
      <c r="AC56" s="662"/>
      <c r="AD56" s="1049"/>
      <c r="AE56" s="632"/>
      <c r="AF56" s="633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6"/>
    </row>
    <row r="57" spans="1:59" ht="18.75" customHeight="1" thickBot="1" x14ac:dyDescent="0.25">
      <c r="A57" s="1036" t="s">
        <v>17</v>
      </c>
      <c r="B57" s="637" t="s">
        <v>18</v>
      </c>
      <c r="C57" s="1039" t="s">
        <v>18</v>
      </c>
      <c r="D57" s="643" t="s">
        <v>41</v>
      </c>
      <c r="E57" s="836" t="s">
        <v>182</v>
      </c>
      <c r="F57" s="703"/>
      <c r="G57" s="652" t="s">
        <v>124</v>
      </c>
      <c r="H57" s="655" t="s">
        <v>21</v>
      </c>
      <c r="I57" s="658" t="s">
        <v>22</v>
      </c>
      <c r="J57" s="283" t="s">
        <v>25</v>
      </c>
      <c r="K57" s="160">
        <f>+L57+N57</f>
        <v>124.5</v>
      </c>
      <c r="L57" s="12">
        <v>0</v>
      </c>
      <c r="M57" s="246">
        <v>0</v>
      </c>
      <c r="N57" s="116">
        <v>124.5</v>
      </c>
      <c r="O57" s="160">
        <f>+P57+R57</f>
        <v>0</v>
      </c>
      <c r="P57" s="12">
        <v>0</v>
      </c>
      <c r="Q57" s="246">
        <v>0</v>
      </c>
      <c r="R57" s="116">
        <v>0</v>
      </c>
      <c r="S57" s="160">
        <f>+T57+V57</f>
        <v>0</v>
      </c>
      <c r="T57" s="12">
        <v>0</v>
      </c>
      <c r="U57" s="246">
        <v>0</v>
      </c>
      <c r="V57" s="116">
        <v>0</v>
      </c>
      <c r="W57" s="160">
        <f>+X57+Z57</f>
        <v>0</v>
      </c>
      <c r="X57" s="244">
        <v>0</v>
      </c>
      <c r="Y57" s="244">
        <v>0</v>
      </c>
      <c r="Z57" s="116">
        <v>0</v>
      </c>
      <c r="AA57" s="294">
        <v>0</v>
      </c>
      <c r="AB57" s="294">
        <v>0</v>
      </c>
      <c r="AC57" s="662" t="s">
        <v>277</v>
      </c>
      <c r="AD57" s="1049" t="s">
        <v>39</v>
      </c>
      <c r="AE57" s="632" t="s">
        <v>39</v>
      </c>
      <c r="AF57" s="633" t="s">
        <v>39</v>
      </c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6"/>
    </row>
    <row r="58" spans="1:59" ht="18.75" customHeight="1" thickBot="1" x14ac:dyDescent="0.25">
      <c r="A58" s="1037"/>
      <c r="B58" s="638"/>
      <c r="C58" s="1040"/>
      <c r="D58" s="644"/>
      <c r="E58" s="837"/>
      <c r="F58" s="704"/>
      <c r="G58" s="653"/>
      <c r="H58" s="656"/>
      <c r="I58" s="659"/>
      <c r="J58" s="284" t="s">
        <v>23</v>
      </c>
      <c r="K58" s="192">
        <f>+L58+N58</f>
        <v>0</v>
      </c>
      <c r="L58" s="199">
        <v>0</v>
      </c>
      <c r="M58" s="280">
        <v>0</v>
      </c>
      <c r="N58" s="200">
        <v>0</v>
      </c>
      <c r="O58" s="192">
        <f>+P58+R58</f>
        <v>0</v>
      </c>
      <c r="P58" s="199">
        <v>0</v>
      </c>
      <c r="Q58" s="280">
        <v>0</v>
      </c>
      <c r="R58" s="200">
        <v>0</v>
      </c>
      <c r="S58" s="192">
        <f>+T58+V58</f>
        <v>0</v>
      </c>
      <c r="T58" s="199">
        <v>0</v>
      </c>
      <c r="U58" s="280">
        <v>0</v>
      </c>
      <c r="V58" s="200">
        <v>0</v>
      </c>
      <c r="W58" s="192">
        <f>+X58+Z58</f>
        <v>0</v>
      </c>
      <c r="X58" s="201">
        <v>0</v>
      </c>
      <c r="Y58" s="201">
        <v>0</v>
      </c>
      <c r="Z58" s="200">
        <v>0</v>
      </c>
      <c r="AA58" s="296">
        <v>0</v>
      </c>
      <c r="AB58" s="296">
        <v>0</v>
      </c>
      <c r="AC58" s="662"/>
      <c r="AD58" s="1049"/>
      <c r="AE58" s="632"/>
      <c r="AF58" s="633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6"/>
    </row>
    <row r="59" spans="1:59" ht="16.5" customHeight="1" thickBot="1" x14ac:dyDescent="0.25">
      <c r="A59" s="1037"/>
      <c r="B59" s="638"/>
      <c r="C59" s="1040"/>
      <c r="D59" s="644"/>
      <c r="E59" s="837"/>
      <c r="F59" s="704"/>
      <c r="G59" s="653"/>
      <c r="H59" s="656"/>
      <c r="I59" s="659"/>
      <c r="J59" s="284" t="s">
        <v>24</v>
      </c>
      <c r="K59" s="192">
        <f>+L59+N59</f>
        <v>0</v>
      </c>
      <c r="L59" s="199">
        <v>0</v>
      </c>
      <c r="M59" s="280">
        <v>0</v>
      </c>
      <c r="N59" s="200">
        <v>0</v>
      </c>
      <c r="O59" s="192">
        <f>+P59+R59</f>
        <v>0</v>
      </c>
      <c r="P59" s="199">
        <v>0</v>
      </c>
      <c r="Q59" s="280">
        <v>0</v>
      </c>
      <c r="R59" s="200">
        <v>0</v>
      </c>
      <c r="S59" s="192">
        <f>+T59+V59</f>
        <v>0</v>
      </c>
      <c r="T59" s="199">
        <v>0</v>
      </c>
      <c r="U59" s="280">
        <v>0</v>
      </c>
      <c r="V59" s="200">
        <v>0</v>
      </c>
      <c r="W59" s="192">
        <f>+X59+Z59</f>
        <v>0</v>
      </c>
      <c r="X59" s="201">
        <v>0</v>
      </c>
      <c r="Y59" s="201">
        <v>0</v>
      </c>
      <c r="Z59" s="200">
        <v>0</v>
      </c>
      <c r="AA59" s="296">
        <v>0</v>
      </c>
      <c r="AB59" s="296">
        <v>0</v>
      </c>
      <c r="AC59" s="662"/>
      <c r="AD59" s="1049"/>
      <c r="AE59" s="632"/>
      <c r="AF59" s="633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6"/>
    </row>
    <row r="60" spans="1:59" ht="19.5" customHeight="1" thickBot="1" x14ac:dyDescent="0.25">
      <c r="A60" s="1037"/>
      <c r="B60" s="638"/>
      <c r="C60" s="1040"/>
      <c r="D60" s="644"/>
      <c r="E60" s="837"/>
      <c r="F60" s="704"/>
      <c r="G60" s="653"/>
      <c r="H60" s="656"/>
      <c r="I60" s="659"/>
      <c r="J60" s="285" t="s">
        <v>28</v>
      </c>
      <c r="K60" s="193">
        <f>+L60+N60</f>
        <v>0</v>
      </c>
      <c r="L60" s="184">
        <v>0</v>
      </c>
      <c r="M60" s="314">
        <v>0</v>
      </c>
      <c r="N60" s="313">
        <v>0</v>
      </c>
      <c r="O60" s="193">
        <f>+P60+R60</f>
        <v>0</v>
      </c>
      <c r="P60" s="184">
        <v>0</v>
      </c>
      <c r="Q60" s="314">
        <v>0</v>
      </c>
      <c r="R60" s="313">
        <v>0</v>
      </c>
      <c r="S60" s="193">
        <f>+T60+V60</f>
        <v>0</v>
      </c>
      <c r="T60" s="184">
        <v>0</v>
      </c>
      <c r="U60" s="314">
        <v>0</v>
      </c>
      <c r="V60" s="313">
        <v>0</v>
      </c>
      <c r="W60" s="193">
        <f>+X60+Z60</f>
        <v>0</v>
      </c>
      <c r="X60" s="312">
        <v>0</v>
      </c>
      <c r="Y60" s="312">
        <v>0</v>
      </c>
      <c r="Z60" s="313">
        <v>0</v>
      </c>
      <c r="AA60" s="315">
        <v>0</v>
      </c>
      <c r="AB60" s="315">
        <v>0</v>
      </c>
      <c r="AC60" s="662"/>
      <c r="AD60" s="1049"/>
      <c r="AE60" s="632"/>
      <c r="AF60" s="633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6"/>
    </row>
    <row r="61" spans="1:59" ht="29.25" customHeight="1" thickBot="1" x14ac:dyDescent="0.25">
      <c r="A61" s="1038"/>
      <c r="B61" s="639"/>
      <c r="C61" s="1041"/>
      <c r="D61" s="645"/>
      <c r="E61" s="648"/>
      <c r="F61" s="651"/>
      <c r="G61" s="654"/>
      <c r="H61" s="657"/>
      <c r="I61" s="660"/>
      <c r="J61" s="141" t="s">
        <v>26</v>
      </c>
      <c r="K61" s="113">
        <f t="shared" ref="K61:N61" si="13">SUM(K57:K60)</f>
        <v>124.5</v>
      </c>
      <c r="L61" s="3">
        <f t="shared" si="13"/>
        <v>0</v>
      </c>
      <c r="M61" s="114">
        <f t="shared" si="13"/>
        <v>0</v>
      </c>
      <c r="N61" s="21">
        <f t="shared" si="13"/>
        <v>124.5</v>
      </c>
      <c r="O61" s="113">
        <f t="shared" ref="O61:AB61" si="14">SUM(O57:O60)</f>
        <v>0</v>
      </c>
      <c r="P61" s="3">
        <f t="shared" si="14"/>
        <v>0</v>
      </c>
      <c r="Q61" s="3">
        <f t="shared" si="14"/>
        <v>0</v>
      </c>
      <c r="R61" s="21">
        <f t="shared" si="14"/>
        <v>0</v>
      </c>
      <c r="S61" s="113">
        <f t="shared" si="14"/>
        <v>0</v>
      </c>
      <c r="T61" s="3">
        <f t="shared" si="14"/>
        <v>0</v>
      </c>
      <c r="U61" s="114">
        <f t="shared" si="14"/>
        <v>0</v>
      </c>
      <c r="V61" s="21">
        <f t="shared" si="14"/>
        <v>0</v>
      </c>
      <c r="W61" s="113">
        <f t="shared" si="14"/>
        <v>0</v>
      </c>
      <c r="X61" s="3">
        <f t="shared" si="14"/>
        <v>0</v>
      </c>
      <c r="Y61" s="3">
        <f t="shared" si="14"/>
        <v>0</v>
      </c>
      <c r="Z61" s="21">
        <f t="shared" si="14"/>
        <v>0</v>
      </c>
      <c r="AA61" s="23">
        <f t="shared" si="14"/>
        <v>0</v>
      </c>
      <c r="AB61" s="23">
        <f t="shared" si="14"/>
        <v>0</v>
      </c>
      <c r="AC61" s="662"/>
      <c r="AD61" s="1049"/>
      <c r="AE61" s="632"/>
      <c r="AF61" s="633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6"/>
    </row>
    <row r="62" spans="1:59" ht="15.75" customHeight="1" x14ac:dyDescent="0.2">
      <c r="A62" s="684" t="s">
        <v>17</v>
      </c>
      <c r="B62" s="624" t="s">
        <v>18</v>
      </c>
      <c r="C62" s="740" t="s">
        <v>18</v>
      </c>
      <c r="D62" s="643" t="s">
        <v>58</v>
      </c>
      <c r="E62" s="836" t="s">
        <v>183</v>
      </c>
      <c r="F62" s="703"/>
      <c r="G62" s="652" t="s">
        <v>168</v>
      </c>
      <c r="H62" s="655" t="s">
        <v>21</v>
      </c>
      <c r="I62" s="658" t="s">
        <v>22</v>
      </c>
      <c r="J62" s="283" t="s">
        <v>25</v>
      </c>
      <c r="K62" s="163">
        <f>+L62+N62</f>
        <v>0</v>
      </c>
      <c r="L62" s="12">
        <v>0</v>
      </c>
      <c r="M62" s="246">
        <v>0</v>
      </c>
      <c r="N62" s="116">
        <v>0</v>
      </c>
      <c r="O62" s="160">
        <f>+P62+R62</f>
        <v>255.8</v>
      </c>
      <c r="P62" s="12">
        <v>0</v>
      </c>
      <c r="Q62" s="246">
        <v>0</v>
      </c>
      <c r="R62" s="116">
        <v>255.8</v>
      </c>
      <c r="S62" s="163">
        <f>+T62+V62</f>
        <v>255.8</v>
      </c>
      <c r="T62" s="12">
        <v>0</v>
      </c>
      <c r="U62" s="246">
        <v>0</v>
      </c>
      <c r="V62" s="116">
        <v>255.8</v>
      </c>
      <c r="W62" s="163">
        <f>+X62+Z62</f>
        <v>0</v>
      </c>
      <c r="X62" s="244">
        <v>0</v>
      </c>
      <c r="Y62" s="244">
        <v>0</v>
      </c>
      <c r="Z62" s="116">
        <v>0</v>
      </c>
      <c r="AA62" s="294">
        <v>0</v>
      </c>
      <c r="AB62" s="294">
        <v>0</v>
      </c>
      <c r="AC62" s="609" t="s">
        <v>180</v>
      </c>
      <c r="AD62" s="1050" t="s">
        <v>278</v>
      </c>
      <c r="AE62" s="612" t="s">
        <v>39</v>
      </c>
      <c r="AF62" s="615" t="s">
        <v>39</v>
      </c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6"/>
    </row>
    <row r="63" spans="1:59" ht="15" customHeight="1" x14ac:dyDescent="0.2">
      <c r="A63" s="685"/>
      <c r="B63" s="718"/>
      <c r="C63" s="741"/>
      <c r="D63" s="644"/>
      <c r="E63" s="837"/>
      <c r="F63" s="704"/>
      <c r="G63" s="653"/>
      <c r="H63" s="656"/>
      <c r="I63" s="659"/>
      <c r="J63" s="284" t="s">
        <v>23</v>
      </c>
      <c r="K63" s="198">
        <f>+L63+N63</f>
        <v>0</v>
      </c>
      <c r="L63" s="199">
        <v>0</v>
      </c>
      <c r="M63" s="280">
        <v>0</v>
      </c>
      <c r="N63" s="200">
        <v>0</v>
      </c>
      <c r="O63" s="190">
        <f>+P63+R63</f>
        <v>20.7</v>
      </c>
      <c r="P63" s="199">
        <v>0</v>
      </c>
      <c r="Q63" s="280">
        <v>0</v>
      </c>
      <c r="R63" s="200">
        <v>20.7</v>
      </c>
      <c r="S63" s="198">
        <f>+T63+V63</f>
        <v>20.7</v>
      </c>
      <c r="T63" s="199">
        <v>0</v>
      </c>
      <c r="U63" s="280">
        <v>0</v>
      </c>
      <c r="V63" s="200">
        <v>20.7</v>
      </c>
      <c r="W63" s="198">
        <f>+X63+Z63</f>
        <v>0</v>
      </c>
      <c r="X63" s="201">
        <v>0</v>
      </c>
      <c r="Y63" s="201">
        <v>0</v>
      </c>
      <c r="Z63" s="200">
        <v>0</v>
      </c>
      <c r="AA63" s="296">
        <v>0</v>
      </c>
      <c r="AB63" s="296">
        <v>0</v>
      </c>
      <c r="AC63" s="610"/>
      <c r="AD63" s="1051"/>
      <c r="AE63" s="613"/>
      <c r="AF63" s="616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6"/>
    </row>
    <row r="64" spans="1:59" ht="15" customHeight="1" x14ac:dyDescent="0.2">
      <c r="A64" s="685"/>
      <c r="B64" s="718"/>
      <c r="C64" s="741"/>
      <c r="D64" s="644"/>
      <c r="E64" s="837"/>
      <c r="F64" s="704"/>
      <c r="G64" s="653"/>
      <c r="H64" s="1048"/>
      <c r="I64" s="1188"/>
      <c r="J64" s="551" t="s">
        <v>24</v>
      </c>
      <c r="K64" s="198">
        <f>L64+N64</f>
        <v>370.3</v>
      </c>
      <c r="L64" s="199">
        <v>0</v>
      </c>
      <c r="M64" s="280">
        <v>0</v>
      </c>
      <c r="N64" s="200">
        <v>370.3</v>
      </c>
      <c r="O64" s="190">
        <f>P64+R64</f>
        <v>0</v>
      </c>
      <c r="P64" s="199">
        <v>0</v>
      </c>
      <c r="Q64" s="280">
        <v>0</v>
      </c>
      <c r="R64" s="200">
        <v>0</v>
      </c>
      <c r="S64" s="198">
        <f>T64+V64</f>
        <v>0</v>
      </c>
      <c r="T64" s="199">
        <v>0</v>
      </c>
      <c r="U64" s="280">
        <v>0</v>
      </c>
      <c r="V64" s="200">
        <v>0</v>
      </c>
      <c r="W64" s="198">
        <f>X64+Z64</f>
        <v>0</v>
      </c>
      <c r="X64" s="201">
        <v>0</v>
      </c>
      <c r="Y64" s="201">
        <v>0</v>
      </c>
      <c r="Z64" s="200">
        <v>0</v>
      </c>
      <c r="AA64" s="552">
        <v>0</v>
      </c>
      <c r="AB64" s="552">
        <v>0</v>
      </c>
      <c r="AC64" s="610"/>
      <c r="AD64" s="1051"/>
      <c r="AE64" s="613"/>
      <c r="AF64" s="616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6"/>
    </row>
    <row r="65" spans="1:59" ht="15.75" customHeight="1" x14ac:dyDescent="0.2">
      <c r="A65" s="685"/>
      <c r="B65" s="718"/>
      <c r="C65" s="741"/>
      <c r="D65" s="644"/>
      <c r="E65" s="837"/>
      <c r="F65" s="704"/>
      <c r="G65" s="653"/>
      <c r="H65" s="656"/>
      <c r="I65" s="659"/>
      <c r="J65" s="284" t="s">
        <v>339</v>
      </c>
      <c r="K65" s="198">
        <f>+L65+N65</f>
        <v>20.9</v>
      </c>
      <c r="L65" s="199">
        <v>0</v>
      </c>
      <c r="M65" s="280">
        <v>0</v>
      </c>
      <c r="N65" s="200">
        <v>20.9</v>
      </c>
      <c r="O65" s="190">
        <f>+P65+R65</f>
        <v>0</v>
      </c>
      <c r="P65" s="199">
        <v>0</v>
      </c>
      <c r="Q65" s="280">
        <v>0</v>
      </c>
      <c r="R65" s="200">
        <v>0</v>
      </c>
      <c r="S65" s="198">
        <f>+T65+V65</f>
        <v>124.5</v>
      </c>
      <c r="T65" s="199">
        <v>0</v>
      </c>
      <c r="U65" s="280">
        <v>0</v>
      </c>
      <c r="V65" s="200">
        <v>124.5</v>
      </c>
      <c r="W65" s="198">
        <f>+X65+Z65</f>
        <v>0</v>
      </c>
      <c r="X65" s="201">
        <v>0</v>
      </c>
      <c r="Y65" s="201">
        <v>0</v>
      </c>
      <c r="Z65" s="200">
        <v>0</v>
      </c>
      <c r="AA65" s="296">
        <v>0</v>
      </c>
      <c r="AB65" s="296">
        <v>0</v>
      </c>
      <c r="AC65" s="610"/>
      <c r="AD65" s="1051"/>
      <c r="AE65" s="613"/>
      <c r="AF65" s="616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6"/>
    </row>
    <row r="66" spans="1:59" ht="15" customHeight="1" thickBot="1" x14ac:dyDescent="0.25">
      <c r="A66" s="685"/>
      <c r="B66" s="718"/>
      <c r="C66" s="741"/>
      <c r="D66" s="644"/>
      <c r="E66" s="837"/>
      <c r="F66" s="704"/>
      <c r="G66" s="653"/>
      <c r="H66" s="656"/>
      <c r="I66" s="659"/>
      <c r="J66" s="128" t="s">
        <v>28</v>
      </c>
      <c r="K66" s="195">
        <f>+L66+N66</f>
        <v>527</v>
      </c>
      <c r="L66" s="14">
        <v>0</v>
      </c>
      <c r="M66" s="15">
        <v>0</v>
      </c>
      <c r="N66" s="112">
        <v>527</v>
      </c>
      <c r="O66" s="191">
        <f>+P66+R66</f>
        <v>326.7</v>
      </c>
      <c r="P66" s="14">
        <v>0</v>
      </c>
      <c r="Q66" s="15">
        <v>0</v>
      </c>
      <c r="R66" s="247">
        <v>326.7</v>
      </c>
      <c r="S66" s="195">
        <f>+T66+V66</f>
        <v>326.7</v>
      </c>
      <c r="T66" s="14">
        <v>0</v>
      </c>
      <c r="U66" s="15">
        <v>0</v>
      </c>
      <c r="V66" s="112">
        <v>326.7</v>
      </c>
      <c r="W66" s="195">
        <f>+X66+Z66</f>
        <v>0</v>
      </c>
      <c r="X66" s="13">
        <v>0</v>
      </c>
      <c r="Y66" s="13">
        <v>0</v>
      </c>
      <c r="Z66" s="112">
        <v>0</v>
      </c>
      <c r="AA66" s="295">
        <v>0</v>
      </c>
      <c r="AB66" s="295">
        <v>0</v>
      </c>
      <c r="AC66" s="610"/>
      <c r="AD66" s="1051"/>
      <c r="AE66" s="613"/>
      <c r="AF66" s="616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6"/>
    </row>
    <row r="67" spans="1:59" ht="21.75" customHeight="1" thickBot="1" x14ac:dyDescent="0.25">
      <c r="A67" s="686"/>
      <c r="B67" s="625"/>
      <c r="C67" s="596"/>
      <c r="D67" s="645"/>
      <c r="E67" s="648"/>
      <c r="F67" s="651"/>
      <c r="G67" s="654"/>
      <c r="H67" s="657"/>
      <c r="I67" s="660"/>
      <c r="J67" s="459" t="s">
        <v>26</v>
      </c>
      <c r="K67" s="8">
        <f>SUM(K62:K66)</f>
        <v>918.2</v>
      </c>
      <c r="L67" s="2">
        <f t="shared" ref="L67:AB67" si="15">SUM(L62:L66)</f>
        <v>0</v>
      </c>
      <c r="M67" s="2">
        <f t="shared" si="15"/>
        <v>0</v>
      </c>
      <c r="N67" s="7">
        <f t="shared" si="15"/>
        <v>918.2</v>
      </c>
      <c r="O67" s="8">
        <f t="shared" si="15"/>
        <v>603.20000000000005</v>
      </c>
      <c r="P67" s="2">
        <f t="shared" si="15"/>
        <v>0</v>
      </c>
      <c r="Q67" s="2">
        <f t="shared" si="15"/>
        <v>0</v>
      </c>
      <c r="R67" s="7">
        <f t="shared" si="15"/>
        <v>603.20000000000005</v>
      </c>
      <c r="S67" s="8">
        <f t="shared" si="15"/>
        <v>727.7</v>
      </c>
      <c r="T67" s="2">
        <f t="shared" si="15"/>
        <v>0</v>
      </c>
      <c r="U67" s="2">
        <f t="shared" si="15"/>
        <v>0</v>
      </c>
      <c r="V67" s="7">
        <f t="shared" si="15"/>
        <v>727.7</v>
      </c>
      <c r="W67" s="8">
        <f t="shared" si="15"/>
        <v>0</v>
      </c>
      <c r="X67" s="2">
        <f t="shared" si="15"/>
        <v>0</v>
      </c>
      <c r="Y67" s="2">
        <f t="shared" si="15"/>
        <v>0</v>
      </c>
      <c r="Z67" s="7">
        <f t="shared" si="15"/>
        <v>0</v>
      </c>
      <c r="AA67" s="9">
        <f t="shared" si="15"/>
        <v>0</v>
      </c>
      <c r="AB67" s="9">
        <f t="shared" si="15"/>
        <v>0</v>
      </c>
      <c r="AC67" s="1053"/>
      <c r="AD67" s="1052"/>
      <c r="AE67" s="614"/>
      <c r="AF67" s="617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6"/>
    </row>
    <row r="68" spans="1:59" ht="15" customHeight="1" thickBot="1" x14ac:dyDescent="0.25">
      <c r="A68" s="684" t="s">
        <v>17</v>
      </c>
      <c r="B68" s="624" t="s">
        <v>18</v>
      </c>
      <c r="C68" s="740" t="s">
        <v>18</v>
      </c>
      <c r="D68" s="643" t="s">
        <v>43</v>
      </c>
      <c r="E68" s="1046" t="s">
        <v>289</v>
      </c>
      <c r="F68" s="703"/>
      <c r="G68" s="652" t="s">
        <v>124</v>
      </c>
      <c r="H68" s="655" t="s">
        <v>21</v>
      </c>
      <c r="I68" s="658" t="s">
        <v>22</v>
      </c>
      <c r="J68" s="283" t="s">
        <v>25</v>
      </c>
      <c r="K68" s="196">
        <f>+L68+N68</f>
        <v>0</v>
      </c>
      <c r="L68" s="199">
        <v>0</v>
      </c>
      <c r="M68" s="280">
        <v>0</v>
      </c>
      <c r="N68" s="200">
        <v>0</v>
      </c>
      <c r="O68" s="190">
        <f>+P68+R68</f>
        <v>0</v>
      </c>
      <c r="P68" s="199">
        <v>0</v>
      </c>
      <c r="Q68" s="280">
        <v>0</v>
      </c>
      <c r="R68" s="200">
        <v>0</v>
      </c>
      <c r="S68" s="196">
        <f>+T68+V68</f>
        <v>0</v>
      </c>
      <c r="T68" s="199">
        <v>0</v>
      </c>
      <c r="U68" s="280">
        <v>0</v>
      </c>
      <c r="V68" s="200">
        <v>0</v>
      </c>
      <c r="W68" s="196">
        <f>+X68+Z68</f>
        <v>0</v>
      </c>
      <c r="X68" s="201">
        <v>0</v>
      </c>
      <c r="Y68" s="201">
        <v>0</v>
      </c>
      <c r="Z68" s="200">
        <v>0</v>
      </c>
      <c r="AA68" s="552">
        <v>0</v>
      </c>
      <c r="AB68" s="552">
        <v>0</v>
      </c>
      <c r="AC68" s="609" t="s">
        <v>180</v>
      </c>
      <c r="AD68" s="632" t="s">
        <v>39</v>
      </c>
      <c r="AE68" s="632" t="s">
        <v>39</v>
      </c>
      <c r="AF68" s="633" t="s">
        <v>39</v>
      </c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6"/>
    </row>
    <row r="69" spans="1:59" ht="14.25" customHeight="1" thickBot="1" x14ac:dyDescent="0.25">
      <c r="A69" s="685"/>
      <c r="B69" s="718"/>
      <c r="C69" s="741"/>
      <c r="D69" s="644"/>
      <c r="E69" s="1099"/>
      <c r="F69" s="704"/>
      <c r="G69" s="653"/>
      <c r="H69" s="656"/>
      <c r="I69" s="659"/>
      <c r="J69" s="284" t="s">
        <v>23</v>
      </c>
      <c r="K69" s="198">
        <f>+L69+N69</f>
        <v>0</v>
      </c>
      <c r="L69" s="199">
        <v>0</v>
      </c>
      <c r="M69" s="280">
        <v>0</v>
      </c>
      <c r="N69" s="200">
        <v>0</v>
      </c>
      <c r="O69" s="192">
        <f>+P69+R69</f>
        <v>0</v>
      </c>
      <c r="P69" s="199">
        <v>0</v>
      </c>
      <c r="Q69" s="280">
        <v>0</v>
      </c>
      <c r="R69" s="200">
        <v>0</v>
      </c>
      <c r="S69" s="198">
        <f>+T69+V69</f>
        <v>0</v>
      </c>
      <c r="T69" s="199">
        <v>0</v>
      </c>
      <c r="U69" s="280">
        <v>0</v>
      </c>
      <c r="V69" s="200">
        <v>0</v>
      </c>
      <c r="W69" s="198">
        <f>+X69+Z69</f>
        <v>0</v>
      </c>
      <c r="X69" s="201">
        <v>0</v>
      </c>
      <c r="Y69" s="201">
        <v>0</v>
      </c>
      <c r="Z69" s="200">
        <v>0</v>
      </c>
      <c r="AA69" s="296">
        <v>0</v>
      </c>
      <c r="AB69" s="296">
        <v>0</v>
      </c>
      <c r="AC69" s="610"/>
      <c r="AD69" s="632"/>
      <c r="AE69" s="632"/>
      <c r="AF69" s="633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6"/>
    </row>
    <row r="70" spans="1:59" ht="14.25" customHeight="1" thickBot="1" x14ac:dyDescent="0.25">
      <c r="A70" s="685"/>
      <c r="B70" s="718"/>
      <c r="C70" s="741"/>
      <c r="D70" s="644"/>
      <c r="E70" s="1099"/>
      <c r="F70" s="704"/>
      <c r="G70" s="653"/>
      <c r="H70" s="656"/>
      <c r="I70" s="659"/>
      <c r="J70" s="284" t="s">
        <v>24</v>
      </c>
      <c r="K70" s="198">
        <f>+L70+N70</f>
        <v>0</v>
      </c>
      <c r="L70" s="199">
        <v>0</v>
      </c>
      <c r="M70" s="280">
        <v>0</v>
      </c>
      <c r="N70" s="200">
        <v>0</v>
      </c>
      <c r="O70" s="192">
        <f>+P70+R70</f>
        <v>0</v>
      </c>
      <c r="P70" s="199">
        <v>0</v>
      </c>
      <c r="Q70" s="280">
        <v>0</v>
      </c>
      <c r="R70" s="200">
        <v>0</v>
      </c>
      <c r="S70" s="198">
        <f>+T70+V70</f>
        <v>0</v>
      </c>
      <c r="T70" s="199">
        <v>0</v>
      </c>
      <c r="U70" s="280">
        <v>0</v>
      </c>
      <c r="V70" s="200">
        <v>0</v>
      </c>
      <c r="W70" s="198">
        <f>+X70+Z70</f>
        <v>0</v>
      </c>
      <c r="X70" s="201">
        <v>0</v>
      </c>
      <c r="Y70" s="201">
        <v>0</v>
      </c>
      <c r="Z70" s="200">
        <v>0</v>
      </c>
      <c r="AA70" s="296">
        <v>0</v>
      </c>
      <c r="AB70" s="296">
        <v>0</v>
      </c>
      <c r="AC70" s="610"/>
      <c r="AD70" s="632"/>
      <c r="AE70" s="632"/>
      <c r="AF70" s="633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6"/>
    </row>
    <row r="71" spans="1:59" ht="15" customHeight="1" thickBot="1" x14ac:dyDescent="0.25">
      <c r="A71" s="685"/>
      <c r="B71" s="718"/>
      <c r="C71" s="741"/>
      <c r="D71" s="644"/>
      <c r="E71" s="1099"/>
      <c r="F71" s="704"/>
      <c r="G71" s="653"/>
      <c r="H71" s="656"/>
      <c r="I71" s="659"/>
      <c r="J71" s="285" t="s">
        <v>28</v>
      </c>
      <c r="K71" s="302">
        <f>+L71+N71</f>
        <v>2</v>
      </c>
      <c r="L71" s="312">
        <v>0</v>
      </c>
      <c r="M71" s="312">
        <v>0</v>
      </c>
      <c r="N71" s="313">
        <v>2</v>
      </c>
      <c r="O71" s="193">
        <f>+P71+R71</f>
        <v>2</v>
      </c>
      <c r="P71" s="184">
        <v>0</v>
      </c>
      <c r="Q71" s="314">
        <v>0</v>
      </c>
      <c r="R71" s="313">
        <v>2</v>
      </c>
      <c r="S71" s="302">
        <f>+T71+V71</f>
        <v>2</v>
      </c>
      <c r="T71" s="312">
        <v>0</v>
      </c>
      <c r="U71" s="312">
        <v>0</v>
      </c>
      <c r="V71" s="313">
        <v>2</v>
      </c>
      <c r="W71" s="302">
        <f>+X71+Z71</f>
        <v>0</v>
      </c>
      <c r="X71" s="312">
        <v>0</v>
      </c>
      <c r="Y71" s="312">
        <v>0</v>
      </c>
      <c r="Z71" s="313">
        <v>0</v>
      </c>
      <c r="AA71" s="315">
        <v>2</v>
      </c>
      <c r="AB71" s="315">
        <v>2</v>
      </c>
      <c r="AC71" s="610"/>
      <c r="AD71" s="632"/>
      <c r="AE71" s="632"/>
      <c r="AF71" s="633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6"/>
    </row>
    <row r="72" spans="1:59" ht="22.5" customHeight="1" thickBot="1" x14ac:dyDescent="0.25">
      <c r="A72" s="686"/>
      <c r="B72" s="625"/>
      <c r="C72" s="596"/>
      <c r="D72" s="645"/>
      <c r="E72" s="1100"/>
      <c r="F72" s="651"/>
      <c r="G72" s="654"/>
      <c r="H72" s="657"/>
      <c r="I72" s="660"/>
      <c r="J72" s="134" t="s">
        <v>26</v>
      </c>
      <c r="K72" s="6">
        <f t="shared" ref="K72:AB72" si="16">SUM(K68:K71)</f>
        <v>2</v>
      </c>
      <c r="L72" s="5">
        <f t="shared" si="16"/>
        <v>0</v>
      </c>
      <c r="M72" s="5">
        <f t="shared" si="16"/>
        <v>0</v>
      </c>
      <c r="N72" s="7">
        <f t="shared" si="16"/>
        <v>2</v>
      </c>
      <c r="O72" s="202">
        <f t="shared" si="16"/>
        <v>2</v>
      </c>
      <c r="P72" s="181">
        <f t="shared" si="16"/>
        <v>0</v>
      </c>
      <c r="Q72" s="181">
        <f t="shared" si="16"/>
        <v>0</v>
      </c>
      <c r="R72" s="203">
        <f t="shared" si="16"/>
        <v>2</v>
      </c>
      <c r="S72" s="6">
        <f t="shared" si="16"/>
        <v>2</v>
      </c>
      <c r="T72" s="5">
        <f t="shared" si="16"/>
        <v>0</v>
      </c>
      <c r="U72" s="5">
        <f t="shared" si="16"/>
        <v>0</v>
      </c>
      <c r="V72" s="7">
        <f t="shared" si="16"/>
        <v>2</v>
      </c>
      <c r="W72" s="6">
        <f t="shared" si="16"/>
        <v>0</v>
      </c>
      <c r="X72" s="2">
        <f t="shared" si="16"/>
        <v>0</v>
      </c>
      <c r="Y72" s="2">
        <f t="shared" si="16"/>
        <v>0</v>
      </c>
      <c r="Z72" s="7">
        <f t="shared" si="16"/>
        <v>0</v>
      </c>
      <c r="AA72" s="23">
        <f t="shared" si="16"/>
        <v>2</v>
      </c>
      <c r="AB72" s="23">
        <f t="shared" si="16"/>
        <v>2</v>
      </c>
      <c r="AC72" s="611"/>
      <c r="AD72" s="632"/>
      <c r="AE72" s="632"/>
      <c r="AF72" s="633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6"/>
    </row>
    <row r="73" spans="1:59" ht="16.5" customHeight="1" thickBot="1" x14ac:dyDescent="0.25">
      <c r="A73" s="684" t="s">
        <v>17</v>
      </c>
      <c r="B73" s="624" t="s">
        <v>18</v>
      </c>
      <c r="C73" s="740" t="s">
        <v>18</v>
      </c>
      <c r="D73" s="643" t="s">
        <v>46</v>
      </c>
      <c r="E73" s="831" t="s">
        <v>123</v>
      </c>
      <c r="F73" s="703"/>
      <c r="G73" s="652" t="s">
        <v>390</v>
      </c>
      <c r="H73" s="655" t="s">
        <v>21</v>
      </c>
      <c r="I73" s="658" t="s">
        <v>22</v>
      </c>
      <c r="J73" s="283" t="s">
        <v>25</v>
      </c>
      <c r="K73" s="163">
        <f>+L73+N73</f>
        <v>25.4</v>
      </c>
      <c r="L73" s="12">
        <v>0</v>
      </c>
      <c r="M73" s="246">
        <v>0</v>
      </c>
      <c r="N73" s="116">
        <v>25.4</v>
      </c>
      <c r="O73" s="160">
        <f>+P73+R73</f>
        <v>0</v>
      </c>
      <c r="P73" s="12">
        <v>0</v>
      </c>
      <c r="Q73" s="246">
        <v>0</v>
      </c>
      <c r="R73" s="116">
        <v>0</v>
      </c>
      <c r="S73" s="163">
        <f>+T73+V73</f>
        <v>0</v>
      </c>
      <c r="T73" s="12">
        <v>0</v>
      </c>
      <c r="U73" s="246">
        <v>0</v>
      </c>
      <c r="V73" s="116">
        <v>0</v>
      </c>
      <c r="W73" s="163">
        <f>+X73+Z73</f>
        <v>0</v>
      </c>
      <c r="X73" s="244">
        <v>0</v>
      </c>
      <c r="Y73" s="244">
        <v>0</v>
      </c>
      <c r="Z73" s="116">
        <v>0</v>
      </c>
      <c r="AA73" s="294">
        <v>0</v>
      </c>
      <c r="AB73" s="294">
        <v>0</v>
      </c>
      <c r="AC73" s="662" t="s">
        <v>254</v>
      </c>
      <c r="AD73" s="632" t="s">
        <v>39</v>
      </c>
      <c r="AE73" s="632" t="s">
        <v>39</v>
      </c>
      <c r="AF73" s="633" t="s">
        <v>39</v>
      </c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6"/>
    </row>
    <row r="74" spans="1:59" ht="18.75" customHeight="1" thickBot="1" x14ac:dyDescent="0.25">
      <c r="A74" s="685"/>
      <c r="B74" s="718"/>
      <c r="C74" s="741"/>
      <c r="D74" s="644"/>
      <c r="E74" s="832"/>
      <c r="F74" s="704"/>
      <c r="G74" s="653"/>
      <c r="H74" s="656"/>
      <c r="I74" s="659"/>
      <c r="J74" s="284" t="s">
        <v>23</v>
      </c>
      <c r="K74" s="198">
        <f>+L74+N74</f>
        <v>2.1</v>
      </c>
      <c r="L74" s="199">
        <v>0</v>
      </c>
      <c r="M74" s="280">
        <v>0</v>
      </c>
      <c r="N74" s="200">
        <v>2.1</v>
      </c>
      <c r="O74" s="192">
        <f>+P74+R74</f>
        <v>0</v>
      </c>
      <c r="P74" s="199">
        <v>0</v>
      </c>
      <c r="Q74" s="280">
        <v>0</v>
      </c>
      <c r="R74" s="200">
        <v>0</v>
      </c>
      <c r="S74" s="198">
        <f>+T74+V74</f>
        <v>0</v>
      </c>
      <c r="T74" s="199">
        <v>0</v>
      </c>
      <c r="U74" s="280">
        <v>0</v>
      </c>
      <c r="V74" s="200">
        <v>0</v>
      </c>
      <c r="W74" s="198">
        <f>+X74+Z74</f>
        <v>0</v>
      </c>
      <c r="X74" s="201">
        <v>0</v>
      </c>
      <c r="Y74" s="201">
        <v>0</v>
      </c>
      <c r="Z74" s="200">
        <v>0</v>
      </c>
      <c r="AA74" s="296">
        <v>0</v>
      </c>
      <c r="AB74" s="296">
        <v>0</v>
      </c>
      <c r="AC74" s="662"/>
      <c r="AD74" s="632"/>
      <c r="AE74" s="632"/>
      <c r="AF74" s="633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6"/>
    </row>
    <row r="75" spans="1:59" ht="18.75" customHeight="1" thickBot="1" x14ac:dyDescent="0.25">
      <c r="A75" s="685"/>
      <c r="B75" s="718"/>
      <c r="C75" s="741"/>
      <c r="D75" s="644"/>
      <c r="E75" s="832"/>
      <c r="F75" s="704"/>
      <c r="G75" s="653"/>
      <c r="H75" s="656"/>
      <c r="I75" s="659"/>
      <c r="J75" s="284" t="s">
        <v>88</v>
      </c>
      <c r="K75" s="198">
        <f>L75+N75</f>
        <v>0</v>
      </c>
      <c r="L75" s="199">
        <v>0</v>
      </c>
      <c r="M75" s="280">
        <v>0</v>
      </c>
      <c r="N75" s="200">
        <v>0</v>
      </c>
      <c r="O75" s="192">
        <f>P75+R75</f>
        <v>0</v>
      </c>
      <c r="P75" s="199">
        <v>0</v>
      </c>
      <c r="Q75" s="280">
        <v>0</v>
      </c>
      <c r="R75" s="200">
        <v>0</v>
      </c>
      <c r="S75" s="198">
        <f>T75+V75</f>
        <v>0</v>
      </c>
      <c r="T75" s="199">
        <v>0</v>
      </c>
      <c r="U75" s="280">
        <v>0</v>
      </c>
      <c r="V75" s="200">
        <v>0</v>
      </c>
      <c r="W75" s="198">
        <f>X75+Z75</f>
        <v>0</v>
      </c>
      <c r="X75" s="201">
        <v>0</v>
      </c>
      <c r="Y75" s="201">
        <v>0</v>
      </c>
      <c r="Z75" s="200">
        <v>0</v>
      </c>
      <c r="AA75" s="296">
        <v>0</v>
      </c>
      <c r="AB75" s="296">
        <v>0</v>
      </c>
      <c r="AC75" s="662"/>
      <c r="AD75" s="632"/>
      <c r="AE75" s="632"/>
      <c r="AF75" s="633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6"/>
    </row>
    <row r="76" spans="1:59" ht="19.5" customHeight="1" thickBot="1" x14ac:dyDescent="0.25">
      <c r="A76" s="685"/>
      <c r="B76" s="718"/>
      <c r="C76" s="741"/>
      <c r="D76" s="644"/>
      <c r="E76" s="832"/>
      <c r="F76" s="704"/>
      <c r="G76" s="653"/>
      <c r="H76" s="656"/>
      <c r="I76" s="659"/>
      <c r="J76" s="284" t="s">
        <v>24</v>
      </c>
      <c r="K76" s="198">
        <f>+L76+N76</f>
        <v>35.6</v>
      </c>
      <c r="L76" s="199">
        <v>0</v>
      </c>
      <c r="M76" s="280">
        <v>0</v>
      </c>
      <c r="N76" s="200">
        <v>35.6</v>
      </c>
      <c r="O76" s="192">
        <f>+P76+R76</f>
        <v>0</v>
      </c>
      <c r="P76" s="199">
        <v>0</v>
      </c>
      <c r="Q76" s="280">
        <v>0</v>
      </c>
      <c r="R76" s="200">
        <v>0</v>
      </c>
      <c r="S76" s="198">
        <f>+T76+V76</f>
        <v>0</v>
      </c>
      <c r="T76" s="199">
        <v>0</v>
      </c>
      <c r="U76" s="280">
        <v>0</v>
      </c>
      <c r="V76" s="200">
        <v>0</v>
      </c>
      <c r="W76" s="198">
        <f>+X76+Z76</f>
        <v>0</v>
      </c>
      <c r="X76" s="201">
        <v>0</v>
      </c>
      <c r="Y76" s="201">
        <v>0</v>
      </c>
      <c r="Z76" s="200">
        <v>0</v>
      </c>
      <c r="AA76" s="296">
        <v>0</v>
      </c>
      <c r="AB76" s="296">
        <v>0</v>
      </c>
      <c r="AC76" s="662"/>
      <c r="AD76" s="632"/>
      <c r="AE76" s="632"/>
      <c r="AF76" s="633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6"/>
    </row>
    <row r="77" spans="1:59" ht="17.25" customHeight="1" thickBot="1" x14ac:dyDescent="0.25">
      <c r="A77" s="685"/>
      <c r="B77" s="718"/>
      <c r="C77" s="741"/>
      <c r="D77" s="644"/>
      <c r="E77" s="832"/>
      <c r="F77" s="704"/>
      <c r="G77" s="653"/>
      <c r="H77" s="656"/>
      <c r="I77" s="659"/>
      <c r="J77" s="285" t="s">
        <v>28</v>
      </c>
      <c r="K77" s="302">
        <f>+L77+N77</f>
        <v>24.3</v>
      </c>
      <c r="L77" s="312">
        <v>0</v>
      </c>
      <c r="M77" s="312">
        <v>0</v>
      </c>
      <c r="N77" s="313">
        <v>24.3</v>
      </c>
      <c r="O77" s="193">
        <f>+P77+R77</f>
        <v>0</v>
      </c>
      <c r="P77" s="184">
        <v>0</v>
      </c>
      <c r="Q77" s="314">
        <v>0</v>
      </c>
      <c r="R77" s="313">
        <v>0</v>
      </c>
      <c r="S77" s="302">
        <f>+T77+V77</f>
        <v>0</v>
      </c>
      <c r="T77" s="312">
        <v>0</v>
      </c>
      <c r="U77" s="312">
        <v>0</v>
      </c>
      <c r="V77" s="313">
        <v>0</v>
      </c>
      <c r="W77" s="302">
        <f>+X77+Z77</f>
        <v>0</v>
      </c>
      <c r="X77" s="312">
        <v>0</v>
      </c>
      <c r="Y77" s="312">
        <v>0</v>
      </c>
      <c r="Z77" s="313">
        <v>0</v>
      </c>
      <c r="AA77" s="315">
        <v>0</v>
      </c>
      <c r="AB77" s="315">
        <v>0</v>
      </c>
      <c r="AC77" s="662"/>
      <c r="AD77" s="632"/>
      <c r="AE77" s="632"/>
      <c r="AF77" s="633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6"/>
    </row>
    <row r="78" spans="1:59" ht="24.75" customHeight="1" thickBot="1" x14ac:dyDescent="0.25">
      <c r="A78" s="686"/>
      <c r="B78" s="625"/>
      <c r="C78" s="596"/>
      <c r="D78" s="645"/>
      <c r="E78" s="675"/>
      <c r="F78" s="651"/>
      <c r="G78" s="654"/>
      <c r="H78" s="657"/>
      <c r="I78" s="660"/>
      <c r="J78" s="134" t="s">
        <v>26</v>
      </c>
      <c r="K78" s="6">
        <f>SUM(K73:K77)</f>
        <v>87.4</v>
      </c>
      <c r="L78" s="5">
        <f t="shared" ref="L78:N78" si="17">SUM(L73:L77)</f>
        <v>0</v>
      </c>
      <c r="M78" s="5">
        <f t="shared" si="17"/>
        <v>0</v>
      </c>
      <c r="N78" s="7">
        <f t="shared" si="17"/>
        <v>87.4</v>
      </c>
      <c r="O78" s="202">
        <f t="shared" ref="O78:AB78" si="18">SUM(O73:O77)</f>
        <v>0</v>
      </c>
      <c r="P78" s="181">
        <f t="shared" si="18"/>
        <v>0</v>
      </c>
      <c r="Q78" s="181">
        <f t="shared" si="18"/>
        <v>0</v>
      </c>
      <c r="R78" s="203">
        <f t="shared" si="18"/>
        <v>0</v>
      </c>
      <c r="S78" s="6">
        <f t="shared" si="18"/>
        <v>0</v>
      </c>
      <c r="T78" s="5">
        <f t="shared" si="18"/>
        <v>0</v>
      </c>
      <c r="U78" s="5">
        <f t="shared" si="18"/>
        <v>0</v>
      </c>
      <c r="V78" s="7">
        <f t="shared" si="18"/>
        <v>0</v>
      </c>
      <c r="W78" s="6">
        <f t="shared" si="18"/>
        <v>0</v>
      </c>
      <c r="X78" s="2">
        <f t="shared" si="18"/>
        <v>0</v>
      </c>
      <c r="Y78" s="2">
        <f t="shared" si="18"/>
        <v>0</v>
      </c>
      <c r="Z78" s="7">
        <f t="shared" si="18"/>
        <v>0</v>
      </c>
      <c r="AA78" s="23">
        <f t="shared" si="18"/>
        <v>0</v>
      </c>
      <c r="AB78" s="23">
        <f t="shared" si="18"/>
        <v>0</v>
      </c>
      <c r="AC78" s="662"/>
      <c r="AD78" s="632"/>
      <c r="AE78" s="632"/>
      <c r="AF78" s="633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6"/>
    </row>
    <row r="79" spans="1:59" ht="15.75" customHeight="1" x14ac:dyDescent="0.2">
      <c r="A79" s="684" t="s">
        <v>17</v>
      </c>
      <c r="B79" s="624" t="s">
        <v>18</v>
      </c>
      <c r="C79" s="740" t="s">
        <v>18</v>
      </c>
      <c r="D79" s="643" t="s">
        <v>59</v>
      </c>
      <c r="E79" s="836" t="s">
        <v>264</v>
      </c>
      <c r="F79" s="703"/>
      <c r="G79" s="652" t="s">
        <v>389</v>
      </c>
      <c r="H79" s="655" t="s">
        <v>21</v>
      </c>
      <c r="I79" s="658" t="s">
        <v>22</v>
      </c>
      <c r="J79" s="283" t="s">
        <v>25</v>
      </c>
      <c r="K79" s="163">
        <f>+L79+N79</f>
        <v>0</v>
      </c>
      <c r="L79" s="12">
        <v>0</v>
      </c>
      <c r="M79" s="246">
        <v>0</v>
      </c>
      <c r="N79" s="116">
        <v>0</v>
      </c>
      <c r="O79" s="255">
        <f>+P79+R79</f>
        <v>143.1</v>
      </c>
      <c r="P79" s="12">
        <v>0</v>
      </c>
      <c r="Q79" s="12">
        <v>0</v>
      </c>
      <c r="R79" s="162">
        <v>143.1</v>
      </c>
      <c r="S79" s="163">
        <f>+T79+V79</f>
        <v>143.1</v>
      </c>
      <c r="T79" s="12">
        <v>0</v>
      </c>
      <c r="U79" s="246">
        <v>0</v>
      </c>
      <c r="V79" s="116">
        <v>143.1</v>
      </c>
      <c r="W79" s="163">
        <f>+X79+Z79</f>
        <v>0</v>
      </c>
      <c r="X79" s="244">
        <v>0</v>
      </c>
      <c r="Y79" s="244">
        <v>0</v>
      </c>
      <c r="Z79" s="116">
        <v>0</v>
      </c>
      <c r="AA79" s="294">
        <v>0</v>
      </c>
      <c r="AB79" s="294">
        <v>0</v>
      </c>
      <c r="AC79" s="609" t="s">
        <v>184</v>
      </c>
      <c r="AD79" s="612" t="s">
        <v>33</v>
      </c>
      <c r="AE79" s="612" t="s">
        <v>39</v>
      </c>
      <c r="AF79" s="615" t="s">
        <v>39</v>
      </c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6"/>
    </row>
    <row r="80" spans="1:59" ht="15.75" customHeight="1" x14ac:dyDescent="0.2">
      <c r="A80" s="685"/>
      <c r="B80" s="718"/>
      <c r="C80" s="741"/>
      <c r="D80" s="644"/>
      <c r="E80" s="837"/>
      <c r="F80" s="704"/>
      <c r="G80" s="653"/>
      <c r="H80" s="656"/>
      <c r="I80" s="659"/>
      <c r="J80" s="284" t="s">
        <v>23</v>
      </c>
      <c r="K80" s="198">
        <f>+L80+N80</f>
        <v>0</v>
      </c>
      <c r="L80" s="199">
        <v>0</v>
      </c>
      <c r="M80" s="280">
        <v>0</v>
      </c>
      <c r="N80" s="200">
        <v>0</v>
      </c>
      <c r="O80" s="317">
        <f>+P80+R80</f>
        <v>0</v>
      </c>
      <c r="P80" s="97">
        <v>0</v>
      </c>
      <c r="Q80" s="97">
        <v>0</v>
      </c>
      <c r="R80" s="207">
        <v>0</v>
      </c>
      <c r="S80" s="198">
        <f>+T80+V80</f>
        <v>0</v>
      </c>
      <c r="T80" s="199">
        <v>0</v>
      </c>
      <c r="U80" s="280">
        <v>0</v>
      </c>
      <c r="V80" s="200">
        <v>0</v>
      </c>
      <c r="W80" s="198">
        <f>+X80+Z80</f>
        <v>0</v>
      </c>
      <c r="X80" s="201">
        <v>0</v>
      </c>
      <c r="Y80" s="201">
        <v>0</v>
      </c>
      <c r="Z80" s="200">
        <v>0</v>
      </c>
      <c r="AA80" s="296">
        <v>0</v>
      </c>
      <c r="AB80" s="296">
        <v>0</v>
      </c>
      <c r="AC80" s="610"/>
      <c r="AD80" s="613"/>
      <c r="AE80" s="613"/>
      <c r="AF80" s="616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6"/>
    </row>
    <row r="81" spans="1:59" ht="15.75" customHeight="1" x14ac:dyDescent="0.2">
      <c r="A81" s="685"/>
      <c r="B81" s="718"/>
      <c r="C81" s="741"/>
      <c r="D81" s="644"/>
      <c r="E81" s="837"/>
      <c r="F81" s="704"/>
      <c r="G81" s="653"/>
      <c r="H81" s="656"/>
      <c r="I81" s="659"/>
      <c r="J81" s="284" t="s">
        <v>339</v>
      </c>
      <c r="K81" s="198">
        <f>+L81+N81</f>
        <v>0</v>
      </c>
      <c r="L81" s="199">
        <v>0</v>
      </c>
      <c r="M81" s="280">
        <v>0</v>
      </c>
      <c r="N81" s="200">
        <v>0</v>
      </c>
      <c r="O81" s="317">
        <f>+P81+R81</f>
        <v>0</v>
      </c>
      <c r="P81" s="97">
        <v>0</v>
      </c>
      <c r="Q81" s="97">
        <v>0</v>
      </c>
      <c r="R81" s="207">
        <v>0</v>
      </c>
      <c r="S81" s="198">
        <f>+T81+V81</f>
        <v>0</v>
      </c>
      <c r="T81" s="199">
        <v>0</v>
      </c>
      <c r="U81" s="280">
        <v>0</v>
      </c>
      <c r="V81" s="200">
        <v>0</v>
      </c>
      <c r="W81" s="198">
        <f>+X81+Z81</f>
        <v>0</v>
      </c>
      <c r="X81" s="201">
        <v>0</v>
      </c>
      <c r="Y81" s="201">
        <v>0</v>
      </c>
      <c r="Z81" s="200">
        <v>0</v>
      </c>
      <c r="AA81" s="296">
        <v>0</v>
      </c>
      <c r="AB81" s="296">
        <v>0</v>
      </c>
      <c r="AC81" s="610"/>
      <c r="AD81" s="613"/>
      <c r="AE81" s="613"/>
      <c r="AF81" s="616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6"/>
    </row>
    <row r="82" spans="1:59" ht="15.75" customHeight="1" thickBot="1" x14ac:dyDescent="0.25">
      <c r="A82" s="685"/>
      <c r="B82" s="718"/>
      <c r="C82" s="741"/>
      <c r="D82" s="644"/>
      <c r="E82" s="837"/>
      <c r="F82" s="704"/>
      <c r="G82" s="653"/>
      <c r="H82" s="656"/>
      <c r="I82" s="659"/>
      <c r="J82" s="285" t="s">
        <v>28</v>
      </c>
      <c r="K82" s="302">
        <f>+L82+N82</f>
        <v>15.8</v>
      </c>
      <c r="L82" s="184">
        <v>0</v>
      </c>
      <c r="M82" s="314">
        <v>0</v>
      </c>
      <c r="N82" s="313">
        <v>15.8</v>
      </c>
      <c r="O82" s="318">
        <f>+P82+R82</f>
        <v>33.299999999999997</v>
      </c>
      <c r="P82" s="117">
        <v>0</v>
      </c>
      <c r="Q82" s="117">
        <v>0</v>
      </c>
      <c r="R82" s="209">
        <v>33.299999999999997</v>
      </c>
      <c r="S82" s="302">
        <f>+T82+V82</f>
        <v>33.299999999999997</v>
      </c>
      <c r="T82" s="184">
        <v>0</v>
      </c>
      <c r="U82" s="314">
        <v>0</v>
      </c>
      <c r="V82" s="313">
        <v>33.299999999999997</v>
      </c>
      <c r="W82" s="302">
        <f>+X82+Z82</f>
        <v>0</v>
      </c>
      <c r="X82" s="312">
        <v>0</v>
      </c>
      <c r="Y82" s="312">
        <v>0</v>
      </c>
      <c r="Z82" s="313">
        <v>0</v>
      </c>
      <c r="AA82" s="315">
        <v>0</v>
      </c>
      <c r="AB82" s="315">
        <v>0</v>
      </c>
      <c r="AC82" s="610"/>
      <c r="AD82" s="613"/>
      <c r="AE82" s="613"/>
      <c r="AF82" s="616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6"/>
    </row>
    <row r="83" spans="1:59" ht="22.5" customHeight="1" thickBot="1" x14ac:dyDescent="0.25">
      <c r="A83" s="686"/>
      <c r="B83" s="625"/>
      <c r="C83" s="596"/>
      <c r="D83" s="645"/>
      <c r="E83" s="648"/>
      <c r="F83" s="651"/>
      <c r="G83" s="654"/>
      <c r="H83" s="657"/>
      <c r="I83" s="660"/>
      <c r="J83" s="134" t="s">
        <v>26</v>
      </c>
      <c r="K83" s="6">
        <f t="shared" ref="K83:N83" si="19">SUM(K79:K82)</f>
        <v>15.8</v>
      </c>
      <c r="L83" s="5">
        <f t="shared" si="19"/>
        <v>0</v>
      </c>
      <c r="M83" s="5">
        <f t="shared" si="19"/>
        <v>0</v>
      </c>
      <c r="N83" s="7">
        <f t="shared" si="19"/>
        <v>15.8</v>
      </c>
      <c r="O83" s="202">
        <f>SUM(O79:O82)</f>
        <v>176.39999999999998</v>
      </c>
      <c r="P83" s="181">
        <f t="shared" ref="P83:Q83" si="20">SUM(P79:P82)</f>
        <v>0</v>
      </c>
      <c r="Q83" s="181">
        <f t="shared" si="20"/>
        <v>0</v>
      </c>
      <c r="R83" s="203">
        <f>SUM(R79:R82)</f>
        <v>176.39999999999998</v>
      </c>
      <c r="S83" s="6">
        <f t="shared" ref="S83:Z83" si="21">SUM(S79:S82)</f>
        <v>176.39999999999998</v>
      </c>
      <c r="T83" s="5">
        <f t="shared" si="21"/>
        <v>0</v>
      </c>
      <c r="U83" s="5">
        <f t="shared" si="21"/>
        <v>0</v>
      </c>
      <c r="V83" s="7">
        <f t="shared" si="21"/>
        <v>176.39999999999998</v>
      </c>
      <c r="W83" s="6">
        <f t="shared" si="21"/>
        <v>0</v>
      </c>
      <c r="X83" s="2">
        <f t="shared" si="21"/>
        <v>0</v>
      </c>
      <c r="Y83" s="2">
        <f t="shared" si="21"/>
        <v>0</v>
      </c>
      <c r="Z83" s="7">
        <f t="shared" si="21"/>
        <v>0</v>
      </c>
      <c r="AA83" s="23">
        <f>SUM(AA79:AA82)</f>
        <v>0</v>
      </c>
      <c r="AB83" s="23">
        <f>SUM(AB79:AB82)</f>
        <v>0</v>
      </c>
      <c r="AC83" s="611"/>
      <c r="AD83" s="614"/>
      <c r="AE83" s="614"/>
      <c r="AF83" s="617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6"/>
    </row>
    <row r="84" spans="1:59" ht="15" customHeight="1" thickBot="1" x14ac:dyDescent="0.25">
      <c r="A84" s="684" t="s">
        <v>17</v>
      </c>
      <c r="B84" s="624" t="s">
        <v>18</v>
      </c>
      <c r="C84" s="740" t="s">
        <v>18</v>
      </c>
      <c r="D84" s="643" t="s">
        <v>50</v>
      </c>
      <c r="E84" s="831" t="s">
        <v>122</v>
      </c>
      <c r="F84" s="703"/>
      <c r="G84" s="652" t="s">
        <v>391</v>
      </c>
      <c r="H84" s="655" t="s">
        <v>21</v>
      </c>
      <c r="I84" s="658" t="s">
        <v>22</v>
      </c>
      <c r="J84" s="283" t="s">
        <v>25</v>
      </c>
      <c r="K84" s="163">
        <f>+L84+N84</f>
        <v>41.6</v>
      </c>
      <c r="L84" s="12">
        <v>0</v>
      </c>
      <c r="M84" s="246">
        <v>0</v>
      </c>
      <c r="N84" s="116">
        <v>41.6</v>
      </c>
      <c r="O84" s="160">
        <f>+P84+R84</f>
        <v>0</v>
      </c>
      <c r="P84" s="12">
        <v>0</v>
      </c>
      <c r="Q84" s="246">
        <v>0</v>
      </c>
      <c r="R84" s="116">
        <v>0</v>
      </c>
      <c r="S84" s="163">
        <f>+T84+V84</f>
        <v>0</v>
      </c>
      <c r="T84" s="12">
        <v>0</v>
      </c>
      <c r="U84" s="246">
        <v>0</v>
      </c>
      <c r="V84" s="116">
        <v>0</v>
      </c>
      <c r="W84" s="163">
        <f>+X84+Z84</f>
        <v>0</v>
      </c>
      <c r="X84" s="244">
        <v>0</v>
      </c>
      <c r="Y84" s="244">
        <v>0</v>
      </c>
      <c r="Z84" s="116">
        <v>0</v>
      </c>
      <c r="AA84" s="294">
        <v>0</v>
      </c>
      <c r="AB84" s="294">
        <v>0</v>
      </c>
      <c r="AC84" s="662" t="s">
        <v>230</v>
      </c>
      <c r="AD84" s="632" t="s">
        <v>39</v>
      </c>
      <c r="AE84" s="632" t="s">
        <v>39</v>
      </c>
      <c r="AF84" s="633" t="s">
        <v>39</v>
      </c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6"/>
    </row>
    <row r="85" spans="1:59" ht="14.25" customHeight="1" thickBot="1" x14ac:dyDescent="0.25">
      <c r="A85" s="685"/>
      <c r="B85" s="718"/>
      <c r="C85" s="741"/>
      <c r="D85" s="644"/>
      <c r="E85" s="832"/>
      <c r="F85" s="704"/>
      <c r="G85" s="653"/>
      <c r="H85" s="656"/>
      <c r="I85" s="659"/>
      <c r="J85" s="284" t="s">
        <v>23</v>
      </c>
      <c r="K85" s="198">
        <f>+L85+N85</f>
        <v>0</v>
      </c>
      <c r="L85" s="199">
        <v>0</v>
      </c>
      <c r="M85" s="280">
        <v>0</v>
      </c>
      <c r="N85" s="200">
        <v>0</v>
      </c>
      <c r="O85" s="192">
        <f>+P85+R85</f>
        <v>0</v>
      </c>
      <c r="P85" s="199">
        <v>0</v>
      </c>
      <c r="Q85" s="280">
        <v>0</v>
      </c>
      <c r="R85" s="200">
        <v>0</v>
      </c>
      <c r="S85" s="198">
        <f>+T85+V85</f>
        <v>0</v>
      </c>
      <c r="T85" s="199">
        <v>0</v>
      </c>
      <c r="U85" s="280">
        <v>0</v>
      </c>
      <c r="V85" s="200">
        <v>0</v>
      </c>
      <c r="W85" s="198">
        <f>+X85+Z85</f>
        <v>0</v>
      </c>
      <c r="X85" s="201">
        <v>0</v>
      </c>
      <c r="Y85" s="201">
        <v>0</v>
      </c>
      <c r="Z85" s="200">
        <v>0</v>
      </c>
      <c r="AA85" s="296">
        <v>0</v>
      </c>
      <c r="AB85" s="296">
        <v>0</v>
      </c>
      <c r="AC85" s="662"/>
      <c r="AD85" s="632"/>
      <c r="AE85" s="632"/>
      <c r="AF85" s="633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6"/>
    </row>
    <row r="86" spans="1:59" ht="15" customHeight="1" thickBot="1" x14ac:dyDescent="0.25">
      <c r="A86" s="685"/>
      <c r="B86" s="718"/>
      <c r="C86" s="741"/>
      <c r="D86" s="644"/>
      <c r="E86" s="832"/>
      <c r="F86" s="704"/>
      <c r="G86" s="653"/>
      <c r="H86" s="656"/>
      <c r="I86" s="659"/>
      <c r="J86" s="284" t="s">
        <v>88</v>
      </c>
      <c r="K86" s="198">
        <f>L86+N86</f>
        <v>0</v>
      </c>
      <c r="L86" s="199">
        <v>0</v>
      </c>
      <c r="M86" s="280">
        <v>0</v>
      </c>
      <c r="N86" s="200">
        <v>0</v>
      </c>
      <c r="O86" s="192">
        <f>P86+R86</f>
        <v>0</v>
      </c>
      <c r="P86" s="199">
        <v>0</v>
      </c>
      <c r="Q86" s="280">
        <v>0</v>
      </c>
      <c r="R86" s="200">
        <v>0</v>
      </c>
      <c r="S86" s="198">
        <f>T86+V86</f>
        <v>0</v>
      </c>
      <c r="T86" s="199">
        <v>0</v>
      </c>
      <c r="U86" s="280">
        <v>0</v>
      </c>
      <c r="V86" s="200">
        <v>0</v>
      </c>
      <c r="W86" s="198">
        <f>X86+Z86</f>
        <v>0</v>
      </c>
      <c r="X86" s="201">
        <v>0</v>
      </c>
      <c r="Y86" s="201">
        <v>0</v>
      </c>
      <c r="Z86" s="200">
        <v>0</v>
      </c>
      <c r="AA86" s="296">
        <v>0</v>
      </c>
      <c r="AB86" s="296">
        <v>0</v>
      </c>
      <c r="AC86" s="662"/>
      <c r="AD86" s="632"/>
      <c r="AE86" s="632"/>
      <c r="AF86" s="633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6"/>
    </row>
    <row r="87" spans="1:59" ht="14.25" customHeight="1" thickBot="1" x14ac:dyDescent="0.25">
      <c r="A87" s="685"/>
      <c r="B87" s="718"/>
      <c r="C87" s="741"/>
      <c r="D87" s="644"/>
      <c r="E87" s="832"/>
      <c r="F87" s="704"/>
      <c r="G87" s="653"/>
      <c r="H87" s="656"/>
      <c r="I87" s="659"/>
      <c r="J87" s="284" t="s">
        <v>24</v>
      </c>
      <c r="K87" s="198">
        <f>+L87+N87</f>
        <v>567.6</v>
      </c>
      <c r="L87" s="199">
        <v>94</v>
      </c>
      <c r="M87" s="280">
        <v>0</v>
      </c>
      <c r="N87" s="200">
        <v>473.6</v>
      </c>
      <c r="O87" s="192">
        <f>+P87+R87</f>
        <v>0</v>
      </c>
      <c r="P87" s="199">
        <v>0</v>
      </c>
      <c r="Q87" s="280">
        <v>0</v>
      </c>
      <c r="R87" s="200">
        <v>0</v>
      </c>
      <c r="S87" s="198">
        <f>+T87+V87</f>
        <v>0</v>
      </c>
      <c r="T87" s="199">
        <v>0</v>
      </c>
      <c r="U87" s="280">
        <v>0</v>
      </c>
      <c r="V87" s="200">
        <v>0</v>
      </c>
      <c r="W87" s="198">
        <f>+X87+Z87</f>
        <v>0</v>
      </c>
      <c r="X87" s="201">
        <v>0</v>
      </c>
      <c r="Y87" s="201">
        <v>0</v>
      </c>
      <c r="Z87" s="200">
        <v>0</v>
      </c>
      <c r="AA87" s="296">
        <v>0</v>
      </c>
      <c r="AB87" s="296">
        <v>0</v>
      </c>
      <c r="AC87" s="662"/>
      <c r="AD87" s="632"/>
      <c r="AE87" s="632"/>
      <c r="AF87" s="633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6"/>
    </row>
    <row r="88" spans="1:59" ht="15.75" customHeight="1" thickBot="1" x14ac:dyDescent="0.25">
      <c r="A88" s="685"/>
      <c r="B88" s="718"/>
      <c r="C88" s="741"/>
      <c r="D88" s="644"/>
      <c r="E88" s="832"/>
      <c r="F88" s="704"/>
      <c r="G88" s="653"/>
      <c r="H88" s="656"/>
      <c r="I88" s="659"/>
      <c r="J88" s="128" t="s">
        <v>28</v>
      </c>
      <c r="K88" s="195">
        <f>+L88+N88</f>
        <v>318.39999999999998</v>
      </c>
      <c r="L88" s="13">
        <v>0</v>
      </c>
      <c r="M88" s="13">
        <v>0</v>
      </c>
      <c r="N88" s="112">
        <v>318.39999999999998</v>
      </c>
      <c r="O88" s="132">
        <f>+P88+R88</f>
        <v>0</v>
      </c>
      <c r="P88" s="14">
        <v>0</v>
      </c>
      <c r="Q88" s="15">
        <v>0</v>
      </c>
      <c r="R88" s="112">
        <v>0</v>
      </c>
      <c r="S88" s="195">
        <f>+T88+V88</f>
        <v>0</v>
      </c>
      <c r="T88" s="13">
        <v>0</v>
      </c>
      <c r="U88" s="13">
        <v>0</v>
      </c>
      <c r="V88" s="112">
        <v>0</v>
      </c>
      <c r="W88" s="195">
        <f>+X88+Z88</f>
        <v>0</v>
      </c>
      <c r="X88" s="13">
        <v>0</v>
      </c>
      <c r="Y88" s="13">
        <v>0</v>
      </c>
      <c r="Z88" s="112">
        <v>0</v>
      </c>
      <c r="AA88" s="295">
        <v>0</v>
      </c>
      <c r="AB88" s="295">
        <v>0</v>
      </c>
      <c r="AC88" s="662"/>
      <c r="AD88" s="632"/>
      <c r="AE88" s="632"/>
      <c r="AF88" s="633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6"/>
    </row>
    <row r="89" spans="1:59" ht="21" customHeight="1" thickBot="1" x14ac:dyDescent="0.25">
      <c r="A89" s="686"/>
      <c r="B89" s="625"/>
      <c r="C89" s="596"/>
      <c r="D89" s="645"/>
      <c r="E89" s="675"/>
      <c r="F89" s="651"/>
      <c r="G89" s="654"/>
      <c r="H89" s="657"/>
      <c r="I89" s="660"/>
      <c r="J89" s="134" t="s">
        <v>26</v>
      </c>
      <c r="K89" s="6">
        <f t="shared" ref="K89:N89" si="22">SUM(K84:K88)</f>
        <v>927.6</v>
      </c>
      <c r="L89" s="5">
        <f t="shared" si="22"/>
        <v>94</v>
      </c>
      <c r="M89" s="5">
        <f t="shared" si="22"/>
        <v>0</v>
      </c>
      <c r="N89" s="7">
        <f t="shared" si="22"/>
        <v>833.6</v>
      </c>
      <c r="O89" s="6">
        <f t="shared" ref="O89:AB89" si="23">SUM(O84:O88)</f>
        <v>0</v>
      </c>
      <c r="P89" s="2">
        <f t="shared" si="23"/>
        <v>0</v>
      </c>
      <c r="Q89" s="2">
        <f t="shared" si="23"/>
        <v>0</v>
      </c>
      <c r="R89" s="7">
        <f t="shared" si="23"/>
        <v>0</v>
      </c>
      <c r="S89" s="6">
        <f t="shared" si="23"/>
        <v>0</v>
      </c>
      <c r="T89" s="5">
        <f t="shared" si="23"/>
        <v>0</v>
      </c>
      <c r="U89" s="5">
        <f t="shared" si="23"/>
        <v>0</v>
      </c>
      <c r="V89" s="7">
        <f t="shared" si="23"/>
        <v>0</v>
      </c>
      <c r="W89" s="6">
        <f t="shared" si="23"/>
        <v>0</v>
      </c>
      <c r="X89" s="2">
        <f t="shared" si="23"/>
        <v>0</v>
      </c>
      <c r="Y89" s="2">
        <f t="shared" si="23"/>
        <v>0</v>
      </c>
      <c r="Z89" s="7">
        <f t="shared" si="23"/>
        <v>0</v>
      </c>
      <c r="AA89" s="23">
        <f t="shared" si="23"/>
        <v>0</v>
      </c>
      <c r="AB89" s="23">
        <f t="shared" si="23"/>
        <v>0</v>
      </c>
      <c r="AC89" s="662"/>
      <c r="AD89" s="632"/>
      <c r="AE89" s="632"/>
      <c r="AF89" s="633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6"/>
    </row>
    <row r="90" spans="1:59" ht="20.25" customHeight="1" x14ac:dyDescent="0.2">
      <c r="A90" s="1036" t="s">
        <v>17</v>
      </c>
      <c r="B90" s="637" t="s">
        <v>18</v>
      </c>
      <c r="C90" s="1039" t="s">
        <v>18</v>
      </c>
      <c r="D90" s="643" t="s">
        <v>51</v>
      </c>
      <c r="E90" s="836" t="s">
        <v>185</v>
      </c>
      <c r="F90" s="703"/>
      <c r="G90" s="652" t="s">
        <v>115</v>
      </c>
      <c r="H90" s="655" t="s">
        <v>21</v>
      </c>
      <c r="I90" s="658" t="s">
        <v>22</v>
      </c>
      <c r="J90" s="283" t="s">
        <v>25</v>
      </c>
      <c r="K90" s="160">
        <f>+L90+N90</f>
        <v>0</v>
      </c>
      <c r="L90" s="12">
        <v>0</v>
      </c>
      <c r="M90" s="246">
        <v>0</v>
      </c>
      <c r="N90" s="116">
        <v>0</v>
      </c>
      <c r="O90" s="160">
        <f>+P90+R90</f>
        <v>0</v>
      </c>
      <c r="P90" s="12">
        <v>0</v>
      </c>
      <c r="Q90" s="246">
        <v>0</v>
      </c>
      <c r="R90" s="116">
        <v>0</v>
      </c>
      <c r="S90" s="160">
        <f>+T90+V90</f>
        <v>0</v>
      </c>
      <c r="T90" s="12">
        <v>0</v>
      </c>
      <c r="U90" s="246">
        <v>0</v>
      </c>
      <c r="V90" s="116">
        <v>0</v>
      </c>
      <c r="W90" s="160">
        <f>+X90+Z90</f>
        <v>0</v>
      </c>
      <c r="X90" s="244">
        <v>0</v>
      </c>
      <c r="Y90" s="244">
        <v>0</v>
      </c>
      <c r="Z90" s="116">
        <v>0</v>
      </c>
      <c r="AA90" s="294">
        <v>0</v>
      </c>
      <c r="AB90" s="294">
        <v>0</v>
      </c>
      <c r="AC90" s="609" t="s">
        <v>291</v>
      </c>
      <c r="AD90" s="612" t="s">
        <v>39</v>
      </c>
      <c r="AE90" s="612" t="s">
        <v>39</v>
      </c>
      <c r="AF90" s="615" t="s">
        <v>39</v>
      </c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6"/>
    </row>
    <row r="91" spans="1:59" ht="19.5" customHeight="1" x14ac:dyDescent="0.2">
      <c r="A91" s="1037"/>
      <c r="B91" s="638"/>
      <c r="C91" s="1040"/>
      <c r="D91" s="644"/>
      <c r="E91" s="837"/>
      <c r="F91" s="704"/>
      <c r="G91" s="653"/>
      <c r="H91" s="656"/>
      <c r="I91" s="659"/>
      <c r="J91" s="284" t="s">
        <v>339</v>
      </c>
      <c r="K91" s="192">
        <f>+L91+N91</f>
        <v>0</v>
      </c>
      <c r="L91" s="199">
        <v>0</v>
      </c>
      <c r="M91" s="280">
        <v>0</v>
      </c>
      <c r="N91" s="200">
        <v>0</v>
      </c>
      <c r="O91" s="192">
        <f>+P91+R91</f>
        <v>0</v>
      </c>
      <c r="P91" s="199">
        <v>0</v>
      </c>
      <c r="Q91" s="280">
        <v>0</v>
      </c>
      <c r="R91" s="200">
        <v>0</v>
      </c>
      <c r="S91" s="192">
        <f>+T91+V91</f>
        <v>0</v>
      </c>
      <c r="T91" s="199">
        <v>0</v>
      </c>
      <c r="U91" s="280">
        <v>0</v>
      </c>
      <c r="V91" s="200">
        <v>0</v>
      </c>
      <c r="W91" s="192">
        <f>+X91+Z91</f>
        <v>0</v>
      </c>
      <c r="X91" s="201">
        <v>0</v>
      </c>
      <c r="Y91" s="201">
        <v>0</v>
      </c>
      <c r="Z91" s="200">
        <v>0</v>
      </c>
      <c r="AA91" s="296">
        <v>0</v>
      </c>
      <c r="AB91" s="296">
        <v>0</v>
      </c>
      <c r="AC91" s="610"/>
      <c r="AD91" s="613"/>
      <c r="AE91" s="613"/>
      <c r="AF91" s="616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6"/>
    </row>
    <row r="92" spans="1:59" ht="19.5" customHeight="1" x14ac:dyDescent="0.2">
      <c r="A92" s="1037"/>
      <c r="B92" s="638"/>
      <c r="C92" s="1040"/>
      <c r="D92" s="644"/>
      <c r="E92" s="837"/>
      <c r="F92" s="704"/>
      <c r="G92" s="653"/>
      <c r="H92" s="656"/>
      <c r="I92" s="659"/>
      <c r="J92" s="284" t="s">
        <v>24</v>
      </c>
      <c r="K92" s="192">
        <f>+L92+N92</f>
        <v>0</v>
      </c>
      <c r="L92" s="199">
        <v>0</v>
      </c>
      <c r="M92" s="280">
        <v>0</v>
      </c>
      <c r="N92" s="200">
        <v>0</v>
      </c>
      <c r="O92" s="192">
        <f>+P92+R92</f>
        <v>0</v>
      </c>
      <c r="P92" s="199">
        <v>0</v>
      </c>
      <c r="Q92" s="280">
        <v>0</v>
      </c>
      <c r="R92" s="200">
        <v>0</v>
      </c>
      <c r="S92" s="192">
        <f>+T92+V92</f>
        <v>0</v>
      </c>
      <c r="T92" s="199">
        <v>0</v>
      </c>
      <c r="U92" s="280">
        <v>0</v>
      </c>
      <c r="V92" s="200">
        <v>0</v>
      </c>
      <c r="W92" s="192">
        <f>+X92+Z92</f>
        <v>0</v>
      </c>
      <c r="X92" s="201">
        <v>0</v>
      </c>
      <c r="Y92" s="201">
        <v>0</v>
      </c>
      <c r="Z92" s="200">
        <v>0</v>
      </c>
      <c r="AA92" s="296">
        <v>0</v>
      </c>
      <c r="AB92" s="296">
        <v>0</v>
      </c>
      <c r="AC92" s="610"/>
      <c r="AD92" s="613"/>
      <c r="AE92" s="613"/>
      <c r="AF92" s="616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6"/>
    </row>
    <row r="93" spans="1:59" ht="19.5" customHeight="1" thickBot="1" x14ac:dyDescent="0.25">
      <c r="A93" s="1037"/>
      <c r="B93" s="638"/>
      <c r="C93" s="1040"/>
      <c r="D93" s="644"/>
      <c r="E93" s="837"/>
      <c r="F93" s="704"/>
      <c r="G93" s="653"/>
      <c r="H93" s="656"/>
      <c r="I93" s="659"/>
      <c r="J93" s="285" t="s">
        <v>28</v>
      </c>
      <c r="K93" s="193">
        <f>+L93+N93</f>
        <v>0</v>
      </c>
      <c r="L93" s="312">
        <v>0</v>
      </c>
      <c r="M93" s="312">
        <v>0</v>
      </c>
      <c r="N93" s="313">
        <v>0</v>
      </c>
      <c r="O93" s="193">
        <f>+P93+R93</f>
        <v>0</v>
      </c>
      <c r="P93" s="184">
        <v>0</v>
      </c>
      <c r="Q93" s="314">
        <v>0</v>
      </c>
      <c r="R93" s="313">
        <v>0</v>
      </c>
      <c r="S93" s="193">
        <f>+T93+V93</f>
        <v>0</v>
      </c>
      <c r="T93" s="312">
        <v>0</v>
      </c>
      <c r="U93" s="312">
        <v>0</v>
      </c>
      <c r="V93" s="313">
        <v>0</v>
      </c>
      <c r="W93" s="193">
        <f>+X93+Z93</f>
        <v>0</v>
      </c>
      <c r="X93" s="312">
        <v>0</v>
      </c>
      <c r="Y93" s="312">
        <v>0</v>
      </c>
      <c r="Z93" s="313">
        <v>0</v>
      </c>
      <c r="AA93" s="315">
        <v>0</v>
      </c>
      <c r="AB93" s="315">
        <v>0</v>
      </c>
      <c r="AC93" s="610"/>
      <c r="AD93" s="613"/>
      <c r="AE93" s="613"/>
      <c r="AF93" s="616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6"/>
    </row>
    <row r="94" spans="1:59" ht="24" customHeight="1" thickBot="1" x14ac:dyDescent="0.25">
      <c r="A94" s="1038"/>
      <c r="B94" s="639"/>
      <c r="C94" s="1041"/>
      <c r="D94" s="645"/>
      <c r="E94" s="648"/>
      <c r="F94" s="651"/>
      <c r="G94" s="654"/>
      <c r="H94" s="657"/>
      <c r="I94" s="660"/>
      <c r="J94" s="134" t="s">
        <v>26</v>
      </c>
      <c r="K94" s="6">
        <f t="shared" ref="K94:N94" si="24">SUM(K90:K93)</f>
        <v>0</v>
      </c>
      <c r="L94" s="5">
        <f t="shared" si="24"/>
        <v>0</v>
      </c>
      <c r="M94" s="5">
        <f t="shared" si="24"/>
        <v>0</v>
      </c>
      <c r="N94" s="7">
        <f t="shared" si="24"/>
        <v>0</v>
      </c>
      <c r="O94" s="6">
        <f t="shared" ref="O94:AB94" si="25">SUM(O90:O93)</f>
        <v>0</v>
      </c>
      <c r="P94" s="2">
        <f t="shared" si="25"/>
        <v>0</v>
      </c>
      <c r="Q94" s="2">
        <f t="shared" si="25"/>
        <v>0</v>
      </c>
      <c r="R94" s="7">
        <f t="shared" si="25"/>
        <v>0</v>
      </c>
      <c r="S94" s="6">
        <f t="shared" si="25"/>
        <v>0</v>
      </c>
      <c r="T94" s="5">
        <f t="shared" si="25"/>
        <v>0</v>
      </c>
      <c r="U94" s="5">
        <f t="shared" si="25"/>
        <v>0</v>
      </c>
      <c r="V94" s="7">
        <f t="shared" si="25"/>
        <v>0</v>
      </c>
      <c r="W94" s="6">
        <f t="shared" si="25"/>
        <v>0</v>
      </c>
      <c r="X94" s="2">
        <f t="shared" si="25"/>
        <v>0</v>
      </c>
      <c r="Y94" s="2">
        <f t="shared" si="25"/>
        <v>0</v>
      </c>
      <c r="Z94" s="7">
        <f t="shared" si="25"/>
        <v>0</v>
      </c>
      <c r="AA94" s="9">
        <f t="shared" si="25"/>
        <v>0</v>
      </c>
      <c r="AB94" s="9">
        <f t="shared" si="25"/>
        <v>0</v>
      </c>
      <c r="AC94" s="611"/>
      <c r="AD94" s="614"/>
      <c r="AE94" s="614"/>
      <c r="AF94" s="617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6"/>
    </row>
    <row r="95" spans="1:59" ht="16.5" customHeight="1" thickBot="1" x14ac:dyDescent="0.25">
      <c r="A95" s="684" t="s">
        <v>17</v>
      </c>
      <c r="B95" s="624" t="s">
        <v>18</v>
      </c>
      <c r="C95" s="740" t="s">
        <v>18</v>
      </c>
      <c r="D95" s="643" t="s">
        <v>52</v>
      </c>
      <c r="E95" s="836" t="s">
        <v>186</v>
      </c>
      <c r="F95" s="703"/>
      <c r="G95" s="652" t="s">
        <v>124</v>
      </c>
      <c r="H95" s="655" t="s">
        <v>21</v>
      </c>
      <c r="I95" s="658" t="s">
        <v>22</v>
      </c>
      <c r="J95" s="283" t="s">
        <v>25</v>
      </c>
      <c r="K95" s="163">
        <f>+L95+N95</f>
        <v>0</v>
      </c>
      <c r="L95" s="12">
        <v>0</v>
      </c>
      <c r="M95" s="246">
        <v>0</v>
      </c>
      <c r="N95" s="116">
        <v>0</v>
      </c>
      <c r="O95" s="160">
        <f>+P95+R95</f>
        <v>0</v>
      </c>
      <c r="P95" s="12">
        <v>0</v>
      </c>
      <c r="Q95" s="246">
        <v>0</v>
      </c>
      <c r="R95" s="116">
        <v>0</v>
      </c>
      <c r="S95" s="163">
        <f>+T95+V95</f>
        <v>0</v>
      </c>
      <c r="T95" s="12">
        <v>0</v>
      </c>
      <c r="U95" s="246">
        <v>0</v>
      </c>
      <c r="V95" s="116">
        <v>0</v>
      </c>
      <c r="W95" s="163">
        <f>+X95+Z95</f>
        <v>0</v>
      </c>
      <c r="X95" s="244">
        <v>0</v>
      </c>
      <c r="Y95" s="244">
        <v>0</v>
      </c>
      <c r="Z95" s="116">
        <v>0</v>
      </c>
      <c r="AA95" s="294">
        <v>0</v>
      </c>
      <c r="AB95" s="294">
        <v>0</v>
      </c>
      <c r="AC95" s="662" t="s">
        <v>231</v>
      </c>
      <c r="AD95" s="1049" t="s">
        <v>39</v>
      </c>
      <c r="AE95" s="632" t="s">
        <v>39</v>
      </c>
      <c r="AF95" s="633" t="s">
        <v>39</v>
      </c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6"/>
    </row>
    <row r="96" spans="1:59" ht="16.5" customHeight="1" thickBot="1" x14ac:dyDescent="0.25">
      <c r="A96" s="685"/>
      <c r="B96" s="718"/>
      <c r="C96" s="741"/>
      <c r="D96" s="644"/>
      <c r="E96" s="837"/>
      <c r="F96" s="704"/>
      <c r="G96" s="653"/>
      <c r="H96" s="656"/>
      <c r="I96" s="659"/>
      <c r="J96" s="284" t="s">
        <v>23</v>
      </c>
      <c r="K96" s="198">
        <f>+L96+N96</f>
        <v>0</v>
      </c>
      <c r="L96" s="97">
        <v>0</v>
      </c>
      <c r="M96" s="280">
        <v>0</v>
      </c>
      <c r="N96" s="200">
        <v>0</v>
      </c>
      <c r="O96" s="192">
        <f>+P96+R96</f>
        <v>0</v>
      </c>
      <c r="P96" s="199">
        <v>0</v>
      </c>
      <c r="Q96" s="280">
        <v>0</v>
      </c>
      <c r="R96" s="200">
        <v>0</v>
      </c>
      <c r="S96" s="198">
        <f>+T96+V96</f>
        <v>0</v>
      </c>
      <c r="T96" s="97">
        <v>0</v>
      </c>
      <c r="U96" s="280">
        <v>0</v>
      </c>
      <c r="V96" s="200">
        <v>0</v>
      </c>
      <c r="W96" s="198">
        <f>+X96+Z96</f>
        <v>0</v>
      </c>
      <c r="X96" s="201">
        <v>0</v>
      </c>
      <c r="Y96" s="201">
        <v>0</v>
      </c>
      <c r="Z96" s="200">
        <v>0</v>
      </c>
      <c r="AA96" s="296">
        <v>0</v>
      </c>
      <c r="AB96" s="296">
        <v>0</v>
      </c>
      <c r="AC96" s="662"/>
      <c r="AD96" s="1049"/>
      <c r="AE96" s="632"/>
      <c r="AF96" s="633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6"/>
    </row>
    <row r="97" spans="1:1019" ht="16.5" customHeight="1" thickBot="1" x14ac:dyDescent="0.25">
      <c r="A97" s="685"/>
      <c r="B97" s="718"/>
      <c r="C97" s="741"/>
      <c r="D97" s="644"/>
      <c r="E97" s="837"/>
      <c r="F97" s="704"/>
      <c r="G97" s="653"/>
      <c r="H97" s="656"/>
      <c r="I97" s="659"/>
      <c r="J97" s="284" t="s">
        <v>24</v>
      </c>
      <c r="K97" s="198">
        <f>+L97+N97</f>
        <v>0</v>
      </c>
      <c r="L97" s="199">
        <v>0</v>
      </c>
      <c r="M97" s="280">
        <v>0</v>
      </c>
      <c r="N97" s="200">
        <v>0</v>
      </c>
      <c r="O97" s="192">
        <f>+P97+R97</f>
        <v>0</v>
      </c>
      <c r="P97" s="199">
        <v>0</v>
      </c>
      <c r="Q97" s="280">
        <v>0</v>
      </c>
      <c r="R97" s="200">
        <v>0</v>
      </c>
      <c r="S97" s="198">
        <f>+T97+V97</f>
        <v>0</v>
      </c>
      <c r="T97" s="199">
        <v>0</v>
      </c>
      <c r="U97" s="280">
        <v>0</v>
      </c>
      <c r="V97" s="200">
        <v>0</v>
      </c>
      <c r="W97" s="198">
        <f>+X97+Z97</f>
        <v>0</v>
      </c>
      <c r="X97" s="201">
        <v>0</v>
      </c>
      <c r="Y97" s="201">
        <v>0</v>
      </c>
      <c r="Z97" s="200">
        <v>0</v>
      </c>
      <c r="AA97" s="296">
        <v>0</v>
      </c>
      <c r="AB97" s="296">
        <v>0</v>
      </c>
      <c r="AC97" s="662"/>
      <c r="AD97" s="1049"/>
      <c r="AE97" s="632"/>
      <c r="AF97" s="633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6"/>
    </row>
    <row r="98" spans="1:1019" ht="17.25" customHeight="1" thickBot="1" x14ac:dyDescent="0.25">
      <c r="A98" s="685"/>
      <c r="B98" s="718"/>
      <c r="C98" s="741"/>
      <c r="D98" s="644"/>
      <c r="E98" s="837"/>
      <c r="F98" s="704"/>
      <c r="G98" s="653"/>
      <c r="H98" s="656"/>
      <c r="I98" s="659"/>
      <c r="J98" s="285" t="s">
        <v>28</v>
      </c>
      <c r="K98" s="302">
        <f>+L98+N98</f>
        <v>0</v>
      </c>
      <c r="L98" s="184">
        <v>0</v>
      </c>
      <c r="M98" s="314">
        <v>0</v>
      </c>
      <c r="N98" s="313">
        <v>0</v>
      </c>
      <c r="O98" s="193">
        <f>+P98+R98</f>
        <v>0</v>
      </c>
      <c r="P98" s="184">
        <v>0</v>
      </c>
      <c r="Q98" s="314">
        <v>0</v>
      </c>
      <c r="R98" s="313">
        <v>0</v>
      </c>
      <c r="S98" s="302">
        <f>+T98+V98</f>
        <v>0</v>
      </c>
      <c r="T98" s="184">
        <v>0</v>
      </c>
      <c r="U98" s="314">
        <v>0</v>
      </c>
      <c r="V98" s="313">
        <v>0</v>
      </c>
      <c r="W98" s="302">
        <f>+X98+Z98</f>
        <v>0</v>
      </c>
      <c r="X98" s="312">
        <v>0</v>
      </c>
      <c r="Y98" s="312">
        <v>0</v>
      </c>
      <c r="Z98" s="313">
        <v>0</v>
      </c>
      <c r="AA98" s="315">
        <v>0</v>
      </c>
      <c r="AB98" s="315">
        <v>0</v>
      </c>
      <c r="AC98" s="662"/>
      <c r="AD98" s="1049"/>
      <c r="AE98" s="632"/>
      <c r="AF98" s="633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4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1"/>
      <c r="EJ98" s="41"/>
      <c r="EK98" s="41"/>
      <c r="EL98" s="41"/>
      <c r="EM98" s="41"/>
      <c r="EN98" s="41"/>
      <c r="EO98" s="41"/>
      <c r="EP98" s="41"/>
      <c r="EQ98" s="41"/>
      <c r="ER98" s="41"/>
      <c r="ES98" s="41"/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  <c r="KO98" s="41"/>
      <c r="KP98" s="41"/>
      <c r="KQ98" s="41"/>
      <c r="KR98" s="41"/>
      <c r="KS98" s="41"/>
      <c r="KT98" s="41"/>
      <c r="KU98" s="41"/>
      <c r="KV98" s="41"/>
      <c r="KW98" s="41"/>
      <c r="KX98" s="41"/>
      <c r="KY98" s="41"/>
      <c r="KZ98" s="41"/>
      <c r="LA98" s="41"/>
      <c r="LB98" s="41"/>
      <c r="LC98" s="41"/>
      <c r="LD98" s="41"/>
      <c r="LE98" s="41"/>
      <c r="LF98" s="41"/>
      <c r="LG98" s="41"/>
      <c r="LH98" s="41"/>
      <c r="LI98" s="41"/>
      <c r="LJ98" s="41"/>
      <c r="LK98" s="41"/>
      <c r="LL98" s="41"/>
      <c r="LM98" s="41"/>
      <c r="LN98" s="41"/>
      <c r="LO98" s="41"/>
      <c r="LP98" s="41"/>
      <c r="LQ98" s="41"/>
      <c r="LR98" s="41"/>
      <c r="LS98" s="41"/>
      <c r="LT98" s="41"/>
      <c r="LU98" s="41"/>
      <c r="LV98" s="41"/>
      <c r="LW98" s="41"/>
      <c r="LX98" s="41"/>
      <c r="LY98" s="41"/>
      <c r="LZ98" s="41"/>
      <c r="MA98" s="41"/>
      <c r="MB98" s="41"/>
      <c r="MC98" s="41"/>
      <c r="MD98" s="41"/>
      <c r="ME98" s="41"/>
      <c r="MF98" s="41"/>
      <c r="MG98" s="41"/>
      <c r="MH98" s="41"/>
      <c r="MI98" s="41"/>
      <c r="MJ98" s="41"/>
      <c r="MK98" s="41"/>
      <c r="ML98" s="41"/>
      <c r="MM98" s="41"/>
      <c r="MN98" s="41"/>
      <c r="MO98" s="41"/>
      <c r="MP98" s="41"/>
      <c r="MQ98" s="41"/>
      <c r="MR98" s="41"/>
      <c r="MS98" s="41"/>
      <c r="MT98" s="41"/>
      <c r="MU98" s="41"/>
      <c r="MV98" s="41"/>
      <c r="MW98" s="41"/>
      <c r="MX98" s="41"/>
      <c r="MY98" s="41"/>
      <c r="MZ98" s="41"/>
      <c r="NA98" s="41"/>
      <c r="NB98" s="41"/>
      <c r="NC98" s="41"/>
      <c r="ND98" s="41"/>
      <c r="NE98" s="41"/>
      <c r="NF98" s="41"/>
      <c r="NG98" s="41"/>
      <c r="NH98" s="41"/>
      <c r="NI98" s="41"/>
      <c r="NJ98" s="41"/>
      <c r="NK98" s="41"/>
      <c r="NL98" s="41"/>
      <c r="NM98" s="41"/>
      <c r="NN98" s="41"/>
      <c r="NO98" s="41"/>
      <c r="NP98" s="41"/>
      <c r="NQ98" s="41"/>
      <c r="NR98" s="41"/>
      <c r="NS98" s="41"/>
      <c r="NT98" s="41"/>
      <c r="NU98" s="41"/>
      <c r="NV98" s="41"/>
      <c r="NW98" s="41"/>
      <c r="NX98" s="41"/>
      <c r="NY98" s="41"/>
      <c r="NZ98" s="41"/>
      <c r="OA98" s="41"/>
      <c r="OB98" s="41"/>
      <c r="OC98" s="41"/>
      <c r="OD98" s="41"/>
      <c r="OE98" s="41"/>
      <c r="OF98" s="41"/>
      <c r="OG98" s="41"/>
      <c r="OH98" s="41"/>
      <c r="OI98" s="41"/>
      <c r="OJ98" s="41"/>
      <c r="OK98" s="41"/>
      <c r="OL98" s="41"/>
      <c r="OM98" s="41"/>
      <c r="ON98" s="41"/>
      <c r="OO98" s="41"/>
      <c r="OP98" s="41"/>
      <c r="OQ98" s="41"/>
      <c r="OR98" s="41"/>
      <c r="OS98" s="41"/>
      <c r="OT98" s="41"/>
      <c r="OU98" s="41"/>
      <c r="OV98" s="41"/>
      <c r="OW98" s="41"/>
      <c r="OX98" s="41"/>
      <c r="OY98" s="41"/>
      <c r="OZ98" s="41"/>
      <c r="PA98" s="41"/>
      <c r="PB98" s="41"/>
      <c r="PC98" s="41"/>
      <c r="PD98" s="41"/>
      <c r="PE98" s="41"/>
      <c r="PF98" s="41"/>
      <c r="PG98" s="41"/>
      <c r="PH98" s="41"/>
      <c r="PI98" s="41"/>
      <c r="PJ98" s="41"/>
      <c r="PK98" s="41"/>
      <c r="PL98" s="41"/>
      <c r="PM98" s="41"/>
      <c r="PN98" s="41"/>
      <c r="PO98" s="41"/>
      <c r="PP98" s="41"/>
      <c r="PQ98" s="41"/>
      <c r="PR98" s="41"/>
      <c r="PS98" s="41"/>
      <c r="PT98" s="41"/>
      <c r="PU98" s="41"/>
      <c r="PV98" s="41"/>
      <c r="PW98" s="41"/>
      <c r="PX98" s="41"/>
      <c r="PY98" s="41"/>
      <c r="PZ98" s="41"/>
      <c r="QA98" s="41"/>
      <c r="QB98" s="41"/>
      <c r="QC98" s="41"/>
      <c r="QD98" s="41"/>
      <c r="QE98" s="41"/>
      <c r="QF98" s="41"/>
      <c r="QG98" s="41"/>
      <c r="QH98" s="41"/>
      <c r="QI98" s="41"/>
      <c r="QJ98" s="41"/>
      <c r="QK98" s="41"/>
      <c r="QL98" s="41"/>
      <c r="QM98" s="41"/>
      <c r="QN98" s="41"/>
      <c r="QO98" s="41"/>
      <c r="QP98" s="41"/>
      <c r="QQ98" s="41"/>
      <c r="QR98" s="41"/>
      <c r="QS98" s="41"/>
      <c r="QT98" s="41"/>
      <c r="QU98" s="41"/>
      <c r="QV98" s="41"/>
      <c r="QW98" s="41"/>
      <c r="QX98" s="41"/>
      <c r="QY98" s="41"/>
      <c r="QZ98" s="41"/>
      <c r="RA98" s="41"/>
      <c r="RB98" s="41"/>
      <c r="RC98" s="41"/>
      <c r="RD98" s="41"/>
      <c r="RE98" s="41"/>
      <c r="RF98" s="41"/>
      <c r="RG98" s="41"/>
      <c r="RH98" s="41"/>
      <c r="RI98" s="41"/>
      <c r="RJ98" s="41"/>
      <c r="RK98" s="41"/>
      <c r="RL98" s="41"/>
      <c r="RM98" s="41"/>
      <c r="RN98" s="41"/>
      <c r="RO98" s="41"/>
      <c r="RP98" s="41"/>
      <c r="RQ98" s="41"/>
      <c r="RR98" s="41"/>
      <c r="RS98" s="41"/>
      <c r="RT98" s="41"/>
      <c r="RU98" s="41"/>
      <c r="RV98" s="41"/>
      <c r="RW98" s="41"/>
      <c r="RX98" s="41"/>
      <c r="RY98" s="41"/>
      <c r="RZ98" s="41"/>
      <c r="SA98" s="41"/>
      <c r="SB98" s="41"/>
      <c r="SC98" s="41"/>
      <c r="SD98" s="41"/>
      <c r="SE98" s="41"/>
      <c r="SF98" s="41"/>
      <c r="SG98" s="41"/>
      <c r="SH98" s="41"/>
      <c r="SI98" s="41"/>
      <c r="SJ98" s="41"/>
      <c r="SK98" s="41"/>
      <c r="SL98" s="41"/>
      <c r="SM98" s="41"/>
      <c r="SN98" s="41"/>
      <c r="SO98" s="41"/>
      <c r="SP98" s="41"/>
      <c r="SQ98" s="41"/>
      <c r="SR98" s="41"/>
      <c r="SS98" s="41"/>
      <c r="ST98" s="41"/>
      <c r="SU98" s="41"/>
      <c r="SV98" s="41"/>
      <c r="SW98" s="41"/>
      <c r="SX98" s="41"/>
      <c r="SY98" s="41"/>
      <c r="SZ98" s="41"/>
      <c r="TA98" s="41"/>
      <c r="TB98" s="41"/>
      <c r="TC98" s="41"/>
      <c r="TD98" s="41"/>
      <c r="TE98" s="41"/>
      <c r="TF98" s="41"/>
      <c r="TG98" s="41"/>
      <c r="TH98" s="41"/>
      <c r="TI98" s="41"/>
      <c r="TJ98" s="41"/>
      <c r="TK98" s="41"/>
      <c r="TL98" s="41"/>
      <c r="TM98" s="41"/>
      <c r="TN98" s="41"/>
      <c r="TO98" s="41"/>
      <c r="TP98" s="41"/>
      <c r="TQ98" s="41"/>
      <c r="TR98" s="41"/>
      <c r="TS98" s="41"/>
      <c r="TT98" s="41"/>
      <c r="TU98" s="41"/>
      <c r="TV98" s="41"/>
      <c r="TW98" s="41"/>
      <c r="TX98" s="41"/>
      <c r="TY98" s="41"/>
      <c r="TZ98" s="41"/>
      <c r="UA98" s="41"/>
      <c r="UB98" s="41"/>
      <c r="UC98" s="41"/>
      <c r="UD98" s="41"/>
      <c r="UE98" s="41"/>
      <c r="UF98" s="41"/>
      <c r="UG98" s="41"/>
      <c r="UH98" s="41"/>
      <c r="UI98" s="41"/>
      <c r="UJ98" s="41"/>
      <c r="UK98" s="41"/>
      <c r="UL98" s="41"/>
      <c r="UM98" s="41"/>
      <c r="UN98" s="41"/>
      <c r="UO98" s="41"/>
      <c r="UP98" s="41"/>
      <c r="UQ98" s="41"/>
      <c r="UR98" s="41"/>
      <c r="US98" s="41"/>
      <c r="UT98" s="41"/>
      <c r="UU98" s="41"/>
      <c r="UV98" s="41"/>
      <c r="UW98" s="41"/>
      <c r="UX98" s="41"/>
      <c r="UY98" s="41"/>
      <c r="UZ98" s="41"/>
      <c r="VA98" s="41"/>
      <c r="VB98" s="41"/>
      <c r="VC98" s="41"/>
      <c r="VD98" s="41"/>
      <c r="VE98" s="41"/>
      <c r="VF98" s="41"/>
      <c r="VG98" s="41"/>
      <c r="VH98" s="41"/>
      <c r="VI98" s="41"/>
      <c r="VJ98" s="41"/>
      <c r="VK98" s="41"/>
      <c r="VL98" s="41"/>
      <c r="VM98" s="41"/>
      <c r="VN98" s="41"/>
      <c r="VO98" s="41"/>
      <c r="VP98" s="41"/>
      <c r="VQ98" s="41"/>
      <c r="VR98" s="41"/>
      <c r="VS98" s="41"/>
      <c r="VT98" s="41"/>
      <c r="VU98" s="41"/>
      <c r="VV98" s="41"/>
      <c r="VW98" s="41"/>
      <c r="VX98" s="41"/>
      <c r="VY98" s="41"/>
      <c r="VZ98" s="41"/>
      <c r="WA98" s="41"/>
      <c r="WB98" s="41"/>
      <c r="WC98" s="41"/>
      <c r="WD98" s="41"/>
      <c r="WE98" s="41"/>
      <c r="WF98" s="41"/>
      <c r="WG98" s="41"/>
      <c r="WH98" s="41"/>
      <c r="WI98" s="41"/>
      <c r="WJ98" s="41"/>
      <c r="WK98" s="41"/>
      <c r="WL98" s="41"/>
      <c r="WM98" s="41"/>
      <c r="WN98" s="41"/>
      <c r="WO98" s="41"/>
      <c r="WP98" s="41"/>
      <c r="WQ98" s="41"/>
      <c r="WR98" s="41"/>
      <c r="WS98" s="41"/>
      <c r="WT98" s="41"/>
      <c r="WU98" s="41"/>
      <c r="WV98" s="41"/>
      <c r="WW98" s="41"/>
      <c r="WX98" s="41"/>
      <c r="WY98" s="41"/>
      <c r="WZ98" s="41"/>
      <c r="XA98" s="41"/>
      <c r="XB98" s="41"/>
      <c r="XC98" s="41"/>
      <c r="XD98" s="41"/>
      <c r="XE98" s="41"/>
      <c r="XF98" s="41"/>
      <c r="XG98" s="41"/>
      <c r="XH98" s="41"/>
      <c r="XI98" s="41"/>
      <c r="XJ98" s="41"/>
      <c r="XK98" s="41"/>
      <c r="XL98" s="41"/>
      <c r="XM98" s="41"/>
      <c r="XN98" s="41"/>
      <c r="XO98" s="41"/>
      <c r="XP98" s="41"/>
      <c r="XQ98" s="41"/>
      <c r="XR98" s="41"/>
      <c r="XS98" s="41"/>
      <c r="XT98" s="41"/>
      <c r="XU98" s="41"/>
      <c r="XV98" s="41"/>
      <c r="XW98" s="41"/>
      <c r="XX98" s="41"/>
      <c r="XY98" s="41"/>
      <c r="XZ98" s="41"/>
      <c r="YA98" s="41"/>
      <c r="YB98" s="41"/>
      <c r="YC98" s="41"/>
      <c r="YD98" s="41"/>
      <c r="YE98" s="41"/>
      <c r="YF98" s="41"/>
      <c r="YG98" s="41"/>
      <c r="YH98" s="41"/>
      <c r="YI98" s="41"/>
      <c r="YJ98" s="41"/>
      <c r="YK98" s="41"/>
      <c r="YL98" s="41"/>
      <c r="YM98" s="41"/>
      <c r="YN98" s="41"/>
      <c r="YO98" s="41"/>
      <c r="YP98" s="41"/>
      <c r="YQ98" s="41"/>
      <c r="YR98" s="41"/>
      <c r="YS98" s="41"/>
      <c r="YT98" s="41"/>
      <c r="YU98" s="41"/>
      <c r="YV98" s="41"/>
      <c r="YW98" s="41"/>
      <c r="YX98" s="41"/>
      <c r="YY98" s="41"/>
      <c r="YZ98" s="41"/>
      <c r="ZA98" s="41"/>
      <c r="ZB98" s="41"/>
      <c r="ZC98" s="41"/>
      <c r="ZD98" s="41"/>
      <c r="ZE98" s="41"/>
      <c r="ZF98" s="41"/>
      <c r="ZG98" s="41"/>
      <c r="ZH98" s="41"/>
      <c r="ZI98" s="41"/>
      <c r="ZJ98" s="41"/>
      <c r="ZK98" s="41"/>
      <c r="ZL98" s="41"/>
      <c r="ZM98" s="41"/>
      <c r="ZN98" s="41"/>
      <c r="ZO98" s="41"/>
      <c r="ZP98" s="41"/>
      <c r="ZQ98" s="41"/>
      <c r="ZR98" s="41"/>
      <c r="ZS98" s="41"/>
      <c r="ZT98" s="41"/>
      <c r="ZU98" s="41"/>
      <c r="ZV98" s="41"/>
      <c r="ZW98" s="41"/>
      <c r="ZX98" s="41"/>
      <c r="ZY98" s="41"/>
      <c r="ZZ98" s="41"/>
      <c r="AAA98" s="41"/>
      <c r="AAB98" s="41"/>
      <c r="AAC98" s="41"/>
      <c r="AAD98" s="41"/>
      <c r="AAE98" s="41"/>
      <c r="AAF98" s="41"/>
      <c r="AAG98" s="41"/>
      <c r="AAH98" s="41"/>
      <c r="AAI98" s="41"/>
      <c r="AAJ98" s="41"/>
      <c r="AAK98" s="41"/>
      <c r="AAL98" s="41"/>
      <c r="AAM98" s="41"/>
      <c r="AAN98" s="41"/>
      <c r="AAO98" s="41"/>
      <c r="AAP98" s="41"/>
      <c r="AAQ98" s="41"/>
      <c r="AAR98" s="41"/>
      <c r="AAS98" s="41"/>
      <c r="AAT98" s="41"/>
      <c r="AAU98" s="41"/>
      <c r="AAV98" s="41"/>
      <c r="AAW98" s="41"/>
      <c r="AAX98" s="41"/>
      <c r="AAY98" s="41"/>
      <c r="AAZ98" s="41"/>
      <c r="ABA98" s="41"/>
      <c r="ABB98" s="41"/>
      <c r="ABC98" s="41"/>
      <c r="ABD98" s="41"/>
      <c r="ABE98" s="41"/>
      <c r="ABF98" s="41"/>
      <c r="ABG98" s="41"/>
      <c r="ABH98" s="41"/>
      <c r="ABI98" s="41"/>
      <c r="ABJ98" s="41"/>
      <c r="ABK98" s="41"/>
      <c r="ABL98" s="41"/>
      <c r="ABM98" s="41"/>
      <c r="ABN98" s="41"/>
      <c r="ABO98" s="41"/>
      <c r="ABP98" s="41"/>
      <c r="ABQ98" s="41"/>
      <c r="ABR98" s="41"/>
      <c r="ABS98" s="41"/>
      <c r="ABT98" s="41"/>
      <c r="ABU98" s="41"/>
      <c r="ABV98" s="41"/>
      <c r="ABW98" s="41"/>
      <c r="ABX98" s="41"/>
      <c r="ABY98" s="41"/>
      <c r="ABZ98" s="41"/>
      <c r="ACA98" s="41"/>
      <c r="ACB98" s="41"/>
      <c r="ACC98" s="41"/>
      <c r="ACD98" s="41"/>
      <c r="ACE98" s="41"/>
      <c r="ACF98" s="41"/>
      <c r="ACG98" s="41"/>
      <c r="ACH98" s="41"/>
      <c r="ACI98" s="41"/>
      <c r="ACJ98" s="41"/>
      <c r="ACK98" s="41"/>
      <c r="ACL98" s="41"/>
      <c r="ACM98" s="41"/>
      <c r="ACN98" s="41"/>
      <c r="ACO98" s="41"/>
      <c r="ACP98" s="41"/>
      <c r="ACQ98" s="41"/>
      <c r="ACR98" s="41"/>
      <c r="ACS98" s="41"/>
      <c r="ACT98" s="41"/>
      <c r="ACU98" s="41"/>
      <c r="ACV98" s="41"/>
      <c r="ACW98" s="41"/>
      <c r="ACX98" s="41"/>
      <c r="ACY98" s="41"/>
      <c r="ACZ98" s="41"/>
      <c r="ADA98" s="41"/>
      <c r="ADB98" s="41"/>
      <c r="ADC98" s="41"/>
      <c r="ADD98" s="41"/>
      <c r="ADE98" s="41"/>
      <c r="ADF98" s="41"/>
      <c r="ADG98" s="41"/>
      <c r="ADH98" s="41"/>
      <c r="ADI98" s="41"/>
      <c r="ADJ98" s="41"/>
      <c r="ADK98" s="41"/>
      <c r="ADL98" s="41"/>
      <c r="ADM98" s="41"/>
      <c r="ADN98" s="41"/>
      <c r="ADO98" s="41"/>
      <c r="ADP98" s="41"/>
      <c r="ADQ98" s="41"/>
      <c r="ADR98" s="41"/>
      <c r="ADS98" s="41"/>
      <c r="ADT98" s="41"/>
      <c r="ADU98" s="41"/>
      <c r="ADV98" s="41"/>
      <c r="ADW98" s="41"/>
      <c r="ADX98" s="41"/>
      <c r="ADY98" s="41"/>
      <c r="ADZ98" s="41"/>
      <c r="AEA98" s="41"/>
      <c r="AEB98" s="41"/>
      <c r="AEC98" s="41"/>
      <c r="AED98" s="41"/>
      <c r="AEE98" s="41"/>
      <c r="AEF98" s="41"/>
      <c r="AEG98" s="41"/>
      <c r="AEH98" s="41"/>
      <c r="AEI98" s="41"/>
      <c r="AEJ98" s="41"/>
      <c r="AEK98" s="41"/>
      <c r="AEL98" s="41"/>
      <c r="AEM98" s="41"/>
      <c r="AEN98" s="41"/>
      <c r="AEO98" s="41"/>
      <c r="AEP98" s="41"/>
      <c r="AEQ98" s="41"/>
      <c r="AER98" s="41"/>
      <c r="AES98" s="41"/>
      <c r="AET98" s="41"/>
      <c r="AEU98" s="41"/>
      <c r="AEV98" s="41"/>
      <c r="AEW98" s="41"/>
      <c r="AEX98" s="41"/>
      <c r="AEY98" s="41"/>
      <c r="AEZ98" s="41"/>
      <c r="AFA98" s="41"/>
      <c r="AFB98" s="41"/>
      <c r="AFC98" s="41"/>
      <c r="AFD98" s="41"/>
      <c r="AFE98" s="41"/>
      <c r="AFF98" s="41"/>
      <c r="AFG98" s="41"/>
      <c r="AFH98" s="41"/>
      <c r="AFI98" s="41"/>
      <c r="AFJ98" s="41"/>
      <c r="AFK98" s="41"/>
      <c r="AFL98" s="41"/>
      <c r="AFM98" s="41"/>
      <c r="AFN98" s="41"/>
      <c r="AFO98" s="41"/>
      <c r="AFP98" s="41"/>
      <c r="AFQ98" s="41"/>
      <c r="AFR98" s="41"/>
      <c r="AFS98" s="41"/>
      <c r="AFT98" s="41"/>
      <c r="AFU98" s="41"/>
      <c r="AFV98" s="41"/>
      <c r="AFW98" s="41"/>
      <c r="AFX98" s="41"/>
      <c r="AFY98" s="41"/>
      <c r="AFZ98" s="41"/>
      <c r="AGA98" s="41"/>
      <c r="AGB98" s="41"/>
      <c r="AGC98" s="41"/>
      <c r="AGD98" s="41"/>
      <c r="AGE98" s="41"/>
      <c r="AGF98" s="41"/>
      <c r="AGG98" s="41"/>
      <c r="AGH98" s="41"/>
      <c r="AGI98" s="41"/>
      <c r="AGJ98" s="41"/>
      <c r="AGK98" s="41"/>
      <c r="AGL98" s="41"/>
      <c r="AGM98" s="41"/>
      <c r="AGN98" s="41"/>
      <c r="AGO98" s="41"/>
      <c r="AGP98" s="41"/>
      <c r="AGQ98" s="41"/>
      <c r="AGR98" s="41"/>
      <c r="AGS98" s="41"/>
      <c r="AGT98" s="41"/>
      <c r="AGU98" s="41"/>
      <c r="AGV98" s="41"/>
      <c r="AGW98" s="41"/>
      <c r="AGX98" s="41"/>
      <c r="AGY98" s="41"/>
      <c r="AGZ98" s="41"/>
      <c r="AHA98" s="41"/>
      <c r="AHB98" s="41"/>
      <c r="AHC98" s="41"/>
      <c r="AHD98" s="41"/>
      <c r="AHE98" s="41"/>
      <c r="AHF98" s="41"/>
      <c r="AHG98" s="41"/>
      <c r="AHH98" s="41"/>
      <c r="AHI98" s="41"/>
      <c r="AHJ98" s="41"/>
      <c r="AHK98" s="41"/>
      <c r="AHL98" s="41"/>
      <c r="AHM98" s="41"/>
      <c r="AHN98" s="41"/>
      <c r="AHO98" s="41"/>
      <c r="AHP98" s="41"/>
      <c r="AHQ98" s="41"/>
      <c r="AHR98" s="41"/>
      <c r="AHS98" s="41"/>
      <c r="AHT98" s="41"/>
      <c r="AHU98" s="41"/>
      <c r="AHV98" s="41"/>
      <c r="AHW98" s="41"/>
      <c r="AHX98" s="41"/>
      <c r="AHY98" s="41"/>
      <c r="AHZ98" s="41"/>
      <c r="AIA98" s="41"/>
      <c r="AIB98" s="41"/>
      <c r="AIC98" s="41"/>
      <c r="AID98" s="41"/>
      <c r="AIE98" s="41"/>
      <c r="AIF98" s="41"/>
      <c r="AIG98" s="41"/>
      <c r="AIH98" s="41"/>
      <c r="AII98" s="41"/>
      <c r="AIJ98" s="41"/>
      <c r="AIK98" s="41"/>
      <c r="AIL98" s="41"/>
      <c r="AIM98" s="41"/>
      <c r="AIN98" s="41"/>
      <c r="AIO98" s="41"/>
      <c r="AIP98" s="41"/>
      <c r="AIQ98" s="41"/>
      <c r="AIR98" s="41"/>
      <c r="AIS98" s="41"/>
      <c r="AIT98" s="41"/>
      <c r="AIU98" s="41"/>
      <c r="AIV98" s="41"/>
      <c r="AIW98" s="41"/>
      <c r="AIX98" s="41"/>
      <c r="AIY98" s="41"/>
      <c r="AIZ98" s="41"/>
      <c r="AJA98" s="41"/>
      <c r="AJB98" s="41"/>
      <c r="AJC98" s="41"/>
      <c r="AJD98" s="41"/>
      <c r="AJE98" s="41"/>
      <c r="AJF98" s="41"/>
      <c r="AJG98" s="41"/>
      <c r="AJH98" s="41"/>
      <c r="AJI98" s="41"/>
      <c r="AJJ98" s="41"/>
      <c r="AJK98" s="41"/>
      <c r="AJL98" s="41"/>
      <c r="AJM98" s="41"/>
      <c r="AJN98" s="41"/>
      <c r="AJO98" s="41"/>
      <c r="AJP98" s="41"/>
      <c r="AJQ98" s="41"/>
      <c r="AJR98" s="41"/>
      <c r="AJS98" s="41"/>
      <c r="AJT98" s="41"/>
      <c r="AJU98" s="41"/>
      <c r="AJV98" s="41"/>
      <c r="AJW98" s="41"/>
      <c r="AJX98" s="41"/>
      <c r="AJY98" s="41"/>
      <c r="AJZ98" s="41"/>
      <c r="AKA98" s="41"/>
      <c r="AKB98" s="41"/>
      <c r="AKC98" s="41"/>
      <c r="AKD98" s="41"/>
      <c r="AKE98" s="41"/>
      <c r="AKF98" s="41"/>
      <c r="AKG98" s="41"/>
      <c r="AKH98" s="41"/>
      <c r="AKI98" s="41"/>
      <c r="AKJ98" s="41"/>
      <c r="AKK98" s="41"/>
      <c r="AKL98" s="41"/>
      <c r="AKM98" s="41"/>
      <c r="AKN98" s="41"/>
      <c r="AKO98" s="41"/>
      <c r="AKP98" s="41"/>
      <c r="AKQ98" s="41"/>
      <c r="AKR98" s="41"/>
      <c r="AKS98" s="41"/>
      <c r="AKT98" s="41"/>
      <c r="AKU98" s="41"/>
      <c r="AKV98" s="41"/>
      <c r="AKW98" s="41"/>
      <c r="AKX98" s="41"/>
      <c r="AKY98" s="41"/>
      <c r="AKZ98" s="41"/>
      <c r="ALA98" s="41"/>
      <c r="ALB98" s="41"/>
      <c r="ALC98" s="41"/>
      <c r="ALD98" s="41"/>
      <c r="ALE98" s="41"/>
      <c r="ALF98" s="41"/>
      <c r="ALG98" s="41"/>
      <c r="ALH98" s="41"/>
      <c r="ALI98" s="41"/>
      <c r="ALJ98" s="41"/>
      <c r="ALK98" s="41"/>
      <c r="ALL98" s="41"/>
      <c r="ALM98" s="41"/>
      <c r="ALN98" s="41"/>
      <c r="ALO98" s="41"/>
      <c r="ALP98" s="41"/>
      <c r="ALQ98" s="41"/>
      <c r="ALR98" s="41"/>
      <c r="ALS98" s="41"/>
      <c r="ALT98" s="41"/>
      <c r="ALU98" s="41"/>
      <c r="ALV98" s="41"/>
      <c r="ALW98" s="41"/>
      <c r="ALX98" s="41"/>
      <c r="ALY98" s="41"/>
      <c r="ALZ98" s="41"/>
      <c r="AMA98" s="41"/>
      <c r="AMB98" s="41"/>
      <c r="AMC98" s="41"/>
      <c r="AMD98" s="41"/>
      <c r="AME98" s="41"/>
    </row>
    <row r="99" spans="1:1019" ht="27.75" customHeight="1" thickBot="1" x14ac:dyDescent="0.25">
      <c r="A99" s="686"/>
      <c r="B99" s="625"/>
      <c r="C99" s="596"/>
      <c r="D99" s="645"/>
      <c r="E99" s="648"/>
      <c r="F99" s="651"/>
      <c r="G99" s="654"/>
      <c r="H99" s="657"/>
      <c r="I99" s="660"/>
      <c r="J99" s="134" t="s">
        <v>26</v>
      </c>
      <c r="K99" s="6">
        <f t="shared" ref="K99:N99" si="26">SUM(K95:K98)</f>
        <v>0</v>
      </c>
      <c r="L99" s="5">
        <f t="shared" si="26"/>
        <v>0</v>
      </c>
      <c r="M99" s="5">
        <f t="shared" si="26"/>
        <v>0</v>
      </c>
      <c r="N99" s="7">
        <f t="shared" si="26"/>
        <v>0</v>
      </c>
      <c r="O99" s="6">
        <f t="shared" ref="O99:AB99" si="27">SUM(O95:O98)</f>
        <v>0</v>
      </c>
      <c r="P99" s="2">
        <f t="shared" si="27"/>
        <v>0</v>
      </c>
      <c r="Q99" s="2">
        <f t="shared" si="27"/>
        <v>0</v>
      </c>
      <c r="R99" s="7">
        <f t="shared" si="27"/>
        <v>0</v>
      </c>
      <c r="S99" s="6">
        <f t="shared" si="27"/>
        <v>0</v>
      </c>
      <c r="T99" s="5">
        <f t="shared" si="27"/>
        <v>0</v>
      </c>
      <c r="U99" s="5">
        <f t="shared" si="27"/>
        <v>0</v>
      </c>
      <c r="V99" s="7">
        <f t="shared" si="27"/>
        <v>0</v>
      </c>
      <c r="W99" s="6">
        <f t="shared" si="27"/>
        <v>0</v>
      </c>
      <c r="X99" s="2">
        <f t="shared" si="27"/>
        <v>0</v>
      </c>
      <c r="Y99" s="2">
        <f t="shared" si="27"/>
        <v>0</v>
      </c>
      <c r="Z99" s="7">
        <f t="shared" si="27"/>
        <v>0</v>
      </c>
      <c r="AA99" s="9">
        <f t="shared" si="27"/>
        <v>0</v>
      </c>
      <c r="AB99" s="9">
        <f t="shared" si="27"/>
        <v>0</v>
      </c>
      <c r="AC99" s="662"/>
      <c r="AD99" s="1049"/>
      <c r="AE99" s="632"/>
      <c r="AF99" s="63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4"/>
    </row>
    <row r="100" spans="1:1019" ht="15.75" customHeight="1" x14ac:dyDescent="0.2">
      <c r="A100" s="684" t="s">
        <v>17</v>
      </c>
      <c r="B100" s="624" t="s">
        <v>18</v>
      </c>
      <c r="C100" s="740" t="s">
        <v>18</v>
      </c>
      <c r="D100" s="643" t="s">
        <v>53</v>
      </c>
      <c r="E100" s="836" t="s">
        <v>187</v>
      </c>
      <c r="F100" s="703"/>
      <c r="G100" s="652" t="s">
        <v>124</v>
      </c>
      <c r="H100" s="655" t="s">
        <v>21</v>
      </c>
      <c r="I100" s="658" t="s">
        <v>22</v>
      </c>
      <c r="J100" s="283" t="s">
        <v>25</v>
      </c>
      <c r="K100" s="163">
        <f>+L100+N100</f>
        <v>35.200000000000003</v>
      </c>
      <c r="L100" s="12">
        <v>0</v>
      </c>
      <c r="M100" s="246">
        <v>0</v>
      </c>
      <c r="N100" s="116">
        <v>35.200000000000003</v>
      </c>
      <c r="O100" s="160">
        <f>+P100+R100</f>
        <v>0</v>
      </c>
      <c r="P100" s="12">
        <v>0</v>
      </c>
      <c r="Q100" s="246">
        <v>0</v>
      </c>
      <c r="R100" s="116">
        <v>0</v>
      </c>
      <c r="S100" s="163">
        <f>+T100+V100</f>
        <v>0</v>
      </c>
      <c r="T100" s="12">
        <v>0</v>
      </c>
      <c r="U100" s="246">
        <v>0</v>
      </c>
      <c r="V100" s="116">
        <v>0</v>
      </c>
      <c r="W100" s="163">
        <f>+X100+Z100</f>
        <v>0</v>
      </c>
      <c r="X100" s="244">
        <v>0</v>
      </c>
      <c r="Y100" s="244">
        <v>0</v>
      </c>
      <c r="Z100" s="116">
        <v>0</v>
      </c>
      <c r="AA100" s="294">
        <v>0</v>
      </c>
      <c r="AB100" s="294">
        <v>0</v>
      </c>
      <c r="AC100" s="609" t="s">
        <v>232</v>
      </c>
      <c r="AD100" s="612" t="s">
        <v>39</v>
      </c>
      <c r="AE100" s="612" t="s">
        <v>39</v>
      </c>
      <c r="AF100" s="615" t="s">
        <v>39</v>
      </c>
      <c r="AP100" s="57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9"/>
      <c r="BH100" s="60"/>
      <c r="BI100" s="60"/>
      <c r="BJ100" s="60"/>
      <c r="BK100" s="60"/>
      <c r="BL100" s="60"/>
      <c r="BM100" s="60"/>
      <c r="BN100" s="60"/>
      <c r="BO100" s="60"/>
    </row>
    <row r="101" spans="1:1019" s="61" customFormat="1" ht="15.75" customHeight="1" x14ac:dyDescent="0.2">
      <c r="A101" s="685"/>
      <c r="B101" s="718"/>
      <c r="C101" s="741"/>
      <c r="D101" s="644"/>
      <c r="E101" s="837"/>
      <c r="F101" s="704"/>
      <c r="G101" s="653"/>
      <c r="H101" s="656"/>
      <c r="I101" s="659"/>
      <c r="J101" s="319" t="s">
        <v>23</v>
      </c>
      <c r="K101" s="320">
        <f>+L101+N101</f>
        <v>0</v>
      </c>
      <c r="L101" s="321">
        <v>0</v>
      </c>
      <c r="M101" s="232">
        <v>0</v>
      </c>
      <c r="N101" s="322">
        <v>0</v>
      </c>
      <c r="O101" s="210">
        <f>+P101+R101</f>
        <v>0</v>
      </c>
      <c r="P101" s="321">
        <v>0</v>
      </c>
      <c r="Q101" s="232">
        <v>0</v>
      </c>
      <c r="R101" s="322">
        <v>0</v>
      </c>
      <c r="S101" s="320">
        <f>+T101+V101</f>
        <v>0</v>
      </c>
      <c r="T101" s="321">
        <v>0</v>
      </c>
      <c r="U101" s="232">
        <v>0</v>
      </c>
      <c r="V101" s="322">
        <v>0</v>
      </c>
      <c r="W101" s="320">
        <f>+X101+Z101</f>
        <v>0</v>
      </c>
      <c r="X101" s="323">
        <v>0</v>
      </c>
      <c r="Y101" s="323">
        <v>0</v>
      </c>
      <c r="Z101" s="322">
        <v>0</v>
      </c>
      <c r="AA101" s="324">
        <v>0</v>
      </c>
      <c r="AB101" s="324">
        <v>0</v>
      </c>
      <c r="AC101" s="610"/>
      <c r="AD101" s="613"/>
      <c r="AE101" s="613"/>
      <c r="AF101" s="616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3"/>
    </row>
    <row r="102" spans="1:1019" ht="15.75" customHeight="1" x14ac:dyDescent="0.2">
      <c r="A102" s="685"/>
      <c r="B102" s="718"/>
      <c r="C102" s="741"/>
      <c r="D102" s="644"/>
      <c r="E102" s="837"/>
      <c r="F102" s="704"/>
      <c r="G102" s="653"/>
      <c r="H102" s="656"/>
      <c r="I102" s="659"/>
      <c r="J102" s="284" t="s">
        <v>24</v>
      </c>
      <c r="K102" s="198">
        <f>+L102+N102</f>
        <v>0</v>
      </c>
      <c r="L102" s="199">
        <v>0</v>
      </c>
      <c r="M102" s="280">
        <v>0</v>
      </c>
      <c r="N102" s="200">
        <v>0</v>
      </c>
      <c r="O102" s="192">
        <f>+P102+R102</f>
        <v>0</v>
      </c>
      <c r="P102" s="199">
        <v>0</v>
      </c>
      <c r="Q102" s="280">
        <v>0</v>
      </c>
      <c r="R102" s="200">
        <v>0</v>
      </c>
      <c r="S102" s="198">
        <f>+T102+V102</f>
        <v>0</v>
      </c>
      <c r="T102" s="199">
        <v>0</v>
      </c>
      <c r="U102" s="280">
        <v>0</v>
      </c>
      <c r="V102" s="200">
        <v>0</v>
      </c>
      <c r="W102" s="198">
        <f>+X102+Z102</f>
        <v>0</v>
      </c>
      <c r="X102" s="201">
        <v>0</v>
      </c>
      <c r="Y102" s="201">
        <v>0</v>
      </c>
      <c r="Z102" s="200">
        <v>0</v>
      </c>
      <c r="AA102" s="296">
        <v>0</v>
      </c>
      <c r="AB102" s="296">
        <v>0</v>
      </c>
      <c r="AC102" s="610"/>
      <c r="AD102" s="613"/>
      <c r="AE102" s="613"/>
      <c r="AF102" s="616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5"/>
      <c r="BH102" s="60"/>
      <c r="BI102" s="60"/>
      <c r="BJ102" s="60"/>
      <c r="BK102" s="60"/>
      <c r="BL102" s="60"/>
      <c r="BM102" s="60"/>
      <c r="BN102" s="60"/>
      <c r="BO102" s="60"/>
    </row>
    <row r="103" spans="1:1019" ht="15.75" customHeight="1" thickBot="1" x14ac:dyDescent="0.25">
      <c r="A103" s="685"/>
      <c r="B103" s="718"/>
      <c r="C103" s="741"/>
      <c r="D103" s="644"/>
      <c r="E103" s="837"/>
      <c r="F103" s="704"/>
      <c r="G103" s="653"/>
      <c r="H103" s="656"/>
      <c r="I103" s="659"/>
      <c r="J103" s="285" t="s">
        <v>28</v>
      </c>
      <c r="K103" s="302">
        <f>+L103+N103</f>
        <v>0.3</v>
      </c>
      <c r="L103" s="184">
        <v>0</v>
      </c>
      <c r="M103" s="314">
        <v>0</v>
      </c>
      <c r="N103" s="313">
        <v>0.3</v>
      </c>
      <c r="O103" s="193">
        <f>+P103+R103</f>
        <v>0</v>
      </c>
      <c r="P103" s="184">
        <v>0</v>
      </c>
      <c r="Q103" s="314">
        <v>0</v>
      </c>
      <c r="R103" s="313">
        <v>0</v>
      </c>
      <c r="S103" s="302">
        <f>+T103+V103</f>
        <v>0</v>
      </c>
      <c r="T103" s="184">
        <v>0</v>
      </c>
      <c r="U103" s="314">
        <v>0</v>
      </c>
      <c r="V103" s="313">
        <v>0</v>
      </c>
      <c r="W103" s="302">
        <f>+X103+Z103</f>
        <v>0</v>
      </c>
      <c r="X103" s="312">
        <v>0</v>
      </c>
      <c r="Y103" s="312">
        <v>0</v>
      </c>
      <c r="Z103" s="313">
        <v>0</v>
      </c>
      <c r="AA103" s="315">
        <v>0</v>
      </c>
      <c r="AB103" s="315">
        <v>0</v>
      </c>
      <c r="AC103" s="610"/>
      <c r="AD103" s="613"/>
      <c r="AE103" s="613"/>
      <c r="AF103" s="616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5"/>
      <c r="BH103" s="60"/>
      <c r="BI103" s="60"/>
      <c r="BJ103" s="60"/>
      <c r="BK103" s="60"/>
      <c r="BL103" s="60"/>
      <c r="BM103" s="60"/>
      <c r="BN103" s="60"/>
      <c r="BO103" s="60"/>
    </row>
    <row r="104" spans="1:1019" s="66" customFormat="1" ht="21" customHeight="1" thickBot="1" x14ac:dyDescent="0.25">
      <c r="A104" s="686"/>
      <c r="B104" s="625"/>
      <c r="C104" s="596"/>
      <c r="D104" s="645"/>
      <c r="E104" s="648"/>
      <c r="F104" s="651"/>
      <c r="G104" s="654"/>
      <c r="H104" s="657"/>
      <c r="I104" s="660"/>
      <c r="J104" s="134" t="s">
        <v>26</v>
      </c>
      <c r="K104" s="6">
        <f t="shared" ref="K104:N104" si="28">SUM(K100:K103)</f>
        <v>35.5</v>
      </c>
      <c r="L104" s="5">
        <f t="shared" si="28"/>
        <v>0</v>
      </c>
      <c r="M104" s="5">
        <f t="shared" si="28"/>
        <v>0</v>
      </c>
      <c r="N104" s="7">
        <f t="shared" si="28"/>
        <v>35.5</v>
      </c>
      <c r="O104" s="6">
        <f t="shared" ref="O104:AB104" si="29">SUM(O100:O103)</f>
        <v>0</v>
      </c>
      <c r="P104" s="2">
        <f t="shared" si="29"/>
        <v>0</v>
      </c>
      <c r="Q104" s="2">
        <f t="shared" si="29"/>
        <v>0</v>
      </c>
      <c r="R104" s="7">
        <f t="shared" si="29"/>
        <v>0</v>
      </c>
      <c r="S104" s="6">
        <f t="shared" si="29"/>
        <v>0</v>
      </c>
      <c r="T104" s="5">
        <f t="shared" si="29"/>
        <v>0</v>
      </c>
      <c r="U104" s="5">
        <f t="shared" si="29"/>
        <v>0</v>
      </c>
      <c r="V104" s="7">
        <f t="shared" si="29"/>
        <v>0</v>
      </c>
      <c r="W104" s="6">
        <f t="shared" si="29"/>
        <v>0</v>
      </c>
      <c r="X104" s="2">
        <f t="shared" si="29"/>
        <v>0</v>
      </c>
      <c r="Y104" s="2">
        <f t="shared" si="29"/>
        <v>0</v>
      </c>
      <c r="Z104" s="7">
        <f t="shared" si="29"/>
        <v>0</v>
      </c>
      <c r="AA104" s="23">
        <f t="shared" si="29"/>
        <v>0</v>
      </c>
      <c r="AB104" s="23">
        <f t="shared" si="29"/>
        <v>0</v>
      </c>
      <c r="AC104" s="611"/>
      <c r="AD104" s="614"/>
      <c r="AE104" s="614"/>
      <c r="AF104" s="617"/>
      <c r="AN104" s="61"/>
      <c r="AO104" s="61"/>
      <c r="AP104" s="61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3"/>
      <c r="BH104" s="61"/>
      <c r="BI104" s="61"/>
      <c r="BJ104" s="61"/>
      <c r="BK104" s="61"/>
      <c r="BL104" s="61"/>
      <c r="BM104" s="61"/>
      <c r="BN104" s="61"/>
      <c r="BO104" s="61"/>
    </row>
    <row r="105" spans="1:1019" ht="15.75" customHeight="1" thickBot="1" x14ac:dyDescent="0.25">
      <c r="A105" s="684" t="s">
        <v>17</v>
      </c>
      <c r="B105" s="624" t="s">
        <v>18</v>
      </c>
      <c r="C105" s="740" t="s">
        <v>18</v>
      </c>
      <c r="D105" s="643" t="s">
        <v>54</v>
      </c>
      <c r="E105" s="836" t="s">
        <v>188</v>
      </c>
      <c r="F105" s="703"/>
      <c r="G105" s="652" t="s">
        <v>124</v>
      </c>
      <c r="H105" s="655" t="s">
        <v>21</v>
      </c>
      <c r="I105" s="658" t="s">
        <v>22</v>
      </c>
      <c r="J105" s="283" t="s">
        <v>25</v>
      </c>
      <c r="K105" s="163">
        <f>+L105+N105</f>
        <v>0</v>
      </c>
      <c r="L105" s="12">
        <v>0</v>
      </c>
      <c r="M105" s="246">
        <v>0</v>
      </c>
      <c r="N105" s="116">
        <v>0</v>
      </c>
      <c r="O105" s="160">
        <f>+P105+R105</f>
        <v>0</v>
      </c>
      <c r="P105" s="12">
        <v>0</v>
      </c>
      <c r="Q105" s="246">
        <v>0</v>
      </c>
      <c r="R105" s="116">
        <v>0</v>
      </c>
      <c r="S105" s="163">
        <f>+T105+V105</f>
        <v>0</v>
      </c>
      <c r="T105" s="12">
        <v>0</v>
      </c>
      <c r="U105" s="246">
        <v>0</v>
      </c>
      <c r="V105" s="116">
        <v>0</v>
      </c>
      <c r="W105" s="163">
        <f>+X105+Z105</f>
        <v>0</v>
      </c>
      <c r="X105" s="244">
        <v>0</v>
      </c>
      <c r="Y105" s="244">
        <v>0</v>
      </c>
      <c r="Z105" s="116">
        <v>0</v>
      </c>
      <c r="AA105" s="294">
        <v>0</v>
      </c>
      <c r="AB105" s="294">
        <v>0</v>
      </c>
      <c r="AC105" s="662" t="s">
        <v>231</v>
      </c>
      <c r="AD105" s="632" t="s">
        <v>39</v>
      </c>
      <c r="AE105" s="632" t="s">
        <v>39</v>
      </c>
      <c r="AF105" s="633" t="s">
        <v>39</v>
      </c>
      <c r="AN105" s="60"/>
      <c r="AO105" s="60"/>
      <c r="AP105" s="60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6"/>
    </row>
    <row r="106" spans="1:1019" ht="15" customHeight="1" thickBot="1" x14ac:dyDescent="0.25">
      <c r="A106" s="685"/>
      <c r="B106" s="718"/>
      <c r="C106" s="741"/>
      <c r="D106" s="644"/>
      <c r="E106" s="837"/>
      <c r="F106" s="704"/>
      <c r="G106" s="653"/>
      <c r="H106" s="656"/>
      <c r="I106" s="659"/>
      <c r="J106" s="284" t="s">
        <v>23</v>
      </c>
      <c r="K106" s="198">
        <f>+L106+N106</f>
        <v>0</v>
      </c>
      <c r="L106" s="199">
        <v>0</v>
      </c>
      <c r="M106" s="280">
        <v>0</v>
      </c>
      <c r="N106" s="200">
        <v>0</v>
      </c>
      <c r="O106" s="192">
        <f>+P106+R106</f>
        <v>0</v>
      </c>
      <c r="P106" s="199">
        <v>0</v>
      </c>
      <c r="Q106" s="280">
        <v>0</v>
      </c>
      <c r="R106" s="200">
        <v>0</v>
      </c>
      <c r="S106" s="198">
        <f>+T106+V106</f>
        <v>0</v>
      </c>
      <c r="T106" s="199">
        <v>0</v>
      </c>
      <c r="U106" s="280">
        <v>0</v>
      </c>
      <c r="V106" s="200">
        <v>0</v>
      </c>
      <c r="W106" s="198">
        <f>+X106+Z106</f>
        <v>0</v>
      </c>
      <c r="X106" s="201">
        <v>0</v>
      </c>
      <c r="Y106" s="201">
        <v>0</v>
      </c>
      <c r="Z106" s="200">
        <v>0</v>
      </c>
      <c r="AA106" s="296">
        <v>0</v>
      </c>
      <c r="AB106" s="296">
        <v>0</v>
      </c>
      <c r="AC106" s="662"/>
      <c r="AD106" s="632"/>
      <c r="AE106" s="632"/>
      <c r="AF106" s="633"/>
      <c r="AN106" s="60"/>
      <c r="AO106" s="60"/>
      <c r="AP106" s="60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6"/>
    </row>
    <row r="107" spans="1:1019" s="66" customFormat="1" ht="15.75" customHeight="1" thickBot="1" x14ac:dyDescent="0.25">
      <c r="A107" s="685"/>
      <c r="B107" s="718"/>
      <c r="C107" s="741"/>
      <c r="D107" s="644"/>
      <c r="E107" s="837"/>
      <c r="F107" s="704"/>
      <c r="G107" s="653"/>
      <c r="H107" s="656"/>
      <c r="I107" s="659"/>
      <c r="J107" s="284" t="s">
        <v>24</v>
      </c>
      <c r="K107" s="198">
        <f>+L107+N107</f>
        <v>0</v>
      </c>
      <c r="L107" s="199">
        <v>0</v>
      </c>
      <c r="M107" s="280">
        <v>0</v>
      </c>
      <c r="N107" s="200">
        <v>0</v>
      </c>
      <c r="O107" s="192">
        <f>+P107+R107</f>
        <v>0</v>
      </c>
      <c r="P107" s="199">
        <v>0</v>
      </c>
      <c r="Q107" s="280">
        <v>0</v>
      </c>
      <c r="R107" s="200">
        <v>0</v>
      </c>
      <c r="S107" s="198">
        <f>+T107+V107</f>
        <v>0</v>
      </c>
      <c r="T107" s="199">
        <v>0</v>
      </c>
      <c r="U107" s="280">
        <v>0</v>
      </c>
      <c r="V107" s="200">
        <v>0</v>
      </c>
      <c r="W107" s="198">
        <f>+X107+Z107</f>
        <v>0</v>
      </c>
      <c r="X107" s="201">
        <v>0</v>
      </c>
      <c r="Y107" s="201">
        <v>0</v>
      </c>
      <c r="Z107" s="200">
        <v>0</v>
      </c>
      <c r="AA107" s="296">
        <v>0</v>
      </c>
      <c r="AB107" s="296">
        <v>0</v>
      </c>
      <c r="AC107" s="662"/>
      <c r="AD107" s="632"/>
      <c r="AE107" s="632"/>
      <c r="AF107" s="633"/>
      <c r="AN107" s="61"/>
      <c r="AO107" s="61"/>
      <c r="AP107" s="61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3"/>
      <c r="BH107" s="61"/>
      <c r="BI107" s="61"/>
      <c r="BJ107" s="61"/>
      <c r="BK107" s="61"/>
      <c r="BL107" s="61"/>
      <c r="BM107" s="61"/>
      <c r="BN107" s="61"/>
      <c r="BO107" s="61"/>
    </row>
    <row r="108" spans="1:1019" ht="16.5" customHeight="1" thickBot="1" x14ac:dyDescent="0.25">
      <c r="A108" s="685"/>
      <c r="B108" s="718"/>
      <c r="C108" s="741"/>
      <c r="D108" s="644"/>
      <c r="E108" s="837"/>
      <c r="F108" s="704"/>
      <c r="G108" s="653"/>
      <c r="H108" s="656"/>
      <c r="I108" s="659"/>
      <c r="J108" s="128" t="s">
        <v>28</v>
      </c>
      <c r="K108" s="195">
        <f>+L108+N108</f>
        <v>6.4</v>
      </c>
      <c r="L108" s="184">
        <v>0</v>
      </c>
      <c r="M108" s="15">
        <v>0</v>
      </c>
      <c r="N108" s="112">
        <v>6.4</v>
      </c>
      <c r="O108" s="132">
        <f>+P108+R108</f>
        <v>6.4</v>
      </c>
      <c r="P108" s="14">
        <v>0</v>
      </c>
      <c r="Q108" s="15">
        <v>0</v>
      </c>
      <c r="R108" s="112">
        <v>6.4</v>
      </c>
      <c r="S108" s="195">
        <f>+T108+V108</f>
        <v>6.4</v>
      </c>
      <c r="T108" s="184">
        <v>0</v>
      </c>
      <c r="U108" s="15">
        <v>0</v>
      </c>
      <c r="V108" s="112">
        <v>6.4</v>
      </c>
      <c r="W108" s="195">
        <f>+X108+Z108</f>
        <v>0</v>
      </c>
      <c r="X108" s="13">
        <v>0</v>
      </c>
      <c r="Y108" s="13">
        <v>0</v>
      </c>
      <c r="Z108" s="112">
        <v>0</v>
      </c>
      <c r="AA108" s="295">
        <v>6.4</v>
      </c>
      <c r="AB108" s="295">
        <v>6.4</v>
      </c>
      <c r="AC108" s="662"/>
      <c r="AD108" s="632"/>
      <c r="AE108" s="632"/>
      <c r="AF108" s="633"/>
      <c r="AG108" s="41"/>
      <c r="AH108" s="41"/>
      <c r="AI108" s="41"/>
      <c r="AJ108" s="41"/>
      <c r="AK108" s="41"/>
      <c r="AL108" s="41"/>
      <c r="AM108" s="41"/>
      <c r="AN108" s="67"/>
      <c r="AO108" s="67"/>
      <c r="AP108" s="67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4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  <c r="HH108" s="41"/>
      <c r="HI108" s="41"/>
      <c r="HJ108" s="41"/>
      <c r="HK108" s="41"/>
      <c r="HL108" s="41"/>
      <c r="HM108" s="41"/>
      <c r="HN108" s="41"/>
      <c r="HO108" s="41"/>
      <c r="HP108" s="41"/>
      <c r="HQ108" s="41"/>
      <c r="HR108" s="41"/>
      <c r="HS108" s="41"/>
      <c r="HT108" s="41"/>
      <c r="HU108" s="41"/>
      <c r="HV108" s="41"/>
      <c r="HW108" s="41"/>
      <c r="HX108" s="41"/>
      <c r="HY108" s="41"/>
      <c r="HZ108" s="41"/>
      <c r="IA108" s="41"/>
      <c r="IB108" s="41"/>
      <c r="IC108" s="41"/>
      <c r="ID108" s="41"/>
      <c r="IE108" s="41"/>
      <c r="IF108" s="41"/>
      <c r="IG108" s="41"/>
      <c r="IH108" s="41"/>
      <c r="II108" s="41"/>
      <c r="IJ108" s="41"/>
      <c r="IK108" s="41"/>
      <c r="IL108" s="41"/>
      <c r="IM108" s="41"/>
      <c r="IN108" s="41"/>
      <c r="IO108" s="41"/>
      <c r="IP108" s="41"/>
      <c r="IQ108" s="41"/>
      <c r="IR108" s="41"/>
      <c r="IS108" s="41"/>
      <c r="IT108" s="41"/>
      <c r="IU108" s="41"/>
      <c r="IV108" s="41"/>
      <c r="IW108" s="41"/>
      <c r="IX108" s="41"/>
      <c r="IY108" s="41"/>
      <c r="IZ108" s="41"/>
      <c r="JA108" s="41"/>
      <c r="JB108" s="41"/>
      <c r="JC108" s="41"/>
      <c r="JD108" s="41"/>
      <c r="JE108" s="41"/>
      <c r="JF108" s="41"/>
      <c r="JG108" s="41"/>
      <c r="JH108" s="41"/>
      <c r="JI108" s="41"/>
      <c r="JJ108" s="41"/>
      <c r="JK108" s="41"/>
      <c r="JL108" s="41"/>
      <c r="JM108" s="41"/>
      <c r="JN108" s="41"/>
      <c r="JO108" s="41"/>
      <c r="JP108" s="41"/>
      <c r="JQ108" s="41"/>
      <c r="JR108" s="41"/>
      <c r="JS108" s="41"/>
      <c r="JT108" s="41"/>
      <c r="JU108" s="41"/>
      <c r="JV108" s="41"/>
      <c r="JW108" s="41"/>
      <c r="JX108" s="41"/>
      <c r="JY108" s="41"/>
      <c r="JZ108" s="41"/>
      <c r="KA108" s="41"/>
      <c r="KB108" s="41"/>
      <c r="KC108" s="41"/>
      <c r="KD108" s="41"/>
      <c r="KE108" s="41"/>
      <c r="KF108" s="41"/>
      <c r="KG108" s="41"/>
      <c r="KH108" s="41"/>
      <c r="KI108" s="41"/>
      <c r="KJ108" s="41"/>
      <c r="KK108" s="41"/>
      <c r="KL108" s="41"/>
      <c r="KM108" s="41"/>
      <c r="KN108" s="41"/>
      <c r="KO108" s="41"/>
      <c r="KP108" s="41"/>
      <c r="KQ108" s="41"/>
      <c r="KR108" s="41"/>
      <c r="KS108" s="41"/>
      <c r="KT108" s="41"/>
      <c r="KU108" s="41"/>
      <c r="KV108" s="41"/>
      <c r="KW108" s="41"/>
      <c r="KX108" s="41"/>
      <c r="KY108" s="41"/>
      <c r="KZ108" s="41"/>
      <c r="LA108" s="41"/>
      <c r="LB108" s="41"/>
      <c r="LC108" s="41"/>
      <c r="LD108" s="41"/>
      <c r="LE108" s="41"/>
      <c r="LF108" s="41"/>
      <c r="LG108" s="41"/>
      <c r="LH108" s="41"/>
      <c r="LI108" s="41"/>
      <c r="LJ108" s="41"/>
      <c r="LK108" s="41"/>
      <c r="LL108" s="41"/>
      <c r="LM108" s="41"/>
      <c r="LN108" s="41"/>
      <c r="LO108" s="41"/>
      <c r="LP108" s="41"/>
      <c r="LQ108" s="41"/>
      <c r="LR108" s="41"/>
      <c r="LS108" s="41"/>
      <c r="LT108" s="41"/>
      <c r="LU108" s="41"/>
      <c r="LV108" s="41"/>
      <c r="LW108" s="41"/>
      <c r="LX108" s="41"/>
      <c r="LY108" s="41"/>
      <c r="LZ108" s="41"/>
      <c r="MA108" s="41"/>
      <c r="MB108" s="41"/>
      <c r="MC108" s="41"/>
      <c r="MD108" s="41"/>
      <c r="ME108" s="41"/>
      <c r="MF108" s="41"/>
      <c r="MG108" s="41"/>
      <c r="MH108" s="41"/>
      <c r="MI108" s="41"/>
      <c r="MJ108" s="41"/>
      <c r="MK108" s="41"/>
      <c r="ML108" s="41"/>
      <c r="MM108" s="41"/>
      <c r="MN108" s="41"/>
      <c r="MO108" s="41"/>
      <c r="MP108" s="41"/>
      <c r="MQ108" s="41"/>
      <c r="MR108" s="41"/>
      <c r="MS108" s="41"/>
      <c r="MT108" s="41"/>
      <c r="MU108" s="41"/>
      <c r="MV108" s="41"/>
      <c r="MW108" s="41"/>
      <c r="MX108" s="41"/>
      <c r="MY108" s="41"/>
      <c r="MZ108" s="41"/>
      <c r="NA108" s="41"/>
      <c r="NB108" s="41"/>
      <c r="NC108" s="41"/>
      <c r="ND108" s="41"/>
      <c r="NE108" s="41"/>
      <c r="NF108" s="41"/>
      <c r="NG108" s="41"/>
      <c r="NH108" s="41"/>
      <c r="NI108" s="41"/>
      <c r="NJ108" s="41"/>
      <c r="NK108" s="41"/>
      <c r="NL108" s="41"/>
      <c r="NM108" s="41"/>
      <c r="NN108" s="41"/>
      <c r="NO108" s="41"/>
      <c r="NP108" s="41"/>
      <c r="NQ108" s="41"/>
      <c r="NR108" s="41"/>
      <c r="NS108" s="41"/>
      <c r="NT108" s="41"/>
      <c r="NU108" s="41"/>
      <c r="NV108" s="41"/>
      <c r="NW108" s="41"/>
      <c r="NX108" s="41"/>
      <c r="NY108" s="41"/>
      <c r="NZ108" s="41"/>
      <c r="OA108" s="41"/>
      <c r="OB108" s="41"/>
      <c r="OC108" s="41"/>
      <c r="OD108" s="41"/>
      <c r="OE108" s="41"/>
      <c r="OF108" s="41"/>
      <c r="OG108" s="41"/>
      <c r="OH108" s="41"/>
      <c r="OI108" s="41"/>
      <c r="OJ108" s="41"/>
      <c r="OK108" s="41"/>
      <c r="OL108" s="41"/>
      <c r="OM108" s="41"/>
      <c r="ON108" s="41"/>
      <c r="OO108" s="41"/>
      <c r="OP108" s="41"/>
      <c r="OQ108" s="41"/>
      <c r="OR108" s="41"/>
      <c r="OS108" s="41"/>
      <c r="OT108" s="41"/>
      <c r="OU108" s="41"/>
      <c r="OV108" s="41"/>
      <c r="OW108" s="41"/>
      <c r="OX108" s="41"/>
      <c r="OY108" s="41"/>
      <c r="OZ108" s="41"/>
      <c r="PA108" s="41"/>
      <c r="PB108" s="41"/>
      <c r="PC108" s="41"/>
      <c r="PD108" s="41"/>
      <c r="PE108" s="41"/>
      <c r="PF108" s="41"/>
      <c r="PG108" s="41"/>
      <c r="PH108" s="41"/>
      <c r="PI108" s="41"/>
      <c r="PJ108" s="41"/>
      <c r="PK108" s="41"/>
      <c r="PL108" s="41"/>
      <c r="PM108" s="41"/>
      <c r="PN108" s="41"/>
      <c r="PO108" s="41"/>
      <c r="PP108" s="41"/>
      <c r="PQ108" s="41"/>
      <c r="PR108" s="41"/>
      <c r="PS108" s="41"/>
      <c r="PT108" s="41"/>
      <c r="PU108" s="41"/>
      <c r="PV108" s="41"/>
      <c r="PW108" s="41"/>
      <c r="PX108" s="41"/>
      <c r="PY108" s="41"/>
      <c r="PZ108" s="41"/>
      <c r="QA108" s="41"/>
      <c r="QB108" s="41"/>
      <c r="QC108" s="41"/>
      <c r="QD108" s="41"/>
      <c r="QE108" s="41"/>
      <c r="QF108" s="41"/>
      <c r="QG108" s="41"/>
      <c r="QH108" s="41"/>
      <c r="QI108" s="41"/>
      <c r="QJ108" s="41"/>
      <c r="QK108" s="41"/>
      <c r="QL108" s="41"/>
      <c r="QM108" s="41"/>
      <c r="QN108" s="41"/>
      <c r="QO108" s="41"/>
      <c r="QP108" s="41"/>
      <c r="QQ108" s="41"/>
      <c r="QR108" s="41"/>
      <c r="QS108" s="41"/>
      <c r="QT108" s="41"/>
      <c r="QU108" s="41"/>
      <c r="QV108" s="41"/>
      <c r="QW108" s="41"/>
      <c r="QX108" s="41"/>
      <c r="QY108" s="41"/>
      <c r="QZ108" s="41"/>
      <c r="RA108" s="41"/>
      <c r="RB108" s="41"/>
      <c r="RC108" s="41"/>
      <c r="RD108" s="41"/>
      <c r="RE108" s="41"/>
      <c r="RF108" s="41"/>
      <c r="RG108" s="41"/>
      <c r="RH108" s="41"/>
      <c r="RI108" s="41"/>
      <c r="RJ108" s="41"/>
      <c r="RK108" s="41"/>
      <c r="RL108" s="41"/>
      <c r="RM108" s="41"/>
      <c r="RN108" s="41"/>
      <c r="RO108" s="41"/>
      <c r="RP108" s="41"/>
      <c r="RQ108" s="41"/>
      <c r="RR108" s="41"/>
      <c r="RS108" s="41"/>
      <c r="RT108" s="41"/>
      <c r="RU108" s="41"/>
      <c r="RV108" s="41"/>
      <c r="RW108" s="41"/>
      <c r="RX108" s="41"/>
      <c r="RY108" s="41"/>
      <c r="RZ108" s="41"/>
      <c r="SA108" s="41"/>
      <c r="SB108" s="41"/>
      <c r="SC108" s="41"/>
      <c r="SD108" s="41"/>
      <c r="SE108" s="41"/>
      <c r="SF108" s="41"/>
      <c r="SG108" s="41"/>
      <c r="SH108" s="41"/>
      <c r="SI108" s="41"/>
      <c r="SJ108" s="41"/>
      <c r="SK108" s="41"/>
      <c r="SL108" s="41"/>
      <c r="SM108" s="41"/>
      <c r="SN108" s="41"/>
      <c r="SO108" s="41"/>
      <c r="SP108" s="41"/>
      <c r="SQ108" s="41"/>
      <c r="SR108" s="41"/>
      <c r="SS108" s="41"/>
      <c r="ST108" s="41"/>
      <c r="SU108" s="41"/>
      <c r="SV108" s="41"/>
      <c r="SW108" s="41"/>
      <c r="SX108" s="41"/>
      <c r="SY108" s="41"/>
      <c r="SZ108" s="41"/>
      <c r="TA108" s="41"/>
      <c r="TB108" s="41"/>
      <c r="TC108" s="41"/>
      <c r="TD108" s="41"/>
      <c r="TE108" s="41"/>
      <c r="TF108" s="41"/>
      <c r="TG108" s="41"/>
      <c r="TH108" s="41"/>
      <c r="TI108" s="41"/>
      <c r="TJ108" s="41"/>
      <c r="TK108" s="41"/>
      <c r="TL108" s="41"/>
      <c r="TM108" s="41"/>
      <c r="TN108" s="41"/>
      <c r="TO108" s="41"/>
      <c r="TP108" s="41"/>
      <c r="TQ108" s="41"/>
      <c r="TR108" s="41"/>
      <c r="TS108" s="41"/>
      <c r="TT108" s="41"/>
      <c r="TU108" s="41"/>
      <c r="TV108" s="41"/>
      <c r="TW108" s="41"/>
      <c r="TX108" s="41"/>
      <c r="TY108" s="41"/>
      <c r="TZ108" s="41"/>
      <c r="UA108" s="41"/>
      <c r="UB108" s="41"/>
      <c r="UC108" s="41"/>
      <c r="UD108" s="41"/>
      <c r="UE108" s="41"/>
      <c r="UF108" s="41"/>
      <c r="UG108" s="41"/>
      <c r="UH108" s="41"/>
      <c r="UI108" s="41"/>
      <c r="UJ108" s="41"/>
      <c r="UK108" s="41"/>
      <c r="UL108" s="41"/>
      <c r="UM108" s="41"/>
      <c r="UN108" s="41"/>
      <c r="UO108" s="41"/>
      <c r="UP108" s="41"/>
      <c r="UQ108" s="41"/>
      <c r="UR108" s="41"/>
      <c r="US108" s="41"/>
      <c r="UT108" s="41"/>
      <c r="UU108" s="41"/>
      <c r="UV108" s="41"/>
      <c r="UW108" s="41"/>
      <c r="UX108" s="41"/>
      <c r="UY108" s="41"/>
      <c r="UZ108" s="41"/>
      <c r="VA108" s="41"/>
      <c r="VB108" s="41"/>
      <c r="VC108" s="41"/>
      <c r="VD108" s="41"/>
      <c r="VE108" s="41"/>
      <c r="VF108" s="41"/>
      <c r="VG108" s="41"/>
      <c r="VH108" s="41"/>
      <c r="VI108" s="41"/>
      <c r="VJ108" s="41"/>
      <c r="VK108" s="41"/>
      <c r="VL108" s="41"/>
      <c r="VM108" s="41"/>
      <c r="VN108" s="41"/>
      <c r="VO108" s="41"/>
      <c r="VP108" s="41"/>
      <c r="VQ108" s="41"/>
      <c r="VR108" s="41"/>
      <c r="VS108" s="41"/>
      <c r="VT108" s="41"/>
      <c r="VU108" s="41"/>
      <c r="VV108" s="41"/>
      <c r="VW108" s="41"/>
      <c r="VX108" s="41"/>
      <c r="VY108" s="41"/>
      <c r="VZ108" s="41"/>
      <c r="WA108" s="41"/>
      <c r="WB108" s="41"/>
      <c r="WC108" s="41"/>
      <c r="WD108" s="41"/>
      <c r="WE108" s="41"/>
      <c r="WF108" s="41"/>
      <c r="WG108" s="41"/>
      <c r="WH108" s="41"/>
      <c r="WI108" s="41"/>
      <c r="WJ108" s="41"/>
      <c r="WK108" s="41"/>
      <c r="WL108" s="41"/>
      <c r="WM108" s="41"/>
      <c r="WN108" s="41"/>
      <c r="WO108" s="41"/>
      <c r="WP108" s="41"/>
      <c r="WQ108" s="41"/>
      <c r="WR108" s="41"/>
      <c r="WS108" s="41"/>
      <c r="WT108" s="41"/>
      <c r="WU108" s="41"/>
      <c r="WV108" s="41"/>
      <c r="WW108" s="41"/>
      <c r="WX108" s="41"/>
      <c r="WY108" s="41"/>
      <c r="WZ108" s="41"/>
      <c r="XA108" s="41"/>
      <c r="XB108" s="41"/>
      <c r="XC108" s="41"/>
      <c r="XD108" s="41"/>
      <c r="XE108" s="41"/>
      <c r="XF108" s="41"/>
      <c r="XG108" s="41"/>
      <c r="XH108" s="41"/>
      <c r="XI108" s="41"/>
      <c r="XJ108" s="41"/>
      <c r="XK108" s="41"/>
      <c r="XL108" s="41"/>
      <c r="XM108" s="41"/>
      <c r="XN108" s="41"/>
      <c r="XO108" s="41"/>
      <c r="XP108" s="41"/>
      <c r="XQ108" s="41"/>
      <c r="XR108" s="41"/>
      <c r="XS108" s="41"/>
      <c r="XT108" s="41"/>
      <c r="XU108" s="41"/>
      <c r="XV108" s="41"/>
      <c r="XW108" s="41"/>
      <c r="XX108" s="41"/>
      <c r="XY108" s="41"/>
      <c r="XZ108" s="41"/>
      <c r="YA108" s="41"/>
      <c r="YB108" s="41"/>
      <c r="YC108" s="41"/>
      <c r="YD108" s="41"/>
      <c r="YE108" s="41"/>
      <c r="YF108" s="41"/>
      <c r="YG108" s="41"/>
      <c r="YH108" s="41"/>
      <c r="YI108" s="41"/>
      <c r="YJ108" s="41"/>
      <c r="YK108" s="41"/>
      <c r="YL108" s="41"/>
      <c r="YM108" s="41"/>
      <c r="YN108" s="41"/>
      <c r="YO108" s="41"/>
      <c r="YP108" s="41"/>
      <c r="YQ108" s="41"/>
      <c r="YR108" s="41"/>
      <c r="YS108" s="41"/>
      <c r="YT108" s="41"/>
      <c r="YU108" s="41"/>
      <c r="YV108" s="41"/>
      <c r="YW108" s="41"/>
      <c r="YX108" s="41"/>
      <c r="YY108" s="41"/>
      <c r="YZ108" s="41"/>
      <c r="ZA108" s="41"/>
      <c r="ZB108" s="41"/>
      <c r="ZC108" s="41"/>
      <c r="ZD108" s="41"/>
      <c r="ZE108" s="41"/>
      <c r="ZF108" s="41"/>
      <c r="ZG108" s="41"/>
      <c r="ZH108" s="41"/>
      <c r="ZI108" s="41"/>
      <c r="ZJ108" s="41"/>
      <c r="ZK108" s="41"/>
      <c r="ZL108" s="41"/>
      <c r="ZM108" s="41"/>
      <c r="ZN108" s="41"/>
      <c r="ZO108" s="41"/>
      <c r="ZP108" s="41"/>
      <c r="ZQ108" s="41"/>
      <c r="ZR108" s="41"/>
      <c r="ZS108" s="41"/>
      <c r="ZT108" s="41"/>
      <c r="ZU108" s="41"/>
      <c r="ZV108" s="41"/>
      <c r="ZW108" s="41"/>
      <c r="ZX108" s="41"/>
      <c r="ZY108" s="41"/>
      <c r="ZZ108" s="41"/>
      <c r="AAA108" s="41"/>
      <c r="AAB108" s="41"/>
      <c r="AAC108" s="41"/>
      <c r="AAD108" s="41"/>
      <c r="AAE108" s="41"/>
      <c r="AAF108" s="41"/>
      <c r="AAG108" s="41"/>
      <c r="AAH108" s="41"/>
      <c r="AAI108" s="41"/>
      <c r="AAJ108" s="41"/>
      <c r="AAK108" s="41"/>
      <c r="AAL108" s="41"/>
      <c r="AAM108" s="41"/>
      <c r="AAN108" s="41"/>
      <c r="AAO108" s="41"/>
      <c r="AAP108" s="41"/>
      <c r="AAQ108" s="41"/>
      <c r="AAR108" s="41"/>
      <c r="AAS108" s="41"/>
      <c r="AAT108" s="41"/>
      <c r="AAU108" s="41"/>
      <c r="AAV108" s="41"/>
      <c r="AAW108" s="41"/>
      <c r="AAX108" s="41"/>
      <c r="AAY108" s="41"/>
      <c r="AAZ108" s="41"/>
      <c r="ABA108" s="41"/>
      <c r="ABB108" s="41"/>
      <c r="ABC108" s="41"/>
      <c r="ABD108" s="41"/>
      <c r="ABE108" s="41"/>
      <c r="ABF108" s="41"/>
      <c r="ABG108" s="41"/>
      <c r="ABH108" s="41"/>
      <c r="ABI108" s="41"/>
      <c r="ABJ108" s="41"/>
      <c r="ABK108" s="41"/>
      <c r="ABL108" s="41"/>
      <c r="ABM108" s="41"/>
      <c r="ABN108" s="41"/>
      <c r="ABO108" s="41"/>
      <c r="ABP108" s="41"/>
      <c r="ABQ108" s="41"/>
      <c r="ABR108" s="41"/>
      <c r="ABS108" s="41"/>
      <c r="ABT108" s="41"/>
      <c r="ABU108" s="41"/>
      <c r="ABV108" s="41"/>
      <c r="ABW108" s="41"/>
      <c r="ABX108" s="41"/>
      <c r="ABY108" s="41"/>
      <c r="ABZ108" s="41"/>
      <c r="ACA108" s="41"/>
      <c r="ACB108" s="41"/>
      <c r="ACC108" s="41"/>
      <c r="ACD108" s="41"/>
      <c r="ACE108" s="41"/>
      <c r="ACF108" s="41"/>
      <c r="ACG108" s="41"/>
      <c r="ACH108" s="41"/>
      <c r="ACI108" s="41"/>
      <c r="ACJ108" s="41"/>
      <c r="ACK108" s="41"/>
      <c r="ACL108" s="41"/>
      <c r="ACM108" s="41"/>
      <c r="ACN108" s="41"/>
      <c r="ACO108" s="41"/>
      <c r="ACP108" s="41"/>
      <c r="ACQ108" s="41"/>
      <c r="ACR108" s="41"/>
      <c r="ACS108" s="41"/>
      <c r="ACT108" s="41"/>
      <c r="ACU108" s="41"/>
      <c r="ACV108" s="41"/>
      <c r="ACW108" s="41"/>
      <c r="ACX108" s="41"/>
      <c r="ACY108" s="41"/>
      <c r="ACZ108" s="41"/>
      <c r="ADA108" s="41"/>
      <c r="ADB108" s="41"/>
      <c r="ADC108" s="41"/>
      <c r="ADD108" s="41"/>
      <c r="ADE108" s="41"/>
      <c r="ADF108" s="41"/>
      <c r="ADG108" s="41"/>
      <c r="ADH108" s="41"/>
      <c r="ADI108" s="41"/>
      <c r="ADJ108" s="41"/>
      <c r="ADK108" s="41"/>
      <c r="ADL108" s="41"/>
      <c r="ADM108" s="41"/>
      <c r="ADN108" s="41"/>
      <c r="ADO108" s="41"/>
      <c r="ADP108" s="41"/>
      <c r="ADQ108" s="41"/>
      <c r="ADR108" s="41"/>
      <c r="ADS108" s="41"/>
      <c r="ADT108" s="41"/>
      <c r="ADU108" s="41"/>
      <c r="ADV108" s="41"/>
      <c r="ADW108" s="41"/>
      <c r="ADX108" s="41"/>
      <c r="ADY108" s="41"/>
      <c r="ADZ108" s="41"/>
      <c r="AEA108" s="41"/>
      <c r="AEB108" s="41"/>
      <c r="AEC108" s="41"/>
      <c r="AED108" s="41"/>
      <c r="AEE108" s="41"/>
      <c r="AEF108" s="41"/>
      <c r="AEG108" s="41"/>
      <c r="AEH108" s="41"/>
      <c r="AEI108" s="41"/>
      <c r="AEJ108" s="41"/>
      <c r="AEK108" s="41"/>
      <c r="AEL108" s="41"/>
      <c r="AEM108" s="41"/>
      <c r="AEN108" s="41"/>
      <c r="AEO108" s="41"/>
      <c r="AEP108" s="41"/>
      <c r="AEQ108" s="41"/>
      <c r="AER108" s="41"/>
      <c r="AES108" s="41"/>
      <c r="AET108" s="41"/>
      <c r="AEU108" s="41"/>
      <c r="AEV108" s="41"/>
      <c r="AEW108" s="41"/>
      <c r="AEX108" s="41"/>
      <c r="AEY108" s="41"/>
      <c r="AEZ108" s="41"/>
      <c r="AFA108" s="41"/>
      <c r="AFB108" s="41"/>
      <c r="AFC108" s="41"/>
      <c r="AFD108" s="41"/>
      <c r="AFE108" s="41"/>
      <c r="AFF108" s="41"/>
      <c r="AFG108" s="41"/>
      <c r="AFH108" s="41"/>
      <c r="AFI108" s="41"/>
      <c r="AFJ108" s="41"/>
      <c r="AFK108" s="41"/>
      <c r="AFL108" s="41"/>
      <c r="AFM108" s="41"/>
      <c r="AFN108" s="41"/>
      <c r="AFO108" s="41"/>
      <c r="AFP108" s="41"/>
      <c r="AFQ108" s="41"/>
      <c r="AFR108" s="41"/>
      <c r="AFS108" s="41"/>
      <c r="AFT108" s="41"/>
      <c r="AFU108" s="41"/>
      <c r="AFV108" s="41"/>
      <c r="AFW108" s="41"/>
      <c r="AFX108" s="41"/>
      <c r="AFY108" s="41"/>
      <c r="AFZ108" s="41"/>
      <c r="AGA108" s="41"/>
      <c r="AGB108" s="41"/>
      <c r="AGC108" s="41"/>
      <c r="AGD108" s="41"/>
      <c r="AGE108" s="41"/>
      <c r="AGF108" s="41"/>
      <c r="AGG108" s="41"/>
      <c r="AGH108" s="41"/>
      <c r="AGI108" s="41"/>
      <c r="AGJ108" s="41"/>
      <c r="AGK108" s="41"/>
      <c r="AGL108" s="41"/>
      <c r="AGM108" s="41"/>
      <c r="AGN108" s="41"/>
      <c r="AGO108" s="41"/>
      <c r="AGP108" s="41"/>
      <c r="AGQ108" s="41"/>
      <c r="AGR108" s="41"/>
      <c r="AGS108" s="41"/>
      <c r="AGT108" s="41"/>
      <c r="AGU108" s="41"/>
      <c r="AGV108" s="41"/>
      <c r="AGW108" s="41"/>
      <c r="AGX108" s="41"/>
      <c r="AGY108" s="41"/>
      <c r="AGZ108" s="41"/>
      <c r="AHA108" s="41"/>
      <c r="AHB108" s="41"/>
      <c r="AHC108" s="41"/>
      <c r="AHD108" s="41"/>
      <c r="AHE108" s="41"/>
      <c r="AHF108" s="41"/>
      <c r="AHG108" s="41"/>
      <c r="AHH108" s="41"/>
      <c r="AHI108" s="41"/>
      <c r="AHJ108" s="41"/>
      <c r="AHK108" s="41"/>
      <c r="AHL108" s="41"/>
      <c r="AHM108" s="41"/>
      <c r="AHN108" s="41"/>
      <c r="AHO108" s="41"/>
      <c r="AHP108" s="41"/>
      <c r="AHQ108" s="41"/>
      <c r="AHR108" s="41"/>
      <c r="AHS108" s="41"/>
      <c r="AHT108" s="41"/>
      <c r="AHU108" s="41"/>
      <c r="AHV108" s="41"/>
      <c r="AHW108" s="41"/>
      <c r="AHX108" s="41"/>
      <c r="AHY108" s="41"/>
      <c r="AHZ108" s="41"/>
      <c r="AIA108" s="41"/>
      <c r="AIB108" s="41"/>
      <c r="AIC108" s="41"/>
      <c r="AID108" s="41"/>
      <c r="AIE108" s="41"/>
      <c r="AIF108" s="41"/>
      <c r="AIG108" s="41"/>
      <c r="AIH108" s="41"/>
      <c r="AII108" s="41"/>
      <c r="AIJ108" s="41"/>
      <c r="AIK108" s="41"/>
      <c r="AIL108" s="41"/>
      <c r="AIM108" s="41"/>
      <c r="AIN108" s="41"/>
      <c r="AIO108" s="41"/>
      <c r="AIP108" s="41"/>
      <c r="AIQ108" s="41"/>
      <c r="AIR108" s="41"/>
      <c r="AIS108" s="41"/>
      <c r="AIT108" s="41"/>
      <c r="AIU108" s="41"/>
      <c r="AIV108" s="41"/>
      <c r="AIW108" s="41"/>
      <c r="AIX108" s="41"/>
      <c r="AIY108" s="41"/>
      <c r="AIZ108" s="41"/>
      <c r="AJA108" s="41"/>
      <c r="AJB108" s="41"/>
      <c r="AJC108" s="41"/>
      <c r="AJD108" s="41"/>
      <c r="AJE108" s="41"/>
      <c r="AJF108" s="41"/>
      <c r="AJG108" s="41"/>
      <c r="AJH108" s="41"/>
      <c r="AJI108" s="41"/>
      <c r="AJJ108" s="41"/>
      <c r="AJK108" s="41"/>
      <c r="AJL108" s="41"/>
      <c r="AJM108" s="41"/>
      <c r="AJN108" s="41"/>
      <c r="AJO108" s="41"/>
      <c r="AJP108" s="41"/>
      <c r="AJQ108" s="41"/>
      <c r="AJR108" s="41"/>
      <c r="AJS108" s="41"/>
      <c r="AJT108" s="41"/>
      <c r="AJU108" s="41"/>
      <c r="AJV108" s="41"/>
      <c r="AJW108" s="41"/>
      <c r="AJX108" s="41"/>
      <c r="AJY108" s="41"/>
      <c r="AJZ108" s="41"/>
      <c r="AKA108" s="41"/>
      <c r="AKB108" s="41"/>
      <c r="AKC108" s="41"/>
      <c r="AKD108" s="41"/>
      <c r="AKE108" s="41"/>
      <c r="AKF108" s="41"/>
      <c r="AKG108" s="41"/>
      <c r="AKH108" s="41"/>
      <c r="AKI108" s="41"/>
      <c r="AKJ108" s="41"/>
      <c r="AKK108" s="41"/>
      <c r="AKL108" s="41"/>
      <c r="AKM108" s="41"/>
      <c r="AKN108" s="41"/>
      <c r="AKO108" s="41"/>
      <c r="AKP108" s="41"/>
      <c r="AKQ108" s="41"/>
      <c r="AKR108" s="41"/>
      <c r="AKS108" s="41"/>
      <c r="AKT108" s="41"/>
      <c r="AKU108" s="41"/>
      <c r="AKV108" s="41"/>
      <c r="AKW108" s="41"/>
      <c r="AKX108" s="41"/>
      <c r="AKY108" s="41"/>
      <c r="AKZ108" s="41"/>
      <c r="ALA108" s="41"/>
      <c r="ALB108" s="41"/>
      <c r="ALC108" s="41"/>
      <c r="ALD108" s="41"/>
      <c r="ALE108" s="41"/>
      <c r="ALF108" s="41"/>
      <c r="ALG108" s="41"/>
      <c r="ALH108" s="41"/>
      <c r="ALI108" s="41"/>
      <c r="ALJ108" s="41"/>
      <c r="ALK108" s="41"/>
      <c r="ALL108" s="41"/>
      <c r="ALM108" s="41"/>
      <c r="ALN108" s="41"/>
      <c r="ALO108" s="41"/>
      <c r="ALP108" s="41"/>
      <c r="ALQ108" s="41"/>
      <c r="ALR108" s="41"/>
      <c r="ALS108" s="41"/>
      <c r="ALT108" s="41"/>
      <c r="ALU108" s="41"/>
      <c r="ALV108" s="41"/>
      <c r="ALW108" s="41"/>
      <c r="ALX108" s="41"/>
      <c r="ALY108" s="41"/>
      <c r="ALZ108" s="41"/>
      <c r="AMA108" s="41"/>
      <c r="AMB108" s="41"/>
      <c r="AMC108" s="41"/>
      <c r="AMD108" s="41"/>
      <c r="AME108" s="41"/>
    </row>
    <row r="109" spans="1:1019" ht="23.25" customHeight="1" thickBot="1" x14ac:dyDescent="0.25">
      <c r="A109" s="686"/>
      <c r="B109" s="625"/>
      <c r="C109" s="596"/>
      <c r="D109" s="645"/>
      <c r="E109" s="648"/>
      <c r="F109" s="651"/>
      <c r="G109" s="654"/>
      <c r="H109" s="657"/>
      <c r="I109" s="660"/>
      <c r="J109" s="134" t="s">
        <v>26</v>
      </c>
      <c r="K109" s="6">
        <f t="shared" ref="K109:N109" si="30">SUM(K105:K108)</f>
        <v>6.4</v>
      </c>
      <c r="L109" s="5">
        <f t="shared" si="30"/>
        <v>0</v>
      </c>
      <c r="M109" s="5">
        <f t="shared" si="30"/>
        <v>0</v>
      </c>
      <c r="N109" s="7">
        <f t="shared" si="30"/>
        <v>6.4</v>
      </c>
      <c r="O109" s="6">
        <f t="shared" ref="O109:AB109" si="31">SUM(O105:O108)</f>
        <v>6.4</v>
      </c>
      <c r="P109" s="2">
        <f t="shared" si="31"/>
        <v>0</v>
      </c>
      <c r="Q109" s="2">
        <f t="shared" si="31"/>
        <v>0</v>
      </c>
      <c r="R109" s="7">
        <f>SUM(R105:R108)</f>
        <v>6.4</v>
      </c>
      <c r="S109" s="6">
        <f t="shared" si="31"/>
        <v>6.4</v>
      </c>
      <c r="T109" s="5">
        <f t="shared" si="31"/>
        <v>0</v>
      </c>
      <c r="U109" s="5">
        <f t="shared" si="31"/>
        <v>0</v>
      </c>
      <c r="V109" s="7">
        <f t="shared" si="31"/>
        <v>6.4</v>
      </c>
      <c r="W109" s="6">
        <f t="shared" si="31"/>
        <v>0</v>
      </c>
      <c r="X109" s="2">
        <f t="shared" si="31"/>
        <v>0</v>
      </c>
      <c r="Y109" s="2">
        <f t="shared" si="31"/>
        <v>0</v>
      </c>
      <c r="Z109" s="7">
        <f t="shared" si="31"/>
        <v>0</v>
      </c>
      <c r="AA109" s="23">
        <f t="shared" si="31"/>
        <v>6.4</v>
      </c>
      <c r="AB109" s="23">
        <f t="shared" si="31"/>
        <v>6.4</v>
      </c>
      <c r="AC109" s="662"/>
      <c r="AD109" s="632"/>
      <c r="AE109" s="632"/>
      <c r="AF109" s="63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4"/>
    </row>
    <row r="110" spans="1:1019" ht="16.5" customHeight="1" x14ac:dyDescent="0.2">
      <c r="A110" s="1036" t="s">
        <v>17</v>
      </c>
      <c r="B110" s="637" t="s">
        <v>18</v>
      </c>
      <c r="C110" s="637" t="s">
        <v>18</v>
      </c>
      <c r="D110" s="643" t="s">
        <v>60</v>
      </c>
      <c r="E110" s="836" t="s">
        <v>189</v>
      </c>
      <c r="F110" s="703"/>
      <c r="G110" s="652" t="s">
        <v>392</v>
      </c>
      <c r="H110" s="655" t="s">
        <v>21</v>
      </c>
      <c r="I110" s="658" t="s">
        <v>22</v>
      </c>
      <c r="J110" s="283" t="s">
        <v>25</v>
      </c>
      <c r="K110" s="160">
        <f>+L110+N110</f>
        <v>129.19999999999999</v>
      </c>
      <c r="L110" s="12">
        <v>0</v>
      </c>
      <c r="M110" s="246">
        <v>0</v>
      </c>
      <c r="N110" s="116">
        <v>129.19999999999999</v>
      </c>
      <c r="O110" s="160">
        <f>+P110+R110</f>
        <v>0</v>
      </c>
      <c r="P110" s="12">
        <v>0</v>
      </c>
      <c r="Q110" s="246">
        <v>0</v>
      </c>
      <c r="R110" s="116">
        <v>0</v>
      </c>
      <c r="S110" s="160">
        <f>+T110+V110</f>
        <v>0</v>
      </c>
      <c r="T110" s="12">
        <v>0</v>
      </c>
      <c r="U110" s="246">
        <v>0</v>
      </c>
      <c r="V110" s="116">
        <v>0</v>
      </c>
      <c r="W110" s="160">
        <f>+X110+Z110</f>
        <v>0</v>
      </c>
      <c r="X110" s="244">
        <v>0</v>
      </c>
      <c r="Y110" s="244">
        <v>0</v>
      </c>
      <c r="Z110" s="116">
        <v>0</v>
      </c>
      <c r="AA110" s="294">
        <v>0</v>
      </c>
      <c r="AB110" s="294">
        <v>0</v>
      </c>
      <c r="AC110" s="609" t="s">
        <v>193</v>
      </c>
      <c r="AD110" s="612" t="s">
        <v>39</v>
      </c>
      <c r="AE110" s="612" t="s">
        <v>39</v>
      </c>
      <c r="AF110" s="615" t="s">
        <v>39</v>
      </c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4"/>
    </row>
    <row r="111" spans="1:1019" ht="15.75" customHeight="1" x14ac:dyDescent="0.2">
      <c r="A111" s="1037"/>
      <c r="B111" s="638"/>
      <c r="C111" s="1146"/>
      <c r="D111" s="644"/>
      <c r="E111" s="837"/>
      <c r="F111" s="704"/>
      <c r="G111" s="653"/>
      <c r="H111" s="656"/>
      <c r="I111" s="659"/>
      <c r="J111" s="284" t="s">
        <v>23</v>
      </c>
      <c r="K111" s="192">
        <f>+L111+N111</f>
        <v>0</v>
      </c>
      <c r="L111" s="199">
        <v>0</v>
      </c>
      <c r="M111" s="280">
        <v>0</v>
      </c>
      <c r="N111" s="200">
        <v>0</v>
      </c>
      <c r="O111" s="192">
        <f>+P111+R111</f>
        <v>0</v>
      </c>
      <c r="P111" s="199">
        <v>0</v>
      </c>
      <c r="Q111" s="280">
        <v>0</v>
      </c>
      <c r="R111" s="200">
        <v>0</v>
      </c>
      <c r="S111" s="192">
        <f>+T111+V111</f>
        <v>0</v>
      </c>
      <c r="T111" s="199">
        <v>0</v>
      </c>
      <c r="U111" s="280">
        <v>0</v>
      </c>
      <c r="V111" s="200">
        <v>0</v>
      </c>
      <c r="W111" s="192">
        <f>+X111+Z111</f>
        <v>0</v>
      </c>
      <c r="X111" s="201">
        <v>0</v>
      </c>
      <c r="Y111" s="201">
        <v>0</v>
      </c>
      <c r="Z111" s="200">
        <v>0</v>
      </c>
      <c r="AA111" s="296">
        <v>0</v>
      </c>
      <c r="AB111" s="296">
        <v>0</v>
      </c>
      <c r="AC111" s="610"/>
      <c r="AD111" s="613"/>
      <c r="AE111" s="613"/>
      <c r="AF111" s="616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6"/>
    </row>
    <row r="112" spans="1:1019" ht="15.75" customHeight="1" x14ac:dyDescent="0.2">
      <c r="A112" s="1037"/>
      <c r="B112" s="638"/>
      <c r="C112" s="1146"/>
      <c r="D112" s="644"/>
      <c r="E112" s="837"/>
      <c r="F112" s="704"/>
      <c r="G112" s="653"/>
      <c r="H112" s="656"/>
      <c r="I112" s="659"/>
      <c r="J112" s="284" t="s">
        <v>339</v>
      </c>
      <c r="K112" s="192">
        <f>+L112+N112</f>
        <v>22</v>
      </c>
      <c r="L112" s="199">
        <v>0</v>
      </c>
      <c r="M112" s="280">
        <v>0</v>
      </c>
      <c r="N112" s="200">
        <v>22</v>
      </c>
      <c r="O112" s="192">
        <f>+P112+R112</f>
        <v>0</v>
      </c>
      <c r="P112" s="199">
        <v>0</v>
      </c>
      <c r="Q112" s="280">
        <v>0</v>
      </c>
      <c r="R112" s="200">
        <v>0</v>
      </c>
      <c r="S112" s="192">
        <f>+T112+V112</f>
        <v>0</v>
      </c>
      <c r="T112" s="199">
        <v>0</v>
      </c>
      <c r="U112" s="280">
        <v>0</v>
      </c>
      <c r="V112" s="200">
        <v>0</v>
      </c>
      <c r="W112" s="192">
        <f>+X112+Z112</f>
        <v>0</v>
      </c>
      <c r="X112" s="201">
        <v>0</v>
      </c>
      <c r="Y112" s="201">
        <v>0</v>
      </c>
      <c r="Z112" s="200">
        <v>0</v>
      </c>
      <c r="AA112" s="296">
        <v>0</v>
      </c>
      <c r="AB112" s="296">
        <v>0</v>
      </c>
      <c r="AC112" s="610"/>
      <c r="AD112" s="613"/>
      <c r="AE112" s="613"/>
      <c r="AF112" s="616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6"/>
    </row>
    <row r="113" spans="1:59" ht="16.5" customHeight="1" thickBot="1" x14ac:dyDescent="0.25">
      <c r="A113" s="1037"/>
      <c r="B113" s="638"/>
      <c r="C113" s="1146"/>
      <c r="D113" s="644"/>
      <c r="E113" s="837"/>
      <c r="F113" s="704"/>
      <c r="G113" s="653"/>
      <c r="H113" s="656"/>
      <c r="I113" s="659"/>
      <c r="J113" s="285" t="s">
        <v>28</v>
      </c>
      <c r="K113" s="193">
        <f>+L113+N113</f>
        <v>0</v>
      </c>
      <c r="L113" s="184">
        <v>0</v>
      </c>
      <c r="M113" s="314">
        <v>0</v>
      </c>
      <c r="N113" s="313">
        <v>0</v>
      </c>
      <c r="O113" s="193">
        <f>+P113+R113</f>
        <v>20</v>
      </c>
      <c r="P113" s="184">
        <v>0</v>
      </c>
      <c r="Q113" s="314">
        <v>0</v>
      </c>
      <c r="R113" s="313">
        <v>20</v>
      </c>
      <c r="S113" s="193">
        <f>+T113+V113</f>
        <v>20</v>
      </c>
      <c r="T113" s="184">
        <v>0</v>
      </c>
      <c r="U113" s="314">
        <v>0</v>
      </c>
      <c r="V113" s="313">
        <v>20</v>
      </c>
      <c r="W113" s="193">
        <f>+X113+Z113</f>
        <v>0</v>
      </c>
      <c r="X113" s="312">
        <v>0</v>
      </c>
      <c r="Y113" s="312">
        <v>0</v>
      </c>
      <c r="Z113" s="313">
        <v>0</v>
      </c>
      <c r="AA113" s="315">
        <v>20</v>
      </c>
      <c r="AB113" s="315">
        <v>20</v>
      </c>
      <c r="AC113" s="610"/>
      <c r="AD113" s="613"/>
      <c r="AE113" s="613"/>
      <c r="AF113" s="616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6"/>
    </row>
    <row r="114" spans="1:59" ht="24.75" customHeight="1" thickBot="1" x14ac:dyDescent="0.25">
      <c r="A114" s="1038"/>
      <c r="B114" s="639"/>
      <c r="C114" s="1147"/>
      <c r="D114" s="645"/>
      <c r="E114" s="648"/>
      <c r="F114" s="651"/>
      <c r="G114" s="654"/>
      <c r="H114" s="657"/>
      <c r="I114" s="660"/>
      <c r="J114" s="141" t="s">
        <v>26</v>
      </c>
      <c r="K114" s="113">
        <f t="shared" ref="K114:N114" si="32">SUM(K110:K113)</f>
        <v>151.19999999999999</v>
      </c>
      <c r="L114" s="182">
        <f t="shared" si="32"/>
        <v>0</v>
      </c>
      <c r="M114" s="182">
        <f t="shared" si="32"/>
        <v>0</v>
      </c>
      <c r="N114" s="21">
        <f t="shared" si="32"/>
        <v>151.19999999999999</v>
      </c>
      <c r="O114" s="6">
        <f t="shared" ref="O114:AB114" si="33">SUM(O110:O113)</f>
        <v>20</v>
      </c>
      <c r="P114" s="2">
        <f t="shared" si="33"/>
        <v>0</v>
      </c>
      <c r="Q114" s="2">
        <f t="shared" si="33"/>
        <v>0</v>
      </c>
      <c r="R114" s="7">
        <f t="shared" si="33"/>
        <v>20</v>
      </c>
      <c r="S114" s="113">
        <f t="shared" si="33"/>
        <v>20</v>
      </c>
      <c r="T114" s="182">
        <f t="shared" si="33"/>
        <v>0</v>
      </c>
      <c r="U114" s="182">
        <f t="shared" si="33"/>
        <v>0</v>
      </c>
      <c r="V114" s="21">
        <f t="shared" si="33"/>
        <v>20</v>
      </c>
      <c r="W114" s="113">
        <f t="shared" si="33"/>
        <v>0</v>
      </c>
      <c r="X114" s="3">
        <f t="shared" si="33"/>
        <v>0</v>
      </c>
      <c r="Y114" s="3">
        <f t="shared" si="33"/>
        <v>0</v>
      </c>
      <c r="Z114" s="21">
        <f t="shared" si="33"/>
        <v>0</v>
      </c>
      <c r="AA114" s="23">
        <f t="shared" si="33"/>
        <v>20</v>
      </c>
      <c r="AB114" s="23">
        <f t="shared" si="33"/>
        <v>20</v>
      </c>
      <c r="AC114" s="611"/>
      <c r="AD114" s="614"/>
      <c r="AE114" s="614"/>
      <c r="AF114" s="617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6"/>
    </row>
    <row r="115" spans="1:59" ht="14.25" customHeight="1" thickBot="1" x14ac:dyDescent="0.25">
      <c r="A115" s="684" t="s">
        <v>17</v>
      </c>
      <c r="B115" s="624" t="s">
        <v>18</v>
      </c>
      <c r="C115" s="740" t="s">
        <v>18</v>
      </c>
      <c r="D115" s="643" t="s">
        <v>61</v>
      </c>
      <c r="E115" s="836" t="s">
        <v>190</v>
      </c>
      <c r="F115" s="703"/>
      <c r="G115" s="652" t="s">
        <v>173</v>
      </c>
      <c r="H115" s="655" t="s">
        <v>21</v>
      </c>
      <c r="I115" s="658" t="s">
        <v>22</v>
      </c>
      <c r="J115" s="283" t="s">
        <v>25</v>
      </c>
      <c r="K115" s="163">
        <f>+L115+N115</f>
        <v>46</v>
      </c>
      <c r="L115" s="12">
        <v>0</v>
      </c>
      <c r="M115" s="246">
        <v>0</v>
      </c>
      <c r="N115" s="116">
        <v>46</v>
      </c>
      <c r="O115" s="160">
        <f>+P115+R115</f>
        <v>0</v>
      </c>
      <c r="P115" s="12">
        <v>0</v>
      </c>
      <c r="Q115" s="246">
        <v>0</v>
      </c>
      <c r="R115" s="116">
        <v>0</v>
      </c>
      <c r="S115" s="163">
        <f>+T115+V115</f>
        <v>0</v>
      </c>
      <c r="T115" s="12">
        <v>0</v>
      </c>
      <c r="U115" s="246">
        <v>0</v>
      </c>
      <c r="V115" s="116">
        <v>0</v>
      </c>
      <c r="W115" s="163">
        <f>+X115+Z115</f>
        <v>0</v>
      </c>
      <c r="X115" s="244">
        <v>0</v>
      </c>
      <c r="Y115" s="244">
        <v>0</v>
      </c>
      <c r="Z115" s="116">
        <v>0</v>
      </c>
      <c r="AA115" s="294">
        <v>0</v>
      </c>
      <c r="AB115" s="294">
        <v>0</v>
      </c>
      <c r="AC115" s="662" t="s">
        <v>279</v>
      </c>
      <c r="AD115" s="1162">
        <v>0</v>
      </c>
      <c r="AE115" s="1044">
        <v>0</v>
      </c>
      <c r="AF115" s="1042">
        <v>0</v>
      </c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6"/>
    </row>
    <row r="116" spans="1:59" ht="12.75" customHeight="1" thickBot="1" x14ac:dyDescent="0.25">
      <c r="A116" s="685"/>
      <c r="B116" s="718"/>
      <c r="C116" s="741"/>
      <c r="D116" s="644"/>
      <c r="E116" s="837"/>
      <c r="F116" s="704"/>
      <c r="G116" s="653"/>
      <c r="H116" s="656"/>
      <c r="I116" s="659"/>
      <c r="J116" s="284" t="s">
        <v>23</v>
      </c>
      <c r="K116" s="198">
        <f>+L116+N116</f>
        <v>0</v>
      </c>
      <c r="L116" s="199">
        <v>0</v>
      </c>
      <c r="M116" s="280">
        <v>0</v>
      </c>
      <c r="N116" s="200">
        <v>0</v>
      </c>
      <c r="O116" s="192">
        <f>+P116+R116</f>
        <v>0</v>
      </c>
      <c r="P116" s="199">
        <v>0</v>
      </c>
      <c r="Q116" s="280">
        <v>0</v>
      </c>
      <c r="R116" s="200">
        <v>0</v>
      </c>
      <c r="S116" s="198">
        <f>+T116+V116</f>
        <v>0</v>
      </c>
      <c r="T116" s="199">
        <v>0</v>
      </c>
      <c r="U116" s="280">
        <v>0</v>
      </c>
      <c r="V116" s="200">
        <v>0</v>
      </c>
      <c r="W116" s="198">
        <f>+X116+Z116</f>
        <v>0</v>
      </c>
      <c r="X116" s="201">
        <v>0</v>
      </c>
      <c r="Y116" s="201">
        <v>0</v>
      </c>
      <c r="Z116" s="200">
        <v>0</v>
      </c>
      <c r="AA116" s="296">
        <v>0</v>
      </c>
      <c r="AB116" s="296">
        <v>0</v>
      </c>
      <c r="AC116" s="662"/>
      <c r="AD116" s="1163"/>
      <c r="AE116" s="632"/>
      <c r="AF116" s="1043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6"/>
    </row>
    <row r="117" spans="1:59" ht="14.25" customHeight="1" thickBot="1" x14ac:dyDescent="0.25">
      <c r="A117" s="685"/>
      <c r="B117" s="718"/>
      <c r="C117" s="741"/>
      <c r="D117" s="644"/>
      <c r="E117" s="837"/>
      <c r="F117" s="704"/>
      <c r="G117" s="653"/>
      <c r="H117" s="656"/>
      <c r="I117" s="659"/>
      <c r="J117" s="284" t="s">
        <v>339</v>
      </c>
      <c r="K117" s="198">
        <f>+L117+N117</f>
        <v>12</v>
      </c>
      <c r="L117" s="199">
        <v>0</v>
      </c>
      <c r="M117" s="280">
        <v>0</v>
      </c>
      <c r="N117" s="200">
        <v>12</v>
      </c>
      <c r="O117" s="192">
        <f>+P117+R117</f>
        <v>0</v>
      </c>
      <c r="P117" s="199">
        <v>0</v>
      </c>
      <c r="Q117" s="280">
        <v>0</v>
      </c>
      <c r="R117" s="200">
        <v>0</v>
      </c>
      <c r="S117" s="198">
        <f>+T117+V117</f>
        <v>0</v>
      </c>
      <c r="T117" s="199">
        <v>0</v>
      </c>
      <c r="U117" s="280">
        <v>0</v>
      </c>
      <c r="V117" s="200">
        <v>0</v>
      </c>
      <c r="W117" s="198">
        <f>+X117+Z117</f>
        <v>0</v>
      </c>
      <c r="X117" s="201">
        <v>0</v>
      </c>
      <c r="Y117" s="201">
        <v>0</v>
      </c>
      <c r="Z117" s="200">
        <v>0</v>
      </c>
      <c r="AA117" s="296">
        <v>0</v>
      </c>
      <c r="AB117" s="296">
        <v>0</v>
      </c>
      <c r="AC117" s="662"/>
      <c r="AD117" s="1163"/>
      <c r="AE117" s="632"/>
      <c r="AF117" s="1043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6"/>
    </row>
    <row r="118" spans="1:59" ht="14.25" customHeight="1" thickBot="1" x14ac:dyDescent="0.25">
      <c r="A118" s="685"/>
      <c r="B118" s="718"/>
      <c r="C118" s="741"/>
      <c r="D118" s="644"/>
      <c r="E118" s="837"/>
      <c r="F118" s="704"/>
      <c r="G118" s="653"/>
      <c r="H118" s="656"/>
      <c r="I118" s="659"/>
      <c r="J118" s="285" t="s">
        <v>28</v>
      </c>
      <c r="K118" s="302">
        <f>+L118+N118</f>
        <v>0</v>
      </c>
      <c r="L118" s="184">
        <v>0</v>
      </c>
      <c r="M118" s="314">
        <v>0</v>
      </c>
      <c r="N118" s="313">
        <v>0</v>
      </c>
      <c r="O118" s="193">
        <f>+P118+R118</f>
        <v>15.7</v>
      </c>
      <c r="P118" s="184">
        <v>0</v>
      </c>
      <c r="Q118" s="314">
        <v>0</v>
      </c>
      <c r="R118" s="313">
        <v>15.7</v>
      </c>
      <c r="S118" s="302">
        <f>+T118+V118</f>
        <v>15.7</v>
      </c>
      <c r="T118" s="184">
        <v>0</v>
      </c>
      <c r="U118" s="314">
        <v>0</v>
      </c>
      <c r="V118" s="313">
        <v>15.7</v>
      </c>
      <c r="W118" s="302">
        <f>+X118+Z118</f>
        <v>0</v>
      </c>
      <c r="X118" s="312">
        <v>0</v>
      </c>
      <c r="Y118" s="312">
        <v>0</v>
      </c>
      <c r="Z118" s="313">
        <v>0</v>
      </c>
      <c r="AA118" s="315">
        <v>15.7</v>
      </c>
      <c r="AB118" s="315">
        <v>15.7</v>
      </c>
      <c r="AC118" s="662"/>
      <c r="AD118" s="1163"/>
      <c r="AE118" s="632"/>
      <c r="AF118" s="1043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6"/>
    </row>
    <row r="119" spans="1:59" ht="20.25" customHeight="1" thickBot="1" x14ac:dyDescent="0.25">
      <c r="A119" s="686"/>
      <c r="B119" s="625"/>
      <c r="C119" s="596"/>
      <c r="D119" s="645"/>
      <c r="E119" s="648"/>
      <c r="F119" s="651"/>
      <c r="G119" s="654"/>
      <c r="H119" s="657"/>
      <c r="I119" s="660"/>
      <c r="J119" s="134" t="s">
        <v>26</v>
      </c>
      <c r="K119" s="6">
        <f t="shared" ref="K119:N119" si="34">SUM(K115:K118)</f>
        <v>58</v>
      </c>
      <c r="L119" s="5">
        <f t="shared" si="34"/>
        <v>0</v>
      </c>
      <c r="M119" s="5">
        <f t="shared" si="34"/>
        <v>0</v>
      </c>
      <c r="N119" s="7">
        <f t="shared" si="34"/>
        <v>58</v>
      </c>
      <c r="O119" s="6">
        <f t="shared" ref="O119:AB119" si="35">SUM(O115:O118)</f>
        <v>15.7</v>
      </c>
      <c r="P119" s="2">
        <f t="shared" si="35"/>
        <v>0</v>
      </c>
      <c r="Q119" s="2">
        <f t="shared" si="35"/>
        <v>0</v>
      </c>
      <c r="R119" s="7">
        <f t="shared" si="35"/>
        <v>15.7</v>
      </c>
      <c r="S119" s="6">
        <f t="shared" si="35"/>
        <v>15.7</v>
      </c>
      <c r="T119" s="5">
        <f t="shared" si="35"/>
        <v>0</v>
      </c>
      <c r="U119" s="5">
        <f t="shared" si="35"/>
        <v>0</v>
      </c>
      <c r="V119" s="7">
        <f t="shared" si="35"/>
        <v>15.7</v>
      </c>
      <c r="W119" s="6">
        <f t="shared" si="35"/>
        <v>0</v>
      </c>
      <c r="X119" s="2">
        <f t="shared" si="35"/>
        <v>0</v>
      </c>
      <c r="Y119" s="2">
        <f t="shared" si="35"/>
        <v>0</v>
      </c>
      <c r="Z119" s="7">
        <f t="shared" si="35"/>
        <v>0</v>
      </c>
      <c r="AA119" s="23">
        <f t="shared" si="35"/>
        <v>15.7</v>
      </c>
      <c r="AB119" s="23">
        <f t="shared" si="35"/>
        <v>15.7</v>
      </c>
      <c r="AC119" s="662"/>
      <c r="AD119" s="1163"/>
      <c r="AE119" s="632"/>
      <c r="AF119" s="1043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6"/>
    </row>
    <row r="120" spans="1:59" ht="20.25" customHeight="1" x14ac:dyDescent="0.2">
      <c r="A120" s="634" t="s">
        <v>17</v>
      </c>
      <c r="B120" s="637" t="s">
        <v>18</v>
      </c>
      <c r="C120" s="640" t="s">
        <v>18</v>
      </c>
      <c r="D120" s="643" t="s">
        <v>64</v>
      </c>
      <c r="E120" s="646" t="s">
        <v>373</v>
      </c>
      <c r="F120" s="649"/>
      <c r="G120" s="652" t="s">
        <v>393</v>
      </c>
      <c r="H120" s="655" t="s">
        <v>21</v>
      </c>
      <c r="I120" s="658" t="s">
        <v>22</v>
      </c>
      <c r="J120" s="283" t="s">
        <v>25</v>
      </c>
      <c r="K120" s="160">
        <f>+L120+N120</f>
        <v>0</v>
      </c>
      <c r="L120" s="12">
        <v>0</v>
      </c>
      <c r="M120" s="246">
        <v>0</v>
      </c>
      <c r="N120" s="116">
        <v>0</v>
      </c>
      <c r="O120" s="160">
        <f>+P120+R120</f>
        <v>0</v>
      </c>
      <c r="P120" s="12">
        <v>0</v>
      </c>
      <c r="Q120" s="246">
        <v>0</v>
      </c>
      <c r="R120" s="116">
        <v>0</v>
      </c>
      <c r="S120" s="160">
        <f>+T120+V120</f>
        <v>0</v>
      </c>
      <c r="T120" s="12">
        <v>0</v>
      </c>
      <c r="U120" s="246">
        <v>0</v>
      </c>
      <c r="V120" s="116">
        <v>0</v>
      </c>
      <c r="W120" s="160">
        <f>+X120+Z120</f>
        <v>0</v>
      </c>
      <c r="X120" s="244">
        <v>0</v>
      </c>
      <c r="Y120" s="244">
        <v>0</v>
      </c>
      <c r="Z120" s="116">
        <v>0</v>
      </c>
      <c r="AA120" s="294">
        <v>0</v>
      </c>
      <c r="AB120" s="294">
        <v>0</v>
      </c>
      <c r="AC120" s="609" t="s">
        <v>374</v>
      </c>
      <c r="AD120" s="612" t="s">
        <v>39</v>
      </c>
      <c r="AE120" s="612" t="s">
        <v>39</v>
      </c>
      <c r="AF120" s="615" t="s">
        <v>39</v>
      </c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6"/>
    </row>
    <row r="121" spans="1:59" ht="20.25" customHeight="1" x14ac:dyDescent="0.2">
      <c r="A121" s="635"/>
      <c r="B121" s="638"/>
      <c r="C121" s="641"/>
      <c r="D121" s="644"/>
      <c r="E121" s="647"/>
      <c r="F121" s="650"/>
      <c r="G121" s="653"/>
      <c r="H121" s="656"/>
      <c r="I121" s="659"/>
      <c r="J121" s="284" t="s">
        <v>23</v>
      </c>
      <c r="K121" s="192">
        <f>+L121+N121</f>
        <v>0</v>
      </c>
      <c r="L121" s="199">
        <v>0</v>
      </c>
      <c r="M121" s="280">
        <v>0</v>
      </c>
      <c r="N121" s="200">
        <v>0</v>
      </c>
      <c r="O121" s="192">
        <f>+P121+R121</f>
        <v>0</v>
      </c>
      <c r="P121" s="199">
        <v>0</v>
      </c>
      <c r="Q121" s="280">
        <v>0</v>
      </c>
      <c r="R121" s="200">
        <v>0</v>
      </c>
      <c r="S121" s="192">
        <f>+T121+V121</f>
        <v>0</v>
      </c>
      <c r="T121" s="199">
        <v>0</v>
      </c>
      <c r="U121" s="280">
        <v>0</v>
      </c>
      <c r="V121" s="200">
        <v>0</v>
      </c>
      <c r="W121" s="192">
        <f>+X121+Z121</f>
        <v>0</v>
      </c>
      <c r="X121" s="201">
        <v>0</v>
      </c>
      <c r="Y121" s="201">
        <v>0</v>
      </c>
      <c r="Z121" s="200">
        <v>0</v>
      </c>
      <c r="AA121" s="296">
        <v>0</v>
      </c>
      <c r="AB121" s="296">
        <v>0</v>
      </c>
      <c r="AC121" s="610"/>
      <c r="AD121" s="613"/>
      <c r="AE121" s="613"/>
      <c r="AF121" s="616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6"/>
    </row>
    <row r="122" spans="1:59" ht="20.25" customHeight="1" x14ac:dyDescent="0.2">
      <c r="A122" s="635"/>
      <c r="B122" s="638"/>
      <c r="C122" s="641"/>
      <c r="D122" s="644"/>
      <c r="E122" s="647"/>
      <c r="F122" s="650"/>
      <c r="G122" s="653"/>
      <c r="H122" s="656"/>
      <c r="I122" s="659"/>
      <c r="J122" s="284" t="s">
        <v>40</v>
      </c>
      <c r="K122" s="192">
        <f>+L122+N122</f>
        <v>0</v>
      </c>
      <c r="L122" s="199">
        <v>0</v>
      </c>
      <c r="M122" s="280">
        <v>0</v>
      </c>
      <c r="N122" s="200">
        <v>0</v>
      </c>
      <c r="O122" s="192">
        <f>+P122+R122</f>
        <v>0</v>
      </c>
      <c r="P122" s="199">
        <v>0</v>
      </c>
      <c r="Q122" s="280">
        <v>0</v>
      </c>
      <c r="R122" s="200">
        <v>0</v>
      </c>
      <c r="S122" s="192">
        <f>+T122+V122</f>
        <v>0</v>
      </c>
      <c r="T122" s="199">
        <v>0</v>
      </c>
      <c r="U122" s="280">
        <v>0</v>
      </c>
      <c r="V122" s="200">
        <v>0</v>
      </c>
      <c r="W122" s="192">
        <f>+X122+Z122</f>
        <v>0</v>
      </c>
      <c r="X122" s="201">
        <v>0</v>
      </c>
      <c r="Y122" s="201">
        <v>0</v>
      </c>
      <c r="Z122" s="200">
        <v>0</v>
      </c>
      <c r="AA122" s="296">
        <v>0</v>
      </c>
      <c r="AB122" s="296">
        <v>0</v>
      </c>
      <c r="AC122" s="610"/>
      <c r="AD122" s="613"/>
      <c r="AE122" s="613"/>
      <c r="AF122" s="616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6"/>
    </row>
    <row r="123" spans="1:59" ht="20.25" customHeight="1" thickBot="1" x14ac:dyDescent="0.25">
      <c r="A123" s="635"/>
      <c r="B123" s="638"/>
      <c r="C123" s="641"/>
      <c r="D123" s="644"/>
      <c r="E123" s="647"/>
      <c r="F123" s="650"/>
      <c r="G123" s="653"/>
      <c r="H123" s="656"/>
      <c r="I123" s="659"/>
      <c r="J123" s="285" t="s">
        <v>28</v>
      </c>
      <c r="K123" s="193">
        <f>+L123+N123</f>
        <v>0</v>
      </c>
      <c r="L123" s="312">
        <v>0</v>
      </c>
      <c r="M123" s="312">
        <v>0</v>
      </c>
      <c r="N123" s="313">
        <v>0</v>
      </c>
      <c r="O123" s="193">
        <f>+P123+R123</f>
        <v>0</v>
      </c>
      <c r="P123" s="184">
        <v>0</v>
      </c>
      <c r="Q123" s="314">
        <v>0</v>
      </c>
      <c r="R123" s="313">
        <v>0</v>
      </c>
      <c r="S123" s="193">
        <f>+T123+V123</f>
        <v>0</v>
      </c>
      <c r="T123" s="312">
        <v>0</v>
      </c>
      <c r="U123" s="312">
        <v>0</v>
      </c>
      <c r="V123" s="313">
        <v>0</v>
      </c>
      <c r="W123" s="193">
        <f>+X123+Z123</f>
        <v>0</v>
      </c>
      <c r="X123" s="312">
        <v>0</v>
      </c>
      <c r="Y123" s="312">
        <v>0</v>
      </c>
      <c r="Z123" s="313">
        <v>0</v>
      </c>
      <c r="AA123" s="315">
        <v>0</v>
      </c>
      <c r="AB123" s="315">
        <v>0</v>
      </c>
      <c r="AC123" s="610"/>
      <c r="AD123" s="613"/>
      <c r="AE123" s="613"/>
      <c r="AF123" s="616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6"/>
    </row>
    <row r="124" spans="1:59" ht="20.25" customHeight="1" thickBot="1" x14ac:dyDescent="0.25">
      <c r="A124" s="636"/>
      <c r="B124" s="639"/>
      <c r="C124" s="642"/>
      <c r="D124" s="645"/>
      <c r="E124" s="648"/>
      <c r="F124" s="651"/>
      <c r="G124" s="654"/>
      <c r="H124" s="657"/>
      <c r="I124" s="660"/>
      <c r="J124" s="134" t="s">
        <v>26</v>
      </c>
      <c r="K124" s="6">
        <f t="shared" ref="K124:AB124" si="36">SUM(K120:K123)</f>
        <v>0</v>
      </c>
      <c r="L124" s="5">
        <f t="shared" si="36"/>
        <v>0</v>
      </c>
      <c r="M124" s="5">
        <f t="shared" si="36"/>
        <v>0</v>
      </c>
      <c r="N124" s="7">
        <f t="shared" si="36"/>
        <v>0</v>
      </c>
      <c r="O124" s="6">
        <f t="shared" si="36"/>
        <v>0</v>
      </c>
      <c r="P124" s="2">
        <f t="shared" si="36"/>
        <v>0</v>
      </c>
      <c r="Q124" s="2">
        <f t="shared" si="36"/>
        <v>0</v>
      </c>
      <c r="R124" s="7">
        <f t="shared" si="36"/>
        <v>0</v>
      </c>
      <c r="S124" s="6">
        <f t="shared" si="36"/>
        <v>0</v>
      </c>
      <c r="T124" s="5">
        <f t="shared" si="36"/>
        <v>0</v>
      </c>
      <c r="U124" s="5">
        <f t="shared" si="36"/>
        <v>0</v>
      </c>
      <c r="V124" s="7">
        <f t="shared" si="36"/>
        <v>0</v>
      </c>
      <c r="W124" s="6">
        <f t="shared" si="36"/>
        <v>0</v>
      </c>
      <c r="X124" s="2">
        <f t="shared" si="36"/>
        <v>0</v>
      </c>
      <c r="Y124" s="2">
        <f t="shared" si="36"/>
        <v>0</v>
      </c>
      <c r="Z124" s="7">
        <f t="shared" si="36"/>
        <v>0</v>
      </c>
      <c r="AA124" s="9">
        <f t="shared" si="36"/>
        <v>0</v>
      </c>
      <c r="AB124" s="9">
        <f t="shared" si="36"/>
        <v>0</v>
      </c>
      <c r="AC124" s="611"/>
      <c r="AD124" s="614"/>
      <c r="AE124" s="614"/>
      <c r="AF124" s="617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6"/>
    </row>
    <row r="125" spans="1:59" ht="15" customHeight="1" x14ac:dyDescent="0.2">
      <c r="A125" s="634" t="s">
        <v>17</v>
      </c>
      <c r="B125" s="637" t="s">
        <v>18</v>
      </c>
      <c r="C125" s="640" t="s">
        <v>18</v>
      </c>
      <c r="D125" s="643" t="s">
        <v>68</v>
      </c>
      <c r="E125" s="646" t="s">
        <v>290</v>
      </c>
      <c r="F125" s="649"/>
      <c r="G125" s="652" t="s">
        <v>124</v>
      </c>
      <c r="H125" s="655" t="s">
        <v>21</v>
      </c>
      <c r="I125" s="658" t="s">
        <v>22</v>
      </c>
      <c r="J125" s="283" t="s">
        <v>25</v>
      </c>
      <c r="K125" s="160">
        <f>+L125+N125</f>
        <v>0</v>
      </c>
      <c r="L125" s="12">
        <v>0</v>
      </c>
      <c r="M125" s="246">
        <v>0</v>
      </c>
      <c r="N125" s="116">
        <v>0</v>
      </c>
      <c r="O125" s="160">
        <f>+P125+R125</f>
        <v>0</v>
      </c>
      <c r="P125" s="12">
        <v>0</v>
      </c>
      <c r="Q125" s="246">
        <v>0</v>
      </c>
      <c r="R125" s="116">
        <v>0</v>
      </c>
      <c r="S125" s="160">
        <f>+T125+V125</f>
        <v>0</v>
      </c>
      <c r="T125" s="12">
        <v>0</v>
      </c>
      <c r="U125" s="246">
        <v>0</v>
      </c>
      <c r="V125" s="116">
        <v>0</v>
      </c>
      <c r="W125" s="160">
        <f>+X125+Z125</f>
        <v>0</v>
      </c>
      <c r="X125" s="244">
        <v>0</v>
      </c>
      <c r="Y125" s="244">
        <v>0</v>
      </c>
      <c r="Z125" s="116">
        <v>0</v>
      </c>
      <c r="AA125" s="294">
        <v>0</v>
      </c>
      <c r="AB125" s="294">
        <v>0</v>
      </c>
      <c r="AC125" s="609" t="s">
        <v>177</v>
      </c>
      <c r="AD125" s="612" t="s">
        <v>39</v>
      </c>
      <c r="AE125" s="612" t="s">
        <v>39</v>
      </c>
      <c r="AF125" s="615" t="s">
        <v>39</v>
      </c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6"/>
    </row>
    <row r="126" spans="1:59" ht="13.5" customHeight="1" x14ac:dyDescent="0.2">
      <c r="A126" s="635"/>
      <c r="B126" s="638"/>
      <c r="C126" s="641"/>
      <c r="D126" s="644"/>
      <c r="E126" s="647"/>
      <c r="F126" s="650"/>
      <c r="G126" s="653"/>
      <c r="H126" s="656"/>
      <c r="I126" s="659"/>
      <c r="J126" s="284" t="s">
        <v>23</v>
      </c>
      <c r="K126" s="192">
        <f>+L126+N126</f>
        <v>0</v>
      </c>
      <c r="L126" s="199">
        <v>0</v>
      </c>
      <c r="M126" s="280">
        <v>0</v>
      </c>
      <c r="N126" s="200">
        <v>0</v>
      </c>
      <c r="O126" s="192">
        <f>+P126+R126</f>
        <v>0</v>
      </c>
      <c r="P126" s="199">
        <v>0</v>
      </c>
      <c r="Q126" s="280">
        <v>0</v>
      </c>
      <c r="R126" s="200">
        <v>0</v>
      </c>
      <c r="S126" s="192">
        <f>+T126+V126</f>
        <v>0</v>
      </c>
      <c r="T126" s="199">
        <v>0</v>
      </c>
      <c r="U126" s="280">
        <v>0</v>
      </c>
      <c r="V126" s="200">
        <v>0</v>
      </c>
      <c r="W126" s="192">
        <f>+X126+Z126</f>
        <v>0</v>
      </c>
      <c r="X126" s="201">
        <v>0</v>
      </c>
      <c r="Y126" s="201">
        <v>0</v>
      </c>
      <c r="Z126" s="200">
        <v>0</v>
      </c>
      <c r="AA126" s="296">
        <v>0</v>
      </c>
      <c r="AB126" s="296">
        <v>0</v>
      </c>
      <c r="AC126" s="610"/>
      <c r="AD126" s="613"/>
      <c r="AE126" s="613"/>
      <c r="AF126" s="616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6"/>
    </row>
    <row r="127" spans="1:59" ht="15" customHeight="1" x14ac:dyDescent="0.2">
      <c r="A127" s="635"/>
      <c r="B127" s="638"/>
      <c r="C127" s="641"/>
      <c r="D127" s="644"/>
      <c r="E127" s="647"/>
      <c r="F127" s="650"/>
      <c r="G127" s="653"/>
      <c r="H127" s="656"/>
      <c r="I127" s="659"/>
      <c r="J127" s="284" t="s">
        <v>24</v>
      </c>
      <c r="K127" s="192">
        <f>+L127+N127</f>
        <v>0</v>
      </c>
      <c r="L127" s="199">
        <v>0</v>
      </c>
      <c r="M127" s="280">
        <v>0</v>
      </c>
      <c r="N127" s="200">
        <v>0</v>
      </c>
      <c r="O127" s="192">
        <f>+P127+R127</f>
        <v>0</v>
      </c>
      <c r="P127" s="199">
        <v>0</v>
      </c>
      <c r="Q127" s="280">
        <v>0</v>
      </c>
      <c r="R127" s="200">
        <v>0</v>
      </c>
      <c r="S127" s="192">
        <f>+T127+V127</f>
        <v>0</v>
      </c>
      <c r="T127" s="199">
        <v>0</v>
      </c>
      <c r="U127" s="280">
        <v>0</v>
      </c>
      <c r="V127" s="200">
        <v>0</v>
      </c>
      <c r="W127" s="192">
        <f>+X127+Z127</f>
        <v>0</v>
      </c>
      <c r="X127" s="201">
        <v>0</v>
      </c>
      <c r="Y127" s="201">
        <v>0</v>
      </c>
      <c r="Z127" s="200">
        <v>0</v>
      </c>
      <c r="AA127" s="296">
        <v>0</v>
      </c>
      <c r="AB127" s="296">
        <v>0</v>
      </c>
      <c r="AC127" s="610"/>
      <c r="AD127" s="613"/>
      <c r="AE127" s="613"/>
      <c r="AF127" s="616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6"/>
    </row>
    <row r="128" spans="1:59" ht="15" customHeight="1" thickBot="1" x14ac:dyDescent="0.25">
      <c r="A128" s="635"/>
      <c r="B128" s="638"/>
      <c r="C128" s="641"/>
      <c r="D128" s="644"/>
      <c r="E128" s="647"/>
      <c r="F128" s="650"/>
      <c r="G128" s="653"/>
      <c r="H128" s="656"/>
      <c r="I128" s="659"/>
      <c r="J128" s="285" t="s">
        <v>28</v>
      </c>
      <c r="K128" s="193">
        <f>+L128+N128</f>
        <v>5.9</v>
      </c>
      <c r="L128" s="312">
        <v>0</v>
      </c>
      <c r="M128" s="312">
        <v>0</v>
      </c>
      <c r="N128" s="313">
        <v>5.9</v>
      </c>
      <c r="O128" s="193">
        <f>+P128+R128</f>
        <v>5.9</v>
      </c>
      <c r="P128" s="184">
        <v>0</v>
      </c>
      <c r="Q128" s="314">
        <v>0</v>
      </c>
      <c r="R128" s="313">
        <v>5.9</v>
      </c>
      <c r="S128" s="193">
        <f>+T128+V128</f>
        <v>5.9</v>
      </c>
      <c r="T128" s="312">
        <v>0</v>
      </c>
      <c r="U128" s="312">
        <v>0</v>
      </c>
      <c r="V128" s="313">
        <v>5.9</v>
      </c>
      <c r="W128" s="193">
        <f>+X128+Z128</f>
        <v>0</v>
      </c>
      <c r="X128" s="312">
        <v>0</v>
      </c>
      <c r="Y128" s="312">
        <v>0</v>
      </c>
      <c r="Z128" s="313">
        <v>0</v>
      </c>
      <c r="AA128" s="315">
        <v>5.9</v>
      </c>
      <c r="AB128" s="315">
        <v>5.9</v>
      </c>
      <c r="AC128" s="610"/>
      <c r="AD128" s="613"/>
      <c r="AE128" s="613"/>
      <c r="AF128" s="616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6"/>
    </row>
    <row r="129" spans="1:59" ht="20.25" customHeight="1" thickBot="1" x14ac:dyDescent="0.25">
      <c r="A129" s="636"/>
      <c r="B129" s="639"/>
      <c r="C129" s="642"/>
      <c r="D129" s="645"/>
      <c r="E129" s="648"/>
      <c r="F129" s="651"/>
      <c r="G129" s="654"/>
      <c r="H129" s="657"/>
      <c r="I129" s="660"/>
      <c r="J129" s="134" t="s">
        <v>26</v>
      </c>
      <c r="K129" s="6">
        <f t="shared" ref="K129:AB129" si="37">SUM(K125:K128)</f>
        <v>5.9</v>
      </c>
      <c r="L129" s="5">
        <f t="shared" si="37"/>
        <v>0</v>
      </c>
      <c r="M129" s="5">
        <f t="shared" si="37"/>
        <v>0</v>
      </c>
      <c r="N129" s="7">
        <f t="shared" si="37"/>
        <v>5.9</v>
      </c>
      <c r="O129" s="6">
        <f t="shared" si="37"/>
        <v>5.9</v>
      </c>
      <c r="P129" s="2">
        <f t="shared" si="37"/>
        <v>0</v>
      </c>
      <c r="Q129" s="2">
        <f t="shared" si="37"/>
        <v>0</v>
      </c>
      <c r="R129" s="7">
        <f t="shared" si="37"/>
        <v>5.9</v>
      </c>
      <c r="S129" s="6">
        <f t="shared" si="37"/>
        <v>5.9</v>
      </c>
      <c r="T129" s="5">
        <f t="shared" si="37"/>
        <v>0</v>
      </c>
      <c r="U129" s="5">
        <f t="shared" si="37"/>
        <v>0</v>
      </c>
      <c r="V129" s="7">
        <f t="shared" si="37"/>
        <v>5.9</v>
      </c>
      <c r="W129" s="6">
        <f t="shared" si="37"/>
        <v>0</v>
      </c>
      <c r="X129" s="2">
        <f t="shared" si="37"/>
        <v>0</v>
      </c>
      <c r="Y129" s="2">
        <f t="shared" si="37"/>
        <v>0</v>
      </c>
      <c r="Z129" s="7">
        <f t="shared" si="37"/>
        <v>0</v>
      </c>
      <c r="AA129" s="9">
        <f t="shared" si="37"/>
        <v>5.9</v>
      </c>
      <c r="AB129" s="9">
        <f t="shared" si="37"/>
        <v>5.9</v>
      </c>
      <c r="AC129" s="611"/>
      <c r="AD129" s="614"/>
      <c r="AE129" s="614"/>
      <c r="AF129" s="617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6"/>
    </row>
    <row r="130" spans="1:59" ht="13.5" customHeight="1" x14ac:dyDescent="0.2">
      <c r="A130" s="634" t="s">
        <v>17</v>
      </c>
      <c r="B130" s="637" t="s">
        <v>18</v>
      </c>
      <c r="C130" s="640" t="s">
        <v>18</v>
      </c>
      <c r="D130" s="643" t="s">
        <v>69</v>
      </c>
      <c r="E130" s="646" t="s">
        <v>191</v>
      </c>
      <c r="F130" s="649"/>
      <c r="G130" s="652" t="s">
        <v>115</v>
      </c>
      <c r="H130" s="655" t="s">
        <v>21</v>
      </c>
      <c r="I130" s="658" t="s">
        <v>22</v>
      </c>
      <c r="J130" s="283" t="s">
        <v>25</v>
      </c>
      <c r="K130" s="160">
        <f>+L130+N130</f>
        <v>0</v>
      </c>
      <c r="L130" s="12">
        <v>0</v>
      </c>
      <c r="M130" s="246">
        <v>0</v>
      </c>
      <c r="N130" s="116">
        <v>0</v>
      </c>
      <c r="O130" s="160">
        <f>+P130+R130</f>
        <v>0</v>
      </c>
      <c r="P130" s="12">
        <v>0</v>
      </c>
      <c r="Q130" s="246">
        <v>0</v>
      </c>
      <c r="R130" s="116">
        <v>0</v>
      </c>
      <c r="S130" s="160">
        <f>+T130+V130</f>
        <v>0</v>
      </c>
      <c r="T130" s="12">
        <v>0</v>
      </c>
      <c r="U130" s="246">
        <v>0</v>
      </c>
      <c r="V130" s="116">
        <v>0</v>
      </c>
      <c r="W130" s="160">
        <f>+X130+Z130</f>
        <v>0</v>
      </c>
      <c r="X130" s="244">
        <v>0</v>
      </c>
      <c r="Y130" s="244">
        <v>0</v>
      </c>
      <c r="Z130" s="116">
        <v>0</v>
      </c>
      <c r="AA130" s="294">
        <v>0</v>
      </c>
      <c r="AB130" s="294">
        <v>0</v>
      </c>
      <c r="AC130" s="1102" t="s">
        <v>192</v>
      </c>
      <c r="AD130" s="612" t="s">
        <v>39</v>
      </c>
      <c r="AE130" s="612" t="s">
        <v>39</v>
      </c>
      <c r="AF130" s="615" t="s">
        <v>39</v>
      </c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4"/>
    </row>
    <row r="131" spans="1:59" ht="14.25" customHeight="1" x14ac:dyDescent="0.2">
      <c r="A131" s="635"/>
      <c r="B131" s="638"/>
      <c r="C131" s="641"/>
      <c r="D131" s="644"/>
      <c r="E131" s="647"/>
      <c r="F131" s="650"/>
      <c r="G131" s="653"/>
      <c r="H131" s="656"/>
      <c r="I131" s="659"/>
      <c r="J131" s="284" t="s">
        <v>23</v>
      </c>
      <c r="K131" s="192">
        <f>+L131+N131</f>
        <v>0</v>
      </c>
      <c r="L131" s="199">
        <v>0</v>
      </c>
      <c r="M131" s="280">
        <v>0</v>
      </c>
      <c r="N131" s="200">
        <v>0</v>
      </c>
      <c r="O131" s="192">
        <f>+P131+R131</f>
        <v>0</v>
      </c>
      <c r="P131" s="199">
        <v>0</v>
      </c>
      <c r="Q131" s="280">
        <v>0</v>
      </c>
      <c r="R131" s="200">
        <v>0</v>
      </c>
      <c r="S131" s="192">
        <f>+T131+V131</f>
        <v>0</v>
      </c>
      <c r="T131" s="199">
        <v>0</v>
      </c>
      <c r="U131" s="280">
        <v>0</v>
      </c>
      <c r="V131" s="200">
        <v>0</v>
      </c>
      <c r="W131" s="192">
        <f>+X131+Z131</f>
        <v>0</v>
      </c>
      <c r="X131" s="201">
        <v>0</v>
      </c>
      <c r="Y131" s="201">
        <v>0</v>
      </c>
      <c r="Z131" s="200">
        <v>0</v>
      </c>
      <c r="AA131" s="296">
        <v>0</v>
      </c>
      <c r="AB131" s="296">
        <v>0</v>
      </c>
      <c r="AC131" s="1103"/>
      <c r="AD131" s="613"/>
      <c r="AE131" s="613"/>
      <c r="AF131" s="616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4"/>
    </row>
    <row r="132" spans="1:59" ht="12.75" customHeight="1" x14ac:dyDescent="0.2">
      <c r="A132" s="635"/>
      <c r="B132" s="638"/>
      <c r="C132" s="641"/>
      <c r="D132" s="644"/>
      <c r="E132" s="647"/>
      <c r="F132" s="650"/>
      <c r="G132" s="653"/>
      <c r="H132" s="656"/>
      <c r="I132" s="659"/>
      <c r="J132" s="284" t="s">
        <v>24</v>
      </c>
      <c r="K132" s="192">
        <f>+L132+N132</f>
        <v>0</v>
      </c>
      <c r="L132" s="199">
        <v>0</v>
      </c>
      <c r="M132" s="280">
        <v>0</v>
      </c>
      <c r="N132" s="200">
        <v>0</v>
      </c>
      <c r="O132" s="192">
        <f>+P132+R132</f>
        <v>0</v>
      </c>
      <c r="P132" s="199">
        <v>0</v>
      </c>
      <c r="Q132" s="280">
        <v>0</v>
      </c>
      <c r="R132" s="200">
        <v>0</v>
      </c>
      <c r="S132" s="192">
        <f>+T132+V132</f>
        <v>0</v>
      </c>
      <c r="T132" s="199">
        <v>0</v>
      </c>
      <c r="U132" s="280">
        <v>0</v>
      </c>
      <c r="V132" s="200">
        <v>0</v>
      </c>
      <c r="W132" s="192">
        <f>+X132+Z132</f>
        <v>0</v>
      </c>
      <c r="X132" s="201">
        <v>0</v>
      </c>
      <c r="Y132" s="201">
        <v>0</v>
      </c>
      <c r="Z132" s="200">
        <v>0</v>
      </c>
      <c r="AA132" s="296">
        <v>0</v>
      </c>
      <c r="AB132" s="296">
        <v>0</v>
      </c>
      <c r="AC132" s="1103"/>
      <c r="AD132" s="613"/>
      <c r="AE132" s="613"/>
      <c r="AF132" s="616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4"/>
    </row>
    <row r="133" spans="1:59" ht="15" customHeight="1" thickBot="1" x14ac:dyDescent="0.25">
      <c r="A133" s="635"/>
      <c r="B133" s="638"/>
      <c r="C133" s="641"/>
      <c r="D133" s="644"/>
      <c r="E133" s="647"/>
      <c r="F133" s="650"/>
      <c r="G133" s="653"/>
      <c r="H133" s="656"/>
      <c r="I133" s="659"/>
      <c r="J133" s="128" t="s">
        <v>28</v>
      </c>
      <c r="K133" s="132">
        <f>+L133+N133</f>
        <v>0</v>
      </c>
      <c r="L133" s="13">
        <v>0</v>
      </c>
      <c r="M133" s="13">
        <v>0</v>
      </c>
      <c r="N133" s="112">
        <v>0</v>
      </c>
      <c r="O133" s="132">
        <f>+P133+R133</f>
        <v>0</v>
      </c>
      <c r="P133" s="14">
        <v>0</v>
      </c>
      <c r="Q133" s="15">
        <v>0</v>
      </c>
      <c r="R133" s="112">
        <v>0</v>
      </c>
      <c r="S133" s="132">
        <f>+T133+V133</f>
        <v>0</v>
      </c>
      <c r="T133" s="13">
        <v>0</v>
      </c>
      <c r="U133" s="13">
        <v>0</v>
      </c>
      <c r="V133" s="112">
        <v>0</v>
      </c>
      <c r="W133" s="132">
        <f>+X133+Z133</f>
        <v>0</v>
      </c>
      <c r="X133" s="13">
        <v>0</v>
      </c>
      <c r="Y133" s="13">
        <v>0</v>
      </c>
      <c r="Z133" s="112">
        <v>0</v>
      </c>
      <c r="AA133" s="295">
        <v>0</v>
      </c>
      <c r="AB133" s="295">
        <v>0</v>
      </c>
      <c r="AC133" s="1103"/>
      <c r="AD133" s="613"/>
      <c r="AE133" s="613"/>
      <c r="AF133" s="616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4"/>
    </row>
    <row r="134" spans="1:59" ht="19.5" customHeight="1" thickBot="1" x14ac:dyDescent="0.25">
      <c r="A134" s="636"/>
      <c r="B134" s="639"/>
      <c r="C134" s="642"/>
      <c r="D134" s="645"/>
      <c r="E134" s="648"/>
      <c r="F134" s="651"/>
      <c r="G134" s="654"/>
      <c r="H134" s="657"/>
      <c r="I134" s="660"/>
      <c r="J134" s="134" t="s">
        <v>26</v>
      </c>
      <c r="K134" s="6">
        <f t="shared" ref="K134:N134" si="38">SUM(K130:K133)</f>
        <v>0</v>
      </c>
      <c r="L134" s="5">
        <f t="shared" si="38"/>
        <v>0</v>
      </c>
      <c r="M134" s="5">
        <f t="shared" si="38"/>
        <v>0</v>
      </c>
      <c r="N134" s="7">
        <f t="shared" si="38"/>
        <v>0</v>
      </c>
      <c r="O134" s="6">
        <f t="shared" ref="O134:AB134" si="39">SUM(O130:O133)</f>
        <v>0</v>
      </c>
      <c r="P134" s="2">
        <f t="shared" si="39"/>
        <v>0</v>
      </c>
      <c r="Q134" s="2">
        <f t="shared" si="39"/>
        <v>0</v>
      </c>
      <c r="R134" s="7">
        <f t="shared" si="39"/>
        <v>0</v>
      </c>
      <c r="S134" s="6">
        <f t="shared" si="39"/>
        <v>0</v>
      </c>
      <c r="T134" s="5">
        <f t="shared" si="39"/>
        <v>0</v>
      </c>
      <c r="U134" s="5">
        <f t="shared" si="39"/>
        <v>0</v>
      </c>
      <c r="V134" s="7">
        <f t="shared" si="39"/>
        <v>0</v>
      </c>
      <c r="W134" s="6">
        <f t="shared" si="39"/>
        <v>0</v>
      </c>
      <c r="X134" s="2">
        <f t="shared" si="39"/>
        <v>0</v>
      </c>
      <c r="Y134" s="2">
        <f t="shared" si="39"/>
        <v>0</v>
      </c>
      <c r="Z134" s="7">
        <f t="shared" si="39"/>
        <v>0</v>
      </c>
      <c r="AA134" s="9">
        <f t="shared" si="39"/>
        <v>0</v>
      </c>
      <c r="AB134" s="9">
        <f t="shared" si="39"/>
        <v>0</v>
      </c>
      <c r="AC134" s="1053"/>
      <c r="AD134" s="614"/>
      <c r="AE134" s="614"/>
      <c r="AF134" s="617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4"/>
    </row>
    <row r="135" spans="1:59" ht="13.5" customHeight="1" thickBot="1" x14ac:dyDescent="0.25">
      <c r="A135" s="742" t="s">
        <v>17</v>
      </c>
      <c r="B135" s="624" t="s">
        <v>18</v>
      </c>
      <c r="C135" s="667" t="s">
        <v>18</v>
      </c>
      <c r="D135" s="643" t="s">
        <v>70</v>
      </c>
      <c r="E135" s="646" t="s">
        <v>71</v>
      </c>
      <c r="F135" s="649"/>
      <c r="G135" s="652" t="s">
        <v>115</v>
      </c>
      <c r="H135" s="655" t="s">
        <v>21</v>
      </c>
      <c r="I135" s="658" t="s">
        <v>22</v>
      </c>
      <c r="J135" s="283" t="s">
        <v>25</v>
      </c>
      <c r="K135" s="160">
        <f>+L135+N135</f>
        <v>0.8</v>
      </c>
      <c r="L135" s="12">
        <v>0</v>
      </c>
      <c r="M135" s="246">
        <v>0</v>
      </c>
      <c r="N135" s="116">
        <v>0.8</v>
      </c>
      <c r="O135" s="160">
        <f>+P135+R135</f>
        <v>0</v>
      </c>
      <c r="P135" s="12">
        <v>0</v>
      </c>
      <c r="Q135" s="246">
        <v>0</v>
      </c>
      <c r="R135" s="116">
        <v>0</v>
      </c>
      <c r="S135" s="160">
        <f>+T135+V135</f>
        <v>0</v>
      </c>
      <c r="T135" s="12">
        <v>0</v>
      </c>
      <c r="U135" s="246">
        <v>0</v>
      </c>
      <c r="V135" s="116">
        <v>0</v>
      </c>
      <c r="W135" s="160">
        <f>+X135+Z135</f>
        <v>0</v>
      </c>
      <c r="X135" s="244">
        <v>0</v>
      </c>
      <c r="Y135" s="244">
        <v>0</v>
      </c>
      <c r="Z135" s="116">
        <v>0</v>
      </c>
      <c r="AA135" s="294">
        <v>0</v>
      </c>
      <c r="AB135" s="294">
        <v>0</v>
      </c>
      <c r="AC135" s="1045" t="s">
        <v>177</v>
      </c>
      <c r="AD135" s="632" t="s">
        <v>39</v>
      </c>
      <c r="AE135" s="632" t="s">
        <v>39</v>
      </c>
      <c r="AF135" s="835" t="s">
        <v>39</v>
      </c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4"/>
    </row>
    <row r="136" spans="1:59" ht="12.75" customHeight="1" thickBot="1" x14ac:dyDescent="0.25">
      <c r="A136" s="1011"/>
      <c r="B136" s="718"/>
      <c r="C136" s="668"/>
      <c r="D136" s="644"/>
      <c r="E136" s="647"/>
      <c r="F136" s="650"/>
      <c r="G136" s="653"/>
      <c r="H136" s="656"/>
      <c r="I136" s="659"/>
      <c r="J136" s="284" t="s">
        <v>23</v>
      </c>
      <c r="K136" s="192">
        <f>+L136+N136</f>
        <v>0</v>
      </c>
      <c r="L136" s="199">
        <v>0</v>
      </c>
      <c r="M136" s="280">
        <v>0</v>
      </c>
      <c r="N136" s="200">
        <v>0</v>
      </c>
      <c r="O136" s="190">
        <f>+P136+R136</f>
        <v>0</v>
      </c>
      <c r="P136" s="199">
        <v>0</v>
      </c>
      <c r="Q136" s="280">
        <v>0</v>
      </c>
      <c r="R136" s="200">
        <v>0</v>
      </c>
      <c r="S136" s="192">
        <f>+T136+V136</f>
        <v>0</v>
      </c>
      <c r="T136" s="199">
        <v>0</v>
      </c>
      <c r="U136" s="280">
        <v>0</v>
      </c>
      <c r="V136" s="200">
        <v>0</v>
      </c>
      <c r="W136" s="192">
        <f>+X136+Z136</f>
        <v>0</v>
      </c>
      <c r="X136" s="201">
        <v>0</v>
      </c>
      <c r="Y136" s="201">
        <v>0</v>
      </c>
      <c r="Z136" s="200">
        <v>0</v>
      </c>
      <c r="AA136" s="296">
        <v>0</v>
      </c>
      <c r="AB136" s="296">
        <v>0</v>
      </c>
      <c r="AC136" s="1045"/>
      <c r="AD136" s="632"/>
      <c r="AE136" s="632"/>
      <c r="AF136" s="835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59" ht="13.5" customHeight="1" thickBot="1" x14ac:dyDescent="0.25">
      <c r="A137" s="1011"/>
      <c r="B137" s="718"/>
      <c r="C137" s="668"/>
      <c r="D137" s="644"/>
      <c r="E137" s="647"/>
      <c r="F137" s="650"/>
      <c r="G137" s="653"/>
      <c r="H137" s="656"/>
      <c r="I137" s="659"/>
      <c r="J137" s="284" t="s">
        <v>24</v>
      </c>
      <c r="K137" s="192">
        <f>+L137+N137</f>
        <v>0</v>
      </c>
      <c r="L137" s="199">
        <v>0</v>
      </c>
      <c r="M137" s="280">
        <v>0</v>
      </c>
      <c r="N137" s="200">
        <v>0</v>
      </c>
      <c r="O137" s="190">
        <f>+P137+R137</f>
        <v>0</v>
      </c>
      <c r="P137" s="199">
        <v>0</v>
      </c>
      <c r="Q137" s="280">
        <v>0</v>
      </c>
      <c r="R137" s="200">
        <v>0</v>
      </c>
      <c r="S137" s="192">
        <f>+T137+V137</f>
        <v>0</v>
      </c>
      <c r="T137" s="199">
        <v>0</v>
      </c>
      <c r="U137" s="280">
        <v>0</v>
      </c>
      <c r="V137" s="200">
        <v>0</v>
      </c>
      <c r="W137" s="192">
        <f>+X137+Z137</f>
        <v>0</v>
      </c>
      <c r="X137" s="201">
        <v>0</v>
      </c>
      <c r="Y137" s="201">
        <v>0</v>
      </c>
      <c r="Z137" s="200">
        <v>0</v>
      </c>
      <c r="AA137" s="296">
        <v>0</v>
      </c>
      <c r="AB137" s="296">
        <v>0</v>
      </c>
      <c r="AC137" s="1045"/>
      <c r="AD137" s="632"/>
      <c r="AE137" s="632"/>
      <c r="AF137" s="835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59" ht="15" customHeight="1" thickBot="1" x14ac:dyDescent="0.25">
      <c r="A138" s="1011"/>
      <c r="B138" s="718"/>
      <c r="C138" s="668"/>
      <c r="D138" s="644"/>
      <c r="E138" s="647"/>
      <c r="F138" s="650"/>
      <c r="G138" s="653"/>
      <c r="H138" s="656"/>
      <c r="I138" s="659"/>
      <c r="J138" s="285" t="s">
        <v>28</v>
      </c>
      <c r="K138" s="193">
        <f>+L138+N138</f>
        <v>6.1</v>
      </c>
      <c r="L138" s="312">
        <v>0</v>
      </c>
      <c r="M138" s="312">
        <v>0</v>
      </c>
      <c r="N138" s="313">
        <v>6.1</v>
      </c>
      <c r="O138" s="168">
        <f>+P138+R138</f>
        <v>0</v>
      </c>
      <c r="P138" s="184">
        <v>0</v>
      </c>
      <c r="Q138" s="314">
        <v>0</v>
      </c>
      <c r="R138" s="313">
        <v>0</v>
      </c>
      <c r="S138" s="193">
        <f>+T138+V138</f>
        <v>0</v>
      </c>
      <c r="T138" s="312">
        <v>0</v>
      </c>
      <c r="U138" s="312">
        <v>0</v>
      </c>
      <c r="V138" s="313">
        <v>0</v>
      </c>
      <c r="W138" s="193">
        <f>+X138+Z138</f>
        <v>0</v>
      </c>
      <c r="X138" s="312">
        <v>0</v>
      </c>
      <c r="Y138" s="312">
        <v>0</v>
      </c>
      <c r="Z138" s="313">
        <v>0</v>
      </c>
      <c r="AA138" s="315">
        <v>0</v>
      </c>
      <c r="AB138" s="315">
        <v>0</v>
      </c>
      <c r="AC138" s="1045"/>
      <c r="AD138" s="632"/>
      <c r="AE138" s="632"/>
      <c r="AF138" s="835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4"/>
    </row>
    <row r="139" spans="1:59" ht="21.75" customHeight="1" thickBot="1" x14ac:dyDescent="0.25">
      <c r="A139" s="744"/>
      <c r="B139" s="625"/>
      <c r="C139" s="669"/>
      <c r="D139" s="645"/>
      <c r="E139" s="648"/>
      <c r="F139" s="651"/>
      <c r="G139" s="654"/>
      <c r="H139" s="657"/>
      <c r="I139" s="660"/>
      <c r="J139" s="325" t="s">
        <v>26</v>
      </c>
      <c r="K139" s="202">
        <f t="shared" ref="K139:N139" si="40">SUM(K135:K138)</f>
        <v>6.8999999999999995</v>
      </c>
      <c r="L139" s="180">
        <f t="shared" si="40"/>
        <v>0</v>
      </c>
      <c r="M139" s="180">
        <f t="shared" si="40"/>
        <v>0</v>
      </c>
      <c r="N139" s="203">
        <f t="shared" si="40"/>
        <v>6.8999999999999995</v>
      </c>
      <c r="O139" s="8">
        <f>SUM(O135:O138)</f>
        <v>0</v>
      </c>
      <c r="P139" s="2">
        <f t="shared" ref="P139:Z139" si="41">SUM(P135:P138)</f>
        <v>0</v>
      </c>
      <c r="Q139" s="2">
        <f t="shared" si="41"/>
        <v>0</v>
      </c>
      <c r="R139" s="7">
        <f t="shared" si="41"/>
        <v>0</v>
      </c>
      <c r="S139" s="202">
        <f t="shared" si="41"/>
        <v>0</v>
      </c>
      <c r="T139" s="180">
        <f t="shared" si="41"/>
        <v>0</v>
      </c>
      <c r="U139" s="180">
        <f t="shared" si="41"/>
        <v>0</v>
      </c>
      <c r="V139" s="203">
        <f t="shared" si="41"/>
        <v>0</v>
      </c>
      <c r="W139" s="202">
        <f t="shared" si="41"/>
        <v>0</v>
      </c>
      <c r="X139" s="181">
        <f t="shared" si="41"/>
        <v>0</v>
      </c>
      <c r="Y139" s="181">
        <f t="shared" si="41"/>
        <v>0</v>
      </c>
      <c r="Z139" s="203">
        <f t="shared" si="41"/>
        <v>0</v>
      </c>
      <c r="AA139" s="9">
        <f>SUM(AA135:AA138)</f>
        <v>0</v>
      </c>
      <c r="AB139" s="9">
        <f>SUM(AB135:AB138)</f>
        <v>0</v>
      </c>
      <c r="AC139" s="1045"/>
      <c r="AD139" s="632"/>
      <c r="AE139" s="632"/>
      <c r="AF139" s="835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4"/>
    </row>
    <row r="140" spans="1:59" ht="14.25" customHeight="1" thickBot="1" x14ac:dyDescent="0.25">
      <c r="A140" s="684" t="s">
        <v>17</v>
      </c>
      <c r="B140" s="687" t="s">
        <v>18</v>
      </c>
      <c r="C140" s="667" t="s">
        <v>18</v>
      </c>
      <c r="D140" s="643" t="s">
        <v>260</v>
      </c>
      <c r="E140" s="646" t="s">
        <v>261</v>
      </c>
      <c r="F140" s="649"/>
      <c r="G140" s="652" t="s">
        <v>394</v>
      </c>
      <c r="H140" s="655" t="s">
        <v>21</v>
      </c>
      <c r="I140" s="658" t="s">
        <v>22</v>
      </c>
      <c r="J140" s="283" t="s">
        <v>25</v>
      </c>
      <c r="K140" s="160">
        <f>+L140+N140</f>
        <v>0</v>
      </c>
      <c r="L140" s="12">
        <v>0</v>
      </c>
      <c r="M140" s="327">
        <v>0</v>
      </c>
      <c r="N140" s="116">
        <v>0</v>
      </c>
      <c r="O140" s="160">
        <f>P140+R140</f>
        <v>0</v>
      </c>
      <c r="P140" s="12">
        <v>0</v>
      </c>
      <c r="Q140" s="246">
        <v>0</v>
      </c>
      <c r="R140" s="116">
        <v>0</v>
      </c>
      <c r="S140" s="160">
        <f>+T140+V140</f>
        <v>0</v>
      </c>
      <c r="T140" s="12">
        <v>0</v>
      </c>
      <c r="U140" s="327">
        <v>0</v>
      </c>
      <c r="V140" s="116">
        <v>0</v>
      </c>
      <c r="W140" s="160">
        <f>+X140+Z140</f>
        <v>0</v>
      </c>
      <c r="X140" s="244">
        <v>0</v>
      </c>
      <c r="Y140" s="244">
        <v>0</v>
      </c>
      <c r="Z140" s="116">
        <v>0</v>
      </c>
      <c r="AA140" s="294">
        <v>0</v>
      </c>
      <c r="AB140" s="294">
        <v>0</v>
      </c>
      <c r="AC140" s="1045" t="s">
        <v>177</v>
      </c>
      <c r="AD140" s="612" t="s">
        <v>39</v>
      </c>
      <c r="AE140" s="612" t="s">
        <v>39</v>
      </c>
      <c r="AF140" s="835" t="s">
        <v>39</v>
      </c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4"/>
    </row>
    <row r="141" spans="1:59" ht="15" customHeight="1" thickBot="1" x14ac:dyDescent="0.25">
      <c r="A141" s="685"/>
      <c r="B141" s="688"/>
      <c r="C141" s="668"/>
      <c r="D141" s="644"/>
      <c r="E141" s="647"/>
      <c r="F141" s="650"/>
      <c r="G141" s="653"/>
      <c r="H141" s="656"/>
      <c r="I141" s="659"/>
      <c r="J141" s="284" t="s">
        <v>23</v>
      </c>
      <c r="K141" s="192">
        <f>+L141+N141</f>
        <v>0</v>
      </c>
      <c r="L141" s="201">
        <v>0</v>
      </c>
      <c r="M141" s="97">
        <v>0</v>
      </c>
      <c r="N141" s="326">
        <v>0</v>
      </c>
      <c r="O141" s="192">
        <f>+P141+R141</f>
        <v>0</v>
      </c>
      <c r="P141" s="199">
        <v>0</v>
      </c>
      <c r="Q141" s="280">
        <v>0</v>
      </c>
      <c r="R141" s="200">
        <v>0</v>
      </c>
      <c r="S141" s="192">
        <f>+T141+V141</f>
        <v>0</v>
      </c>
      <c r="T141" s="201">
        <v>0</v>
      </c>
      <c r="U141" s="97">
        <v>0</v>
      </c>
      <c r="V141" s="326">
        <v>0</v>
      </c>
      <c r="W141" s="192">
        <f>+X141+Z141</f>
        <v>0</v>
      </c>
      <c r="X141" s="201">
        <v>0</v>
      </c>
      <c r="Y141" s="201">
        <v>0</v>
      </c>
      <c r="Z141" s="200">
        <v>0</v>
      </c>
      <c r="AA141" s="296">
        <v>0</v>
      </c>
      <c r="AB141" s="296">
        <v>0</v>
      </c>
      <c r="AC141" s="1045"/>
      <c r="AD141" s="613"/>
      <c r="AE141" s="613"/>
      <c r="AF141" s="835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4"/>
    </row>
    <row r="142" spans="1:59" ht="14.25" customHeight="1" thickBot="1" x14ac:dyDescent="0.25">
      <c r="A142" s="685"/>
      <c r="B142" s="688"/>
      <c r="C142" s="668"/>
      <c r="D142" s="644"/>
      <c r="E142" s="647"/>
      <c r="F142" s="650"/>
      <c r="G142" s="653"/>
      <c r="H142" s="656"/>
      <c r="I142" s="659"/>
      <c r="J142" s="284" t="s">
        <v>24</v>
      </c>
      <c r="K142" s="192">
        <f>+L142+N142</f>
        <v>0</v>
      </c>
      <c r="L142" s="201">
        <v>0</v>
      </c>
      <c r="M142" s="97">
        <v>0</v>
      </c>
      <c r="N142" s="326">
        <v>0</v>
      </c>
      <c r="O142" s="192">
        <f>P142+R142</f>
        <v>0</v>
      </c>
      <c r="P142" s="199">
        <v>0</v>
      </c>
      <c r="Q142" s="280">
        <v>0</v>
      </c>
      <c r="R142" s="200">
        <v>0</v>
      </c>
      <c r="S142" s="192">
        <f>+T142+V142</f>
        <v>0</v>
      </c>
      <c r="T142" s="201">
        <v>0</v>
      </c>
      <c r="U142" s="97">
        <v>0</v>
      </c>
      <c r="V142" s="326">
        <v>0</v>
      </c>
      <c r="W142" s="192">
        <f>+X142+Z142</f>
        <v>0</v>
      </c>
      <c r="X142" s="201">
        <v>0</v>
      </c>
      <c r="Y142" s="201">
        <v>0</v>
      </c>
      <c r="Z142" s="200">
        <v>0</v>
      </c>
      <c r="AA142" s="296">
        <v>0</v>
      </c>
      <c r="AB142" s="296">
        <v>0</v>
      </c>
      <c r="AC142" s="1045"/>
      <c r="AD142" s="613"/>
      <c r="AE142" s="613"/>
      <c r="AF142" s="835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4"/>
    </row>
    <row r="143" spans="1:59" ht="15" customHeight="1" thickBot="1" x14ac:dyDescent="0.25">
      <c r="A143" s="685"/>
      <c r="B143" s="688"/>
      <c r="C143" s="668"/>
      <c r="D143" s="644"/>
      <c r="E143" s="647"/>
      <c r="F143" s="650"/>
      <c r="G143" s="653"/>
      <c r="H143" s="656"/>
      <c r="I143" s="659"/>
      <c r="J143" s="285" t="s">
        <v>28</v>
      </c>
      <c r="K143" s="193">
        <f>+L143+N143</f>
        <v>8.8000000000000007</v>
      </c>
      <c r="L143" s="312">
        <v>0</v>
      </c>
      <c r="M143" s="312">
        <v>0</v>
      </c>
      <c r="N143" s="313">
        <v>8.8000000000000007</v>
      </c>
      <c r="O143" s="193">
        <f>+P143+R143</f>
        <v>8.8000000000000007</v>
      </c>
      <c r="P143" s="184">
        <v>0</v>
      </c>
      <c r="Q143" s="314">
        <v>0</v>
      </c>
      <c r="R143" s="313">
        <v>8.8000000000000007</v>
      </c>
      <c r="S143" s="193">
        <f>+T143+V143</f>
        <v>8.8000000000000007</v>
      </c>
      <c r="T143" s="312">
        <v>0</v>
      </c>
      <c r="U143" s="312">
        <v>0</v>
      </c>
      <c r="V143" s="313">
        <v>8.8000000000000007</v>
      </c>
      <c r="W143" s="193">
        <f>+X143+Z143</f>
        <v>0</v>
      </c>
      <c r="X143" s="312">
        <v>0</v>
      </c>
      <c r="Y143" s="312">
        <v>0</v>
      </c>
      <c r="Z143" s="313">
        <v>0</v>
      </c>
      <c r="AA143" s="315">
        <v>8.8000000000000007</v>
      </c>
      <c r="AB143" s="315">
        <v>8.8000000000000007</v>
      </c>
      <c r="AC143" s="1045"/>
      <c r="AD143" s="613"/>
      <c r="AE143" s="613"/>
      <c r="AF143" s="835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4"/>
    </row>
    <row r="144" spans="1:59" ht="18.75" customHeight="1" thickBot="1" x14ac:dyDescent="0.25">
      <c r="A144" s="686"/>
      <c r="B144" s="594"/>
      <c r="C144" s="669"/>
      <c r="D144" s="645"/>
      <c r="E144" s="648"/>
      <c r="F144" s="651"/>
      <c r="G144" s="654"/>
      <c r="H144" s="657"/>
      <c r="I144" s="660"/>
      <c r="J144" s="141" t="s">
        <v>26</v>
      </c>
      <c r="K144" s="113">
        <f t="shared" ref="K144:AB144" si="42">SUM(K140:K143)</f>
        <v>8.8000000000000007</v>
      </c>
      <c r="L144" s="182">
        <f t="shared" si="42"/>
        <v>0</v>
      </c>
      <c r="M144" s="3">
        <f t="shared" si="42"/>
        <v>0</v>
      </c>
      <c r="N144" s="24">
        <f t="shared" si="42"/>
        <v>8.8000000000000007</v>
      </c>
      <c r="O144" s="113">
        <f t="shared" si="42"/>
        <v>8.8000000000000007</v>
      </c>
      <c r="P144" s="3">
        <f t="shared" si="42"/>
        <v>0</v>
      </c>
      <c r="Q144" s="3">
        <f t="shared" si="42"/>
        <v>0</v>
      </c>
      <c r="R144" s="21">
        <f t="shared" si="42"/>
        <v>8.8000000000000007</v>
      </c>
      <c r="S144" s="113">
        <f t="shared" si="42"/>
        <v>8.8000000000000007</v>
      </c>
      <c r="T144" s="182">
        <f t="shared" si="42"/>
        <v>0</v>
      </c>
      <c r="U144" s="3">
        <f t="shared" si="42"/>
        <v>0</v>
      </c>
      <c r="V144" s="24">
        <f t="shared" si="42"/>
        <v>8.8000000000000007</v>
      </c>
      <c r="W144" s="113">
        <f t="shared" si="42"/>
        <v>0</v>
      </c>
      <c r="X144" s="3">
        <f t="shared" si="42"/>
        <v>0</v>
      </c>
      <c r="Y144" s="3">
        <f t="shared" si="42"/>
        <v>0</v>
      </c>
      <c r="Z144" s="21">
        <f t="shared" si="42"/>
        <v>0</v>
      </c>
      <c r="AA144" s="23">
        <f t="shared" si="42"/>
        <v>8.8000000000000007</v>
      </c>
      <c r="AB144" s="23">
        <f t="shared" si="42"/>
        <v>8.8000000000000007</v>
      </c>
      <c r="AC144" s="1045"/>
      <c r="AD144" s="614"/>
      <c r="AE144" s="614"/>
      <c r="AF144" s="835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4"/>
    </row>
    <row r="145" spans="1:59" ht="14.25" customHeight="1" thickBot="1" x14ac:dyDescent="0.25">
      <c r="A145" s="684" t="s">
        <v>17</v>
      </c>
      <c r="B145" s="687" t="s">
        <v>18</v>
      </c>
      <c r="C145" s="667" t="s">
        <v>18</v>
      </c>
      <c r="D145" s="643" t="s">
        <v>72</v>
      </c>
      <c r="E145" s="646" t="s">
        <v>195</v>
      </c>
      <c r="F145" s="649"/>
      <c r="G145" s="652" t="s">
        <v>172</v>
      </c>
      <c r="H145" s="655" t="s">
        <v>21</v>
      </c>
      <c r="I145" s="658" t="s">
        <v>22</v>
      </c>
      <c r="J145" s="283" t="s">
        <v>25</v>
      </c>
      <c r="K145" s="160">
        <f>+L145+N145</f>
        <v>13.9</v>
      </c>
      <c r="L145" s="12">
        <v>0</v>
      </c>
      <c r="M145" s="327">
        <v>0</v>
      </c>
      <c r="N145" s="116">
        <v>13.9</v>
      </c>
      <c r="O145" s="160">
        <f>P145+R145</f>
        <v>0</v>
      </c>
      <c r="P145" s="12">
        <v>0</v>
      </c>
      <c r="Q145" s="246">
        <v>0</v>
      </c>
      <c r="R145" s="116">
        <v>0</v>
      </c>
      <c r="S145" s="160">
        <f>+T145+V145</f>
        <v>0</v>
      </c>
      <c r="T145" s="12">
        <v>0</v>
      </c>
      <c r="U145" s="327">
        <v>0</v>
      </c>
      <c r="V145" s="116">
        <v>0</v>
      </c>
      <c r="W145" s="160">
        <f>+X145+Z145</f>
        <v>0</v>
      </c>
      <c r="X145" s="244">
        <v>0</v>
      </c>
      <c r="Y145" s="244">
        <v>0</v>
      </c>
      <c r="Z145" s="116">
        <v>0</v>
      </c>
      <c r="AA145" s="294">
        <v>0</v>
      </c>
      <c r="AB145" s="296">
        <v>0</v>
      </c>
      <c r="AC145" s="662" t="s">
        <v>233</v>
      </c>
      <c r="AD145" s="612" t="s">
        <v>29</v>
      </c>
      <c r="AE145" s="612" t="s">
        <v>39</v>
      </c>
      <c r="AF145" s="633" t="s">
        <v>39</v>
      </c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4"/>
    </row>
    <row r="146" spans="1:59" ht="13.5" customHeight="1" thickBot="1" x14ac:dyDescent="0.25">
      <c r="A146" s="685"/>
      <c r="B146" s="688"/>
      <c r="C146" s="668"/>
      <c r="D146" s="644"/>
      <c r="E146" s="647"/>
      <c r="F146" s="650"/>
      <c r="G146" s="653"/>
      <c r="H146" s="656"/>
      <c r="I146" s="659"/>
      <c r="J146" s="284" t="s">
        <v>23</v>
      </c>
      <c r="K146" s="192">
        <f>+L146+N146</f>
        <v>0</v>
      </c>
      <c r="L146" s="201">
        <v>0</v>
      </c>
      <c r="M146" s="97">
        <v>0</v>
      </c>
      <c r="N146" s="326">
        <v>0</v>
      </c>
      <c r="O146" s="192">
        <f>+P146+R146</f>
        <v>0</v>
      </c>
      <c r="P146" s="199">
        <v>0</v>
      </c>
      <c r="Q146" s="280">
        <v>0</v>
      </c>
      <c r="R146" s="200">
        <v>0</v>
      </c>
      <c r="S146" s="192">
        <f>+T146+V146</f>
        <v>0</v>
      </c>
      <c r="T146" s="201">
        <v>0</v>
      </c>
      <c r="U146" s="97">
        <v>0</v>
      </c>
      <c r="V146" s="326">
        <v>0</v>
      </c>
      <c r="W146" s="192">
        <f>+X146+Z146</f>
        <v>0</v>
      </c>
      <c r="X146" s="201">
        <v>0</v>
      </c>
      <c r="Y146" s="201">
        <v>0</v>
      </c>
      <c r="Z146" s="200">
        <v>0</v>
      </c>
      <c r="AA146" s="296">
        <v>0</v>
      </c>
      <c r="AB146" s="296">
        <v>0</v>
      </c>
      <c r="AC146" s="662"/>
      <c r="AD146" s="613"/>
      <c r="AE146" s="613"/>
      <c r="AF146" s="63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4"/>
    </row>
    <row r="147" spans="1:59" ht="14.25" customHeight="1" thickBot="1" x14ac:dyDescent="0.25">
      <c r="A147" s="685"/>
      <c r="B147" s="688"/>
      <c r="C147" s="668"/>
      <c r="D147" s="644"/>
      <c r="E147" s="647"/>
      <c r="F147" s="650"/>
      <c r="G147" s="653"/>
      <c r="H147" s="656"/>
      <c r="I147" s="659"/>
      <c r="J147" s="284" t="s">
        <v>339</v>
      </c>
      <c r="K147" s="192">
        <f>+L147+N147</f>
        <v>0</v>
      </c>
      <c r="L147" s="201">
        <v>0</v>
      </c>
      <c r="M147" s="97">
        <v>0</v>
      </c>
      <c r="N147" s="326">
        <v>0</v>
      </c>
      <c r="O147" s="192">
        <f>P147+R147</f>
        <v>0</v>
      </c>
      <c r="P147" s="199">
        <v>0</v>
      </c>
      <c r="Q147" s="280">
        <v>0</v>
      </c>
      <c r="R147" s="200">
        <v>0</v>
      </c>
      <c r="S147" s="192">
        <f>+T147+V147</f>
        <v>0</v>
      </c>
      <c r="T147" s="201">
        <v>0</v>
      </c>
      <c r="U147" s="97">
        <v>0</v>
      </c>
      <c r="V147" s="326">
        <v>0</v>
      </c>
      <c r="W147" s="192">
        <f>+X147+Z147</f>
        <v>0</v>
      </c>
      <c r="X147" s="201">
        <v>0</v>
      </c>
      <c r="Y147" s="201">
        <v>0</v>
      </c>
      <c r="Z147" s="200">
        <v>0</v>
      </c>
      <c r="AA147" s="296">
        <v>0</v>
      </c>
      <c r="AB147" s="296">
        <v>0</v>
      </c>
      <c r="AC147" s="662"/>
      <c r="AD147" s="613"/>
      <c r="AE147" s="613"/>
      <c r="AF147" s="63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4"/>
    </row>
    <row r="148" spans="1:59" ht="15" customHeight="1" thickBot="1" x14ac:dyDescent="0.25">
      <c r="A148" s="685"/>
      <c r="B148" s="688"/>
      <c r="C148" s="668"/>
      <c r="D148" s="644"/>
      <c r="E148" s="647"/>
      <c r="F148" s="650"/>
      <c r="G148" s="653"/>
      <c r="H148" s="656"/>
      <c r="I148" s="659"/>
      <c r="J148" s="128" t="s">
        <v>28</v>
      </c>
      <c r="K148" s="132">
        <f>+L148+N148</f>
        <v>0</v>
      </c>
      <c r="L148" s="13">
        <v>0</v>
      </c>
      <c r="M148" s="13">
        <v>0</v>
      </c>
      <c r="N148" s="112">
        <v>0</v>
      </c>
      <c r="O148" s="132">
        <f>+P148+R148</f>
        <v>25</v>
      </c>
      <c r="P148" s="14">
        <v>25</v>
      </c>
      <c r="Q148" s="15">
        <v>0</v>
      </c>
      <c r="R148" s="112">
        <v>0</v>
      </c>
      <c r="S148" s="132">
        <f>+T148+V148</f>
        <v>8</v>
      </c>
      <c r="T148" s="13">
        <v>8</v>
      </c>
      <c r="U148" s="13">
        <v>0</v>
      </c>
      <c r="V148" s="112">
        <v>0</v>
      </c>
      <c r="W148" s="132">
        <f>+X148+Z148</f>
        <v>0</v>
      </c>
      <c r="X148" s="13">
        <v>0</v>
      </c>
      <c r="Y148" s="13">
        <v>0</v>
      </c>
      <c r="Z148" s="112">
        <v>0</v>
      </c>
      <c r="AA148" s="295">
        <v>5.5</v>
      </c>
      <c r="AB148" s="295">
        <v>5.5</v>
      </c>
      <c r="AC148" s="662"/>
      <c r="AD148" s="613"/>
      <c r="AE148" s="613"/>
      <c r="AF148" s="63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4"/>
    </row>
    <row r="149" spans="1:59" ht="20.25" customHeight="1" thickBot="1" x14ac:dyDescent="0.25">
      <c r="A149" s="686"/>
      <c r="B149" s="594"/>
      <c r="C149" s="669"/>
      <c r="D149" s="645"/>
      <c r="E149" s="648"/>
      <c r="F149" s="651"/>
      <c r="G149" s="654"/>
      <c r="H149" s="657"/>
      <c r="I149" s="660"/>
      <c r="J149" s="141" t="s">
        <v>26</v>
      </c>
      <c r="K149" s="113">
        <f t="shared" ref="K149:N149" si="43">SUM(K145:K148)</f>
        <v>13.9</v>
      </c>
      <c r="L149" s="182">
        <f t="shared" si="43"/>
        <v>0</v>
      </c>
      <c r="M149" s="3">
        <f t="shared" si="43"/>
        <v>0</v>
      </c>
      <c r="N149" s="24">
        <f t="shared" si="43"/>
        <v>13.9</v>
      </c>
      <c r="O149" s="113">
        <f t="shared" ref="O149:AB149" si="44">SUM(O145:O148)</f>
        <v>25</v>
      </c>
      <c r="P149" s="3">
        <f t="shared" si="44"/>
        <v>25</v>
      </c>
      <c r="Q149" s="3">
        <f t="shared" si="44"/>
        <v>0</v>
      </c>
      <c r="R149" s="21">
        <f t="shared" si="44"/>
        <v>0</v>
      </c>
      <c r="S149" s="113">
        <f t="shared" si="44"/>
        <v>8</v>
      </c>
      <c r="T149" s="182">
        <f t="shared" si="44"/>
        <v>8</v>
      </c>
      <c r="U149" s="3">
        <f t="shared" si="44"/>
        <v>0</v>
      </c>
      <c r="V149" s="24">
        <f t="shared" si="44"/>
        <v>0</v>
      </c>
      <c r="W149" s="113">
        <f t="shared" si="44"/>
        <v>0</v>
      </c>
      <c r="X149" s="3">
        <f t="shared" si="44"/>
        <v>0</v>
      </c>
      <c r="Y149" s="3">
        <f t="shared" si="44"/>
        <v>0</v>
      </c>
      <c r="Z149" s="21">
        <f t="shared" si="44"/>
        <v>0</v>
      </c>
      <c r="AA149" s="23">
        <f t="shared" si="44"/>
        <v>5.5</v>
      </c>
      <c r="AB149" s="23">
        <f t="shared" si="44"/>
        <v>5.5</v>
      </c>
      <c r="AC149" s="662"/>
      <c r="AD149" s="614"/>
      <c r="AE149" s="614"/>
      <c r="AF149" s="63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4"/>
    </row>
    <row r="150" spans="1:59" ht="24.75" customHeight="1" x14ac:dyDescent="0.2">
      <c r="A150" s="684" t="s">
        <v>17</v>
      </c>
      <c r="B150" s="687" t="s">
        <v>18</v>
      </c>
      <c r="C150" s="667" t="s">
        <v>18</v>
      </c>
      <c r="D150" s="670" t="s">
        <v>152</v>
      </c>
      <c r="E150" s="673" t="s">
        <v>395</v>
      </c>
      <c r="F150" s="676"/>
      <c r="G150" s="678" t="s">
        <v>166</v>
      </c>
      <c r="H150" s="680" t="s">
        <v>21</v>
      </c>
      <c r="I150" s="682" t="s">
        <v>22</v>
      </c>
      <c r="J150" s="330" t="s">
        <v>25</v>
      </c>
      <c r="K150" s="258">
        <f>+L150+N150</f>
        <v>0</v>
      </c>
      <c r="L150" s="331">
        <v>0</v>
      </c>
      <c r="M150" s="99">
        <v>0</v>
      </c>
      <c r="N150" s="259">
        <v>0</v>
      </c>
      <c r="O150" s="258">
        <f>+P150+R150</f>
        <v>375.6</v>
      </c>
      <c r="P150" s="99">
        <v>0</v>
      </c>
      <c r="Q150" s="99">
        <v>0</v>
      </c>
      <c r="R150" s="100">
        <v>375.6</v>
      </c>
      <c r="S150" s="258">
        <f>+T150+V150</f>
        <v>375.6</v>
      </c>
      <c r="T150" s="331">
        <v>0</v>
      </c>
      <c r="U150" s="99">
        <v>0</v>
      </c>
      <c r="V150" s="259">
        <v>375.6</v>
      </c>
      <c r="W150" s="258">
        <f>+X150+Z150</f>
        <v>0</v>
      </c>
      <c r="X150" s="331">
        <v>0</v>
      </c>
      <c r="Y150" s="331">
        <v>0</v>
      </c>
      <c r="Z150" s="100">
        <v>0</v>
      </c>
      <c r="AA150" s="101">
        <v>0</v>
      </c>
      <c r="AB150" s="101">
        <v>0</v>
      </c>
      <c r="AC150" s="609" t="s">
        <v>262</v>
      </c>
      <c r="AD150" s="612" t="s">
        <v>79</v>
      </c>
      <c r="AE150" s="612" t="s">
        <v>39</v>
      </c>
      <c r="AF150" s="615" t="s">
        <v>39</v>
      </c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4"/>
    </row>
    <row r="151" spans="1:59" ht="24" customHeight="1" x14ac:dyDescent="0.2">
      <c r="A151" s="685"/>
      <c r="B151" s="688"/>
      <c r="C151" s="668"/>
      <c r="D151" s="671"/>
      <c r="E151" s="674"/>
      <c r="F151" s="677"/>
      <c r="G151" s="679"/>
      <c r="H151" s="681"/>
      <c r="I151" s="683"/>
      <c r="J151" s="319" t="s">
        <v>23</v>
      </c>
      <c r="K151" s="210">
        <f>+L151+N151</f>
        <v>0</v>
      </c>
      <c r="L151" s="323">
        <v>0</v>
      </c>
      <c r="M151" s="204">
        <v>0</v>
      </c>
      <c r="N151" s="329">
        <v>0</v>
      </c>
      <c r="O151" s="210">
        <f>+P151+R151</f>
        <v>0</v>
      </c>
      <c r="P151" s="323">
        <v>0</v>
      </c>
      <c r="Q151" s="204">
        <v>0</v>
      </c>
      <c r="R151" s="329">
        <v>0</v>
      </c>
      <c r="S151" s="210">
        <f>+T151+V151</f>
        <v>0</v>
      </c>
      <c r="T151" s="323">
        <v>0</v>
      </c>
      <c r="U151" s="204">
        <v>0</v>
      </c>
      <c r="V151" s="329">
        <v>0</v>
      </c>
      <c r="W151" s="210">
        <f>+X151+Z151</f>
        <v>0</v>
      </c>
      <c r="X151" s="323">
        <v>0</v>
      </c>
      <c r="Y151" s="323">
        <v>0</v>
      </c>
      <c r="Z151" s="322">
        <v>0</v>
      </c>
      <c r="AA151" s="324">
        <v>0</v>
      </c>
      <c r="AB151" s="324">
        <v>0</v>
      </c>
      <c r="AC151" s="610"/>
      <c r="AD151" s="613"/>
      <c r="AE151" s="613"/>
      <c r="AF151" s="616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4"/>
    </row>
    <row r="152" spans="1:59" ht="21" customHeight="1" x14ac:dyDescent="0.2">
      <c r="A152" s="685"/>
      <c r="B152" s="688"/>
      <c r="C152" s="668"/>
      <c r="D152" s="671"/>
      <c r="E152" s="674"/>
      <c r="F152" s="677"/>
      <c r="G152" s="679"/>
      <c r="H152" s="681"/>
      <c r="I152" s="683"/>
      <c r="J152" s="319" t="s">
        <v>24</v>
      </c>
      <c r="K152" s="210">
        <f>+L152+N152</f>
        <v>0</v>
      </c>
      <c r="L152" s="323">
        <v>0</v>
      </c>
      <c r="M152" s="204">
        <v>0</v>
      </c>
      <c r="N152" s="329">
        <v>0</v>
      </c>
      <c r="O152" s="210">
        <f>+P152+R152</f>
        <v>0</v>
      </c>
      <c r="P152" s="323">
        <v>0</v>
      </c>
      <c r="Q152" s="204">
        <v>0</v>
      </c>
      <c r="R152" s="329">
        <v>0</v>
      </c>
      <c r="S152" s="210">
        <f>+T152+V152</f>
        <v>0</v>
      </c>
      <c r="T152" s="323">
        <v>0</v>
      </c>
      <c r="U152" s="204">
        <v>0</v>
      </c>
      <c r="V152" s="329">
        <v>0</v>
      </c>
      <c r="W152" s="210">
        <f>+X152+Z152</f>
        <v>0</v>
      </c>
      <c r="X152" s="323">
        <v>0</v>
      </c>
      <c r="Y152" s="323">
        <v>0</v>
      </c>
      <c r="Z152" s="322">
        <v>0</v>
      </c>
      <c r="AA152" s="324">
        <v>0</v>
      </c>
      <c r="AB152" s="324">
        <v>0</v>
      </c>
      <c r="AC152" s="610"/>
      <c r="AD152" s="613"/>
      <c r="AE152" s="613"/>
      <c r="AF152" s="616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4"/>
    </row>
    <row r="153" spans="1:59" ht="24.75" customHeight="1" thickBot="1" x14ac:dyDescent="0.25">
      <c r="A153" s="685"/>
      <c r="B153" s="688"/>
      <c r="C153" s="668"/>
      <c r="D153" s="671"/>
      <c r="E153" s="674"/>
      <c r="F153" s="677"/>
      <c r="G153" s="679"/>
      <c r="H153" s="681"/>
      <c r="I153" s="683"/>
      <c r="J153" s="332" t="s">
        <v>28</v>
      </c>
      <c r="K153" s="188">
        <f>+L153+N153</f>
        <v>41.3</v>
      </c>
      <c r="L153" s="333">
        <v>0</v>
      </c>
      <c r="M153" s="334">
        <v>0</v>
      </c>
      <c r="N153" s="335">
        <v>41.3</v>
      </c>
      <c r="O153" s="188">
        <f>+P153+R153</f>
        <v>70.8</v>
      </c>
      <c r="P153" s="333">
        <v>0</v>
      </c>
      <c r="Q153" s="334">
        <v>0</v>
      </c>
      <c r="R153" s="335">
        <v>70.8</v>
      </c>
      <c r="S153" s="188">
        <f>+T153+V153</f>
        <v>123</v>
      </c>
      <c r="T153" s="333">
        <v>0</v>
      </c>
      <c r="U153" s="334">
        <v>0</v>
      </c>
      <c r="V153" s="335">
        <v>123</v>
      </c>
      <c r="W153" s="188">
        <f>+X153+Z153</f>
        <v>0</v>
      </c>
      <c r="X153" s="333">
        <v>0</v>
      </c>
      <c r="Y153" s="333">
        <v>0</v>
      </c>
      <c r="Z153" s="336">
        <v>0</v>
      </c>
      <c r="AA153" s="337">
        <v>0</v>
      </c>
      <c r="AB153" s="337">
        <v>0</v>
      </c>
      <c r="AC153" s="610"/>
      <c r="AD153" s="613"/>
      <c r="AE153" s="613"/>
      <c r="AF153" s="616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4"/>
    </row>
    <row r="154" spans="1:59" ht="32.25" customHeight="1" thickBot="1" x14ac:dyDescent="0.25">
      <c r="A154" s="686"/>
      <c r="B154" s="594"/>
      <c r="C154" s="669"/>
      <c r="D154" s="672"/>
      <c r="E154" s="675"/>
      <c r="F154" s="602"/>
      <c r="G154" s="604"/>
      <c r="H154" s="606"/>
      <c r="I154" s="608"/>
      <c r="J154" s="134" t="s">
        <v>26</v>
      </c>
      <c r="K154" s="6">
        <f t="shared" ref="K154:AB154" si="45">SUM(K150:K153)</f>
        <v>41.3</v>
      </c>
      <c r="L154" s="5">
        <f t="shared" si="45"/>
        <v>0</v>
      </c>
      <c r="M154" s="2">
        <f t="shared" si="45"/>
        <v>0</v>
      </c>
      <c r="N154" s="11">
        <f t="shared" si="45"/>
        <v>41.3</v>
      </c>
      <c r="O154" s="113">
        <f t="shared" si="45"/>
        <v>446.40000000000003</v>
      </c>
      <c r="P154" s="3">
        <f t="shared" si="45"/>
        <v>0</v>
      </c>
      <c r="Q154" s="3">
        <f t="shared" si="45"/>
        <v>0</v>
      </c>
      <c r="R154" s="21">
        <f t="shared" si="45"/>
        <v>446.40000000000003</v>
      </c>
      <c r="S154" s="6">
        <f t="shared" si="45"/>
        <v>498.6</v>
      </c>
      <c r="T154" s="5">
        <f t="shared" si="45"/>
        <v>0</v>
      </c>
      <c r="U154" s="2">
        <f t="shared" si="45"/>
        <v>0</v>
      </c>
      <c r="V154" s="11">
        <f t="shared" si="45"/>
        <v>498.6</v>
      </c>
      <c r="W154" s="6">
        <f t="shared" si="45"/>
        <v>0</v>
      </c>
      <c r="X154" s="2">
        <f t="shared" si="45"/>
        <v>0</v>
      </c>
      <c r="Y154" s="2">
        <f t="shared" si="45"/>
        <v>0</v>
      </c>
      <c r="Z154" s="7">
        <f t="shared" si="45"/>
        <v>0</v>
      </c>
      <c r="AA154" s="23">
        <f t="shared" si="45"/>
        <v>0</v>
      </c>
      <c r="AB154" s="23">
        <f t="shared" si="45"/>
        <v>0</v>
      </c>
      <c r="AC154" s="611"/>
      <c r="AD154" s="614"/>
      <c r="AE154" s="614"/>
      <c r="AF154" s="617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4"/>
    </row>
    <row r="155" spans="1:59" ht="21.75" customHeight="1" thickBot="1" x14ac:dyDescent="0.25">
      <c r="A155" s="684" t="s">
        <v>17</v>
      </c>
      <c r="B155" s="687" t="s">
        <v>18</v>
      </c>
      <c r="C155" s="667" t="s">
        <v>18</v>
      </c>
      <c r="D155" s="775" t="s">
        <v>350</v>
      </c>
      <c r="E155" s="1033" t="s">
        <v>351</v>
      </c>
      <c r="F155" s="676"/>
      <c r="G155" s="678" t="s">
        <v>396</v>
      </c>
      <c r="H155" s="680" t="s">
        <v>352</v>
      </c>
      <c r="I155" s="680" t="s">
        <v>353</v>
      </c>
      <c r="J155" s="330" t="s">
        <v>25</v>
      </c>
      <c r="K155" s="258">
        <f>+L155+N155</f>
        <v>0</v>
      </c>
      <c r="L155" s="331">
        <v>0</v>
      </c>
      <c r="M155" s="99">
        <v>0</v>
      </c>
      <c r="N155" s="259">
        <v>0</v>
      </c>
      <c r="O155" s="258">
        <f>+P155+R155</f>
        <v>178</v>
      </c>
      <c r="P155" s="99">
        <v>0</v>
      </c>
      <c r="Q155" s="99">
        <v>0</v>
      </c>
      <c r="R155" s="100">
        <v>178</v>
      </c>
      <c r="S155" s="258">
        <f>+T155+V155</f>
        <v>178</v>
      </c>
      <c r="T155" s="331">
        <v>0</v>
      </c>
      <c r="U155" s="99">
        <v>0</v>
      </c>
      <c r="V155" s="259">
        <v>178</v>
      </c>
      <c r="W155" s="258">
        <f>+X155+Z155</f>
        <v>0</v>
      </c>
      <c r="X155" s="331">
        <v>0</v>
      </c>
      <c r="Y155" s="331">
        <v>0</v>
      </c>
      <c r="Z155" s="100">
        <v>0</v>
      </c>
      <c r="AA155" s="101">
        <v>0</v>
      </c>
      <c r="AB155" s="101">
        <v>0</v>
      </c>
      <c r="AC155" s="662" t="s">
        <v>263</v>
      </c>
      <c r="AD155" s="632" t="s">
        <v>79</v>
      </c>
      <c r="AE155" s="632" t="s">
        <v>39</v>
      </c>
      <c r="AF155" s="633" t="s">
        <v>39</v>
      </c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4"/>
    </row>
    <row r="156" spans="1:59" ht="23.25" customHeight="1" thickBot="1" x14ac:dyDescent="0.25">
      <c r="A156" s="685"/>
      <c r="B156" s="688"/>
      <c r="C156" s="668"/>
      <c r="D156" s="1032"/>
      <c r="E156" s="1034"/>
      <c r="F156" s="677"/>
      <c r="G156" s="679"/>
      <c r="H156" s="681"/>
      <c r="I156" s="681"/>
      <c r="J156" s="319" t="s">
        <v>28</v>
      </c>
      <c r="K156" s="210">
        <f>+L156+N156</f>
        <v>0</v>
      </c>
      <c r="L156" s="323">
        <v>0</v>
      </c>
      <c r="M156" s="204">
        <v>0</v>
      </c>
      <c r="N156" s="329">
        <v>0</v>
      </c>
      <c r="O156" s="210">
        <f>+P156+R156</f>
        <v>19.8</v>
      </c>
      <c r="P156" s="323">
        <v>0</v>
      </c>
      <c r="Q156" s="204">
        <v>0</v>
      </c>
      <c r="R156" s="329">
        <v>19.8</v>
      </c>
      <c r="S156" s="210">
        <f>+T156+V156</f>
        <v>19.8</v>
      </c>
      <c r="T156" s="323">
        <v>0</v>
      </c>
      <c r="U156" s="204">
        <v>0</v>
      </c>
      <c r="V156" s="329">
        <v>19.8</v>
      </c>
      <c r="W156" s="210">
        <f>+X156+Z156</f>
        <v>0</v>
      </c>
      <c r="X156" s="323">
        <v>0</v>
      </c>
      <c r="Y156" s="323">
        <v>0</v>
      </c>
      <c r="Z156" s="322">
        <v>0</v>
      </c>
      <c r="AA156" s="324">
        <v>0</v>
      </c>
      <c r="AB156" s="324">
        <v>0</v>
      </c>
      <c r="AC156" s="662"/>
      <c r="AD156" s="632"/>
      <c r="AE156" s="632"/>
      <c r="AF156" s="63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4"/>
    </row>
    <row r="157" spans="1:59" ht="33" customHeight="1" thickBot="1" x14ac:dyDescent="0.25">
      <c r="A157" s="686"/>
      <c r="B157" s="594"/>
      <c r="C157" s="669"/>
      <c r="D157" s="665"/>
      <c r="E157" s="1035"/>
      <c r="F157" s="602"/>
      <c r="G157" s="604"/>
      <c r="H157" s="606"/>
      <c r="I157" s="606"/>
      <c r="J157" s="134" t="s">
        <v>26</v>
      </c>
      <c r="K157" s="6">
        <f t="shared" ref="K157:AB157" si="46">SUM(K155:K156)</f>
        <v>0</v>
      </c>
      <c r="L157" s="5">
        <f t="shared" si="46"/>
        <v>0</v>
      </c>
      <c r="M157" s="2">
        <f t="shared" si="46"/>
        <v>0</v>
      </c>
      <c r="N157" s="11">
        <f t="shared" si="46"/>
        <v>0</v>
      </c>
      <c r="O157" s="113">
        <f t="shared" si="46"/>
        <v>197.8</v>
      </c>
      <c r="P157" s="3">
        <f t="shared" si="46"/>
        <v>0</v>
      </c>
      <c r="Q157" s="3">
        <f t="shared" si="46"/>
        <v>0</v>
      </c>
      <c r="R157" s="21">
        <f t="shared" si="46"/>
        <v>197.8</v>
      </c>
      <c r="S157" s="6">
        <f t="shared" si="46"/>
        <v>197.8</v>
      </c>
      <c r="T157" s="5">
        <f t="shared" si="46"/>
        <v>0</v>
      </c>
      <c r="U157" s="2">
        <f t="shared" si="46"/>
        <v>0</v>
      </c>
      <c r="V157" s="11">
        <f t="shared" si="46"/>
        <v>197.8</v>
      </c>
      <c r="W157" s="6">
        <f t="shared" si="46"/>
        <v>0</v>
      </c>
      <c r="X157" s="2">
        <f t="shared" si="46"/>
        <v>0</v>
      </c>
      <c r="Y157" s="2">
        <f t="shared" si="46"/>
        <v>0</v>
      </c>
      <c r="Z157" s="7">
        <f t="shared" si="46"/>
        <v>0</v>
      </c>
      <c r="AA157" s="23">
        <f t="shared" si="46"/>
        <v>0</v>
      </c>
      <c r="AB157" s="23">
        <f t="shared" si="46"/>
        <v>0</v>
      </c>
      <c r="AC157" s="662"/>
      <c r="AD157" s="632"/>
      <c r="AE157" s="632"/>
      <c r="AF157" s="63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4"/>
    </row>
    <row r="158" spans="1:59" ht="15" customHeight="1" thickBot="1" x14ac:dyDescent="0.25">
      <c r="A158" s="684" t="s">
        <v>17</v>
      </c>
      <c r="B158" s="687" t="s">
        <v>18</v>
      </c>
      <c r="C158" s="667" t="s">
        <v>18</v>
      </c>
      <c r="D158" s="670" t="s">
        <v>73</v>
      </c>
      <c r="E158" s="1033" t="s">
        <v>196</v>
      </c>
      <c r="F158" s="649"/>
      <c r="G158" s="652" t="s">
        <v>397</v>
      </c>
      <c r="H158" s="655" t="s">
        <v>21</v>
      </c>
      <c r="I158" s="658" t="s">
        <v>22</v>
      </c>
      <c r="J158" s="283" t="s">
        <v>25</v>
      </c>
      <c r="K158" s="160">
        <f>+L158+N158</f>
        <v>0</v>
      </c>
      <c r="L158" s="244">
        <v>0</v>
      </c>
      <c r="M158" s="12">
        <v>0</v>
      </c>
      <c r="N158" s="300">
        <v>0</v>
      </c>
      <c r="O158" s="160">
        <f>+P158+R158</f>
        <v>55.5</v>
      </c>
      <c r="P158" s="12">
        <v>0</v>
      </c>
      <c r="Q158" s="12">
        <v>0</v>
      </c>
      <c r="R158" s="116">
        <v>55.5</v>
      </c>
      <c r="S158" s="160">
        <f>+T158+V158</f>
        <v>55.5</v>
      </c>
      <c r="T158" s="244">
        <v>0</v>
      </c>
      <c r="U158" s="12">
        <v>0</v>
      </c>
      <c r="V158" s="300">
        <v>55.5</v>
      </c>
      <c r="W158" s="160">
        <f>+X158+Z158</f>
        <v>0</v>
      </c>
      <c r="X158" s="244">
        <v>0</v>
      </c>
      <c r="Y158" s="244">
        <v>0</v>
      </c>
      <c r="Z158" s="116">
        <v>0</v>
      </c>
      <c r="AA158" s="294">
        <v>0</v>
      </c>
      <c r="AB158" s="294">
        <v>0</v>
      </c>
      <c r="AC158" s="662" t="s">
        <v>177</v>
      </c>
      <c r="AD158" s="632" t="s">
        <v>29</v>
      </c>
      <c r="AE158" s="632" t="s">
        <v>39</v>
      </c>
      <c r="AF158" s="633" t="s">
        <v>39</v>
      </c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4"/>
    </row>
    <row r="159" spans="1:59" ht="15.75" customHeight="1" thickBot="1" x14ac:dyDescent="0.25">
      <c r="A159" s="685"/>
      <c r="B159" s="688"/>
      <c r="C159" s="668"/>
      <c r="D159" s="671"/>
      <c r="E159" s="1034"/>
      <c r="F159" s="650"/>
      <c r="G159" s="653"/>
      <c r="H159" s="656"/>
      <c r="I159" s="659"/>
      <c r="J159" s="284" t="s">
        <v>23</v>
      </c>
      <c r="K159" s="192">
        <f>+L159+N159</f>
        <v>0</v>
      </c>
      <c r="L159" s="201">
        <v>0</v>
      </c>
      <c r="M159" s="97">
        <v>0</v>
      </c>
      <c r="N159" s="326">
        <v>0</v>
      </c>
      <c r="O159" s="192">
        <f>+P159+R159</f>
        <v>4.5</v>
      </c>
      <c r="P159" s="201">
        <v>0</v>
      </c>
      <c r="Q159" s="97">
        <v>0</v>
      </c>
      <c r="R159" s="326">
        <v>4.5</v>
      </c>
      <c r="S159" s="192">
        <f>+T159+V159</f>
        <v>4.5</v>
      </c>
      <c r="T159" s="201">
        <v>0</v>
      </c>
      <c r="U159" s="97">
        <v>0</v>
      </c>
      <c r="V159" s="326">
        <v>4.5</v>
      </c>
      <c r="W159" s="192">
        <f>+X159+Z159</f>
        <v>0</v>
      </c>
      <c r="X159" s="201">
        <v>0</v>
      </c>
      <c r="Y159" s="201">
        <v>0</v>
      </c>
      <c r="Z159" s="200">
        <v>0</v>
      </c>
      <c r="AA159" s="296">
        <v>0</v>
      </c>
      <c r="AB159" s="296">
        <v>0</v>
      </c>
      <c r="AC159" s="662"/>
      <c r="AD159" s="632"/>
      <c r="AE159" s="632"/>
      <c r="AF159" s="63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4"/>
    </row>
    <row r="160" spans="1:59" ht="15.75" customHeight="1" thickBot="1" x14ac:dyDescent="0.25">
      <c r="A160" s="685"/>
      <c r="B160" s="688"/>
      <c r="C160" s="668"/>
      <c r="D160" s="671"/>
      <c r="E160" s="1034"/>
      <c r="F160" s="650"/>
      <c r="G160" s="653"/>
      <c r="H160" s="656"/>
      <c r="I160" s="659"/>
      <c r="J160" s="284" t="s">
        <v>339</v>
      </c>
      <c r="K160" s="192">
        <f>+L160+N160</f>
        <v>0</v>
      </c>
      <c r="L160" s="201">
        <v>0</v>
      </c>
      <c r="M160" s="97">
        <v>0</v>
      </c>
      <c r="N160" s="326">
        <v>0</v>
      </c>
      <c r="O160" s="192">
        <f>+P160+R160</f>
        <v>0</v>
      </c>
      <c r="P160" s="201">
        <v>0</v>
      </c>
      <c r="Q160" s="97">
        <v>0</v>
      </c>
      <c r="R160" s="326">
        <v>0</v>
      </c>
      <c r="S160" s="192">
        <f>+T160+V160</f>
        <v>0</v>
      </c>
      <c r="T160" s="201">
        <v>0</v>
      </c>
      <c r="U160" s="97">
        <v>0</v>
      </c>
      <c r="V160" s="326">
        <v>0</v>
      </c>
      <c r="W160" s="192">
        <f>+X160+Z160</f>
        <v>0</v>
      </c>
      <c r="X160" s="201">
        <v>0</v>
      </c>
      <c r="Y160" s="201">
        <v>0</v>
      </c>
      <c r="Z160" s="200">
        <v>0</v>
      </c>
      <c r="AA160" s="296">
        <v>0</v>
      </c>
      <c r="AB160" s="296">
        <v>0</v>
      </c>
      <c r="AC160" s="662"/>
      <c r="AD160" s="632"/>
      <c r="AE160" s="632"/>
      <c r="AF160" s="63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4"/>
    </row>
    <row r="161" spans="1:59" ht="15.75" customHeight="1" thickBot="1" x14ac:dyDescent="0.25">
      <c r="A161" s="685"/>
      <c r="B161" s="688"/>
      <c r="C161" s="668"/>
      <c r="D161" s="671"/>
      <c r="E161" s="1034"/>
      <c r="F161" s="650"/>
      <c r="G161" s="653"/>
      <c r="H161" s="656"/>
      <c r="I161" s="659"/>
      <c r="J161" s="285" t="s">
        <v>28</v>
      </c>
      <c r="K161" s="193">
        <f>+L161+N161</f>
        <v>2.5</v>
      </c>
      <c r="L161" s="312">
        <v>0</v>
      </c>
      <c r="M161" s="117">
        <v>0</v>
      </c>
      <c r="N161" s="316">
        <v>2.5</v>
      </c>
      <c r="O161" s="193">
        <f>+P161+R161</f>
        <v>15</v>
      </c>
      <c r="P161" s="312">
        <v>0</v>
      </c>
      <c r="Q161" s="117">
        <v>0</v>
      </c>
      <c r="R161" s="316">
        <v>15</v>
      </c>
      <c r="S161" s="193">
        <f>+T161+V161</f>
        <v>15</v>
      </c>
      <c r="T161" s="312">
        <v>0</v>
      </c>
      <c r="U161" s="117">
        <v>0</v>
      </c>
      <c r="V161" s="316">
        <v>15</v>
      </c>
      <c r="W161" s="193">
        <f>+X161+Z161</f>
        <v>0</v>
      </c>
      <c r="X161" s="312">
        <v>0</v>
      </c>
      <c r="Y161" s="312">
        <v>0</v>
      </c>
      <c r="Z161" s="313">
        <v>0</v>
      </c>
      <c r="AA161" s="315">
        <v>0</v>
      </c>
      <c r="AB161" s="315">
        <v>0</v>
      </c>
      <c r="AC161" s="662"/>
      <c r="AD161" s="632"/>
      <c r="AE161" s="632"/>
      <c r="AF161" s="63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4"/>
    </row>
    <row r="162" spans="1:59" ht="22.5" customHeight="1" thickBot="1" x14ac:dyDescent="0.25">
      <c r="A162" s="686"/>
      <c r="B162" s="594"/>
      <c r="C162" s="669"/>
      <c r="D162" s="672"/>
      <c r="E162" s="1035"/>
      <c r="F162" s="651"/>
      <c r="G162" s="654"/>
      <c r="H162" s="657"/>
      <c r="I162" s="660"/>
      <c r="J162" s="134" t="s">
        <v>26</v>
      </c>
      <c r="K162" s="6">
        <f t="shared" ref="K162:N162" si="47">SUM(K158:K161)</f>
        <v>2.5</v>
      </c>
      <c r="L162" s="5">
        <f t="shared" si="47"/>
        <v>0</v>
      </c>
      <c r="M162" s="2">
        <f t="shared" si="47"/>
        <v>0</v>
      </c>
      <c r="N162" s="11">
        <f t="shared" si="47"/>
        <v>2.5</v>
      </c>
      <c r="O162" s="113">
        <f t="shared" ref="O162:AB162" si="48">SUM(O158:O161)</f>
        <v>75</v>
      </c>
      <c r="P162" s="3">
        <f t="shared" si="48"/>
        <v>0</v>
      </c>
      <c r="Q162" s="3">
        <f t="shared" si="48"/>
        <v>0</v>
      </c>
      <c r="R162" s="21">
        <f t="shared" si="48"/>
        <v>75</v>
      </c>
      <c r="S162" s="6">
        <f t="shared" si="48"/>
        <v>75</v>
      </c>
      <c r="T162" s="5">
        <f t="shared" si="48"/>
        <v>0</v>
      </c>
      <c r="U162" s="2">
        <f t="shared" si="48"/>
        <v>0</v>
      </c>
      <c r="V162" s="11">
        <f t="shared" si="48"/>
        <v>75</v>
      </c>
      <c r="W162" s="6">
        <f t="shared" si="48"/>
        <v>0</v>
      </c>
      <c r="X162" s="2">
        <f t="shared" si="48"/>
        <v>0</v>
      </c>
      <c r="Y162" s="2">
        <f t="shared" si="48"/>
        <v>0</v>
      </c>
      <c r="Z162" s="7">
        <f t="shared" si="48"/>
        <v>0</v>
      </c>
      <c r="AA162" s="23">
        <f t="shared" si="48"/>
        <v>0</v>
      </c>
      <c r="AB162" s="23">
        <f t="shared" si="48"/>
        <v>0</v>
      </c>
      <c r="AC162" s="662"/>
      <c r="AD162" s="632"/>
      <c r="AE162" s="632"/>
      <c r="AF162" s="63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</row>
    <row r="163" spans="1:59" ht="14.25" customHeight="1" x14ac:dyDescent="0.2">
      <c r="A163" s="684" t="s">
        <v>17</v>
      </c>
      <c r="B163" s="687" t="s">
        <v>18</v>
      </c>
      <c r="C163" s="667" t="s">
        <v>18</v>
      </c>
      <c r="D163" s="670" t="s">
        <v>74</v>
      </c>
      <c r="E163" s="724" t="s">
        <v>376</v>
      </c>
      <c r="F163" s="916"/>
      <c r="G163" s="922" t="s">
        <v>124</v>
      </c>
      <c r="H163" s="923" t="s">
        <v>21</v>
      </c>
      <c r="I163" s="1148" t="s">
        <v>22</v>
      </c>
      <c r="J163" s="338" t="s">
        <v>25</v>
      </c>
      <c r="K163" s="163">
        <f>+L163+N163</f>
        <v>0</v>
      </c>
      <c r="L163" s="299">
        <v>0</v>
      </c>
      <c r="M163" s="341">
        <v>0</v>
      </c>
      <c r="N163" s="342">
        <v>0</v>
      </c>
      <c r="O163" s="160">
        <f>+P163+R163</f>
        <v>0</v>
      </c>
      <c r="P163" s="12">
        <v>0</v>
      </c>
      <c r="Q163" s="12">
        <v>0</v>
      </c>
      <c r="R163" s="116">
        <v>0</v>
      </c>
      <c r="S163" s="163">
        <f>+T163+V163</f>
        <v>0</v>
      </c>
      <c r="T163" s="299">
        <v>0</v>
      </c>
      <c r="U163" s="341">
        <v>0</v>
      </c>
      <c r="V163" s="342">
        <v>0</v>
      </c>
      <c r="W163" s="163">
        <f>+X163+Z163</f>
        <v>0</v>
      </c>
      <c r="X163" s="299">
        <v>0</v>
      </c>
      <c r="Y163" s="299">
        <v>0</v>
      </c>
      <c r="Z163" s="245">
        <v>0</v>
      </c>
      <c r="AA163" s="294">
        <v>0</v>
      </c>
      <c r="AB163" s="294">
        <v>0</v>
      </c>
      <c r="AC163" s="801" t="s">
        <v>197</v>
      </c>
      <c r="AD163" s="1023" t="s">
        <v>287</v>
      </c>
      <c r="AE163" s="1023" t="s">
        <v>287</v>
      </c>
      <c r="AF163" s="1018" t="s">
        <v>287</v>
      </c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4"/>
    </row>
    <row r="164" spans="1:59" ht="15" customHeight="1" x14ac:dyDescent="0.2">
      <c r="A164" s="685"/>
      <c r="B164" s="688"/>
      <c r="C164" s="668"/>
      <c r="D164" s="671"/>
      <c r="E164" s="818"/>
      <c r="F164" s="917"/>
      <c r="G164" s="936"/>
      <c r="H164" s="1116"/>
      <c r="I164" s="1149"/>
      <c r="J164" s="339" t="s">
        <v>23</v>
      </c>
      <c r="K164" s="198">
        <f>+L164+N164</f>
        <v>0</v>
      </c>
      <c r="L164" s="291">
        <v>0</v>
      </c>
      <c r="M164" s="96">
        <v>0</v>
      </c>
      <c r="N164" s="343">
        <v>0</v>
      </c>
      <c r="O164" s="192">
        <f>+P164+R164</f>
        <v>0</v>
      </c>
      <c r="P164" s="201">
        <v>0</v>
      </c>
      <c r="Q164" s="97">
        <v>0</v>
      </c>
      <c r="R164" s="326">
        <v>0</v>
      </c>
      <c r="S164" s="198">
        <f>+T164+V164</f>
        <v>0</v>
      </c>
      <c r="T164" s="291">
        <v>0</v>
      </c>
      <c r="U164" s="96">
        <v>0</v>
      </c>
      <c r="V164" s="343">
        <v>0</v>
      </c>
      <c r="W164" s="198">
        <f>+X164+Z164</f>
        <v>0</v>
      </c>
      <c r="X164" s="291">
        <v>0</v>
      </c>
      <c r="Y164" s="291">
        <v>0</v>
      </c>
      <c r="Z164" s="345">
        <v>0</v>
      </c>
      <c r="AA164" s="296">
        <v>0</v>
      </c>
      <c r="AB164" s="296">
        <v>0</v>
      </c>
      <c r="AC164" s="802"/>
      <c r="AD164" s="1024"/>
      <c r="AE164" s="1024"/>
      <c r="AF164" s="1019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4"/>
    </row>
    <row r="165" spans="1:59" ht="15" customHeight="1" x14ac:dyDescent="0.2">
      <c r="A165" s="685"/>
      <c r="B165" s="688"/>
      <c r="C165" s="668"/>
      <c r="D165" s="671"/>
      <c r="E165" s="818"/>
      <c r="F165" s="917"/>
      <c r="G165" s="936"/>
      <c r="H165" s="1116"/>
      <c r="I165" s="1149"/>
      <c r="J165" s="339" t="s">
        <v>24</v>
      </c>
      <c r="K165" s="198">
        <f>+L165+N165</f>
        <v>0</v>
      </c>
      <c r="L165" s="291">
        <v>0</v>
      </c>
      <c r="M165" s="96">
        <v>0</v>
      </c>
      <c r="N165" s="343">
        <v>0</v>
      </c>
      <c r="O165" s="192">
        <f>+P165+R165</f>
        <v>0</v>
      </c>
      <c r="P165" s="201">
        <v>0</v>
      </c>
      <c r="Q165" s="97">
        <v>0</v>
      </c>
      <c r="R165" s="326">
        <v>0</v>
      </c>
      <c r="S165" s="198">
        <f>+T165+V165</f>
        <v>0</v>
      </c>
      <c r="T165" s="291">
        <v>0</v>
      </c>
      <c r="U165" s="96">
        <v>0</v>
      </c>
      <c r="V165" s="343">
        <v>0</v>
      </c>
      <c r="W165" s="198">
        <f>+X165+Z165</f>
        <v>0</v>
      </c>
      <c r="X165" s="291">
        <v>0</v>
      </c>
      <c r="Y165" s="291">
        <v>0</v>
      </c>
      <c r="Z165" s="345">
        <v>0</v>
      </c>
      <c r="AA165" s="296">
        <v>0</v>
      </c>
      <c r="AB165" s="296">
        <v>0</v>
      </c>
      <c r="AC165" s="802"/>
      <c r="AD165" s="1024"/>
      <c r="AE165" s="1024"/>
      <c r="AF165" s="1019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4"/>
    </row>
    <row r="166" spans="1:59" ht="17.25" customHeight="1" thickBot="1" x14ac:dyDescent="0.25">
      <c r="A166" s="685"/>
      <c r="B166" s="688"/>
      <c r="C166" s="668"/>
      <c r="D166" s="671"/>
      <c r="E166" s="818"/>
      <c r="F166" s="917"/>
      <c r="G166" s="936"/>
      <c r="H166" s="1116"/>
      <c r="I166" s="1149"/>
      <c r="J166" s="340" t="s">
        <v>28</v>
      </c>
      <c r="K166" s="195">
        <f>+L166+N166</f>
        <v>40.9</v>
      </c>
      <c r="L166" s="115">
        <v>40.9</v>
      </c>
      <c r="M166" s="110">
        <v>0</v>
      </c>
      <c r="N166" s="344">
        <v>0</v>
      </c>
      <c r="O166" s="132">
        <f>+P166+R166</f>
        <v>40</v>
      </c>
      <c r="P166" s="13">
        <v>40</v>
      </c>
      <c r="Q166" s="98">
        <v>0</v>
      </c>
      <c r="R166" s="301">
        <v>0</v>
      </c>
      <c r="S166" s="195">
        <f>+T166+V166</f>
        <v>30</v>
      </c>
      <c r="T166" s="115">
        <v>30</v>
      </c>
      <c r="U166" s="110">
        <v>0</v>
      </c>
      <c r="V166" s="344">
        <v>0</v>
      </c>
      <c r="W166" s="195">
        <f>+X166+Z166</f>
        <v>0</v>
      </c>
      <c r="X166" s="115">
        <v>0</v>
      </c>
      <c r="Y166" s="115">
        <v>0</v>
      </c>
      <c r="Z166" s="292">
        <v>0</v>
      </c>
      <c r="AA166" s="295">
        <v>40</v>
      </c>
      <c r="AB166" s="295">
        <v>40</v>
      </c>
      <c r="AC166" s="802"/>
      <c r="AD166" s="1024"/>
      <c r="AE166" s="1024"/>
      <c r="AF166" s="1019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4"/>
    </row>
    <row r="167" spans="1:59" ht="21" customHeight="1" thickBot="1" x14ac:dyDescent="0.25">
      <c r="A167" s="686"/>
      <c r="B167" s="594"/>
      <c r="C167" s="669"/>
      <c r="D167" s="672"/>
      <c r="E167" s="725"/>
      <c r="F167" s="918"/>
      <c r="G167" s="875"/>
      <c r="H167" s="877"/>
      <c r="I167" s="1150"/>
      <c r="J167" s="134" t="s">
        <v>26</v>
      </c>
      <c r="K167" s="6">
        <f t="shared" ref="K167:N167" si="49">SUM(K163:K166)</f>
        <v>40.9</v>
      </c>
      <c r="L167" s="5">
        <f t="shared" si="49"/>
        <v>40.9</v>
      </c>
      <c r="M167" s="2">
        <f t="shared" si="49"/>
        <v>0</v>
      </c>
      <c r="N167" s="11">
        <f t="shared" si="49"/>
        <v>0</v>
      </c>
      <c r="O167" s="113">
        <f t="shared" ref="O167:AB167" si="50">SUM(O163:O166)</f>
        <v>40</v>
      </c>
      <c r="P167" s="3">
        <f t="shared" si="50"/>
        <v>40</v>
      </c>
      <c r="Q167" s="3">
        <f t="shared" si="50"/>
        <v>0</v>
      </c>
      <c r="R167" s="21">
        <f t="shared" si="50"/>
        <v>0</v>
      </c>
      <c r="S167" s="6">
        <f t="shared" si="50"/>
        <v>30</v>
      </c>
      <c r="T167" s="5">
        <f t="shared" si="50"/>
        <v>30</v>
      </c>
      <c r="U167" s="2">
        <f t="shared" si="50"/>
        <v>0</v>
      </c>
      <c r="V167" s="11">
        <f t="shared" si="50"/>
        <v>0</v>
      </c>
      <c r="W167" s="6">
        <f t="shared" si="50"/>
        <v>0</v>
      </c>
      <c r="X167" s="2">
        <f t="shared" si="50"/>
        <v>0</v>
      </c>
      <c r="Y167" s="2">
        <f t="shared" si="50"/>
        <v>0</v>
      </c>
      <c r="Z167" s="7">
        <f t="shared" si="50"/>
        <v>0</v>
      </c>
      <c r="AA167" s="23">
        <f t="shared" si="50"/>
        <v>40</v>
      </c>
      <c r="AB167" s="23">
        <f t="shared" si="50"/>
        <v>40</v>
      </c>
      <c r="AC167" s="803"/>
      <c r="AD167" s="1025"/>
      <c r="AE167" s="1025"/>
      <c r="AF167" s="1020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4"/>
    </row>
    <row r="168" spans="1:59" ht="15.75" customHeight="1" thickBot="1" x14ac:dyDescent="0.25">
      <c r="A168" s="684" t="s">
        <v>17</v>
      </c>
      <c r="B168" s="687" t="s">
        <v>18</v>
      </c>
      <c r="C168" s="667" t="s">
        <v>18</v>
      </c>
      <c r="D168" s="697" t="s">
        <v>76</v>
      </c>
      <c r="E168" s="1021" t="s">
        <v>202</v>
      </c>
      <c r="F168" s="649"/>
      <c r="G168" s="652" t="s">
        <v>124</v>
      </c>
      <c r="H168" s="655" t="s">
        <v>21</v>
      </c>
      <c r="I168" s="658" t="s">
        <v>22</v>
      </c>
      <c r="J168" s="284" t="s">
        <v>25</v>
      </c>
      <c r="K168" s="190">
        <f>+L168+N168</f>
        <v>1.5</v>
      </c>
      <c r="L168" s="199">
        <v>0</v>
      </c>
      <c r="M168" s="199">
        <v>0</v>
      </c>
      <c r="N168" s="326">
        <v>1.5</v>
      </c>
      <c r="O168" s="190">
        <f>+P168+R168</f>
        <v>60</v>
      </c>
      <c r="P168" s="199">
        <v>0</v>
      </c>
      <c r="Q168" s="199">
        <v>0</v>
      </c>
      <c r="R168" s="326">
        <v>60</v>
      </c>
      <c r="S168" s="190">
        <f>+T168+V168</f>
        <v>60</v>
      </c>
      <c r="T168" s="199">
        <v>0</v>
      </c>
      <c r="U168" s="199">
        <v>0</v>
      </c>
      <c r="V168" s="326">
        <v>60</v>
      </c>
      <c r="W168" s="190">
        <f>+X168+Z168</f>
        <v>0</v>
      </c>
      <c r="X168" s="199">
        <v>0</v>
      </c>
      <c r="Y168" s="289">
        <v>0</v>
      </c>
      <c r="Z168" s="326">
        <v>0</v>
      </c>
      <c r="AA168" s="296">
        <v>0</v>
      </c>
      <c r="AB168" s="296">
        <v>0</v>
      </c>
      <c r="AC168" s="662" t="s">
        <v>263</v>
      </c>
      <c r="AD168" s="632" t="s">
        <v>79</v>
      </c>
      <c r="AE168" s="632" t="s">
        <v>39</v>
      </c>
      <c r="AF168" s="633" t="s">
        <v>39</v>
      </c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4"/>
    </row>
    <row r="169" spans="1:59" ht="15.75" customHeight="1" thickBot="1" x14ac:dyDescent="0.25">
      <c r="A169" s="685"/>
      <c r="B169" s="688"/>
      <c r="C169" s="668"/>
      <c r="D169" s="698"/>
      <c r="E169" s="1022"/>
      <c r="F169" s="650"/>
      <c r="G169" s="653"/>
      <c r="H169" s="656"/>
      <c r="I169" s="659"/>
      <c r="J169" s="284" t="s">
        <v>23</v>
      </c>
      <c r="K169" s="192">
        <f>+L169+N169</f>
        <v>0</v>
      </c>
      <c r="L169" s="199">
        <v>0</v>
      </c>
      <c r="M169" s="97">
        <v>0</v>
      </c>
      <c r="N169" s="326">
        <v>0</v>
      </c>
      <c r="O169" s="192">
        <f>+P169+R169</f>
        <v>0</v>
      </c>
      <c r="P169" s="199">
        <v>0</v>
      </c>
      <c r="Q169" s="97">
        <v>0</v>
      </c>
      <c r="R169" s="326">
        <v>0</v>
      </c>
      <c r="S169" s="192">
        <f>+T169+V169</f>
        <v>0</v>
      </c>
      <c r="T169" s="199">
        <v>0</v>
      </c>
      <c r="U169" s="97">
        <v>0</v>
      </c>
      <c r="V169" s="326">
        <v>0</v>
      </c>
      <c r="W169" s="192">
        <f>+X169+Z169</f>
        <v>0</v>
      </c>
      <c r="X169" s="199">
        <v>0</v>
      </c>
      <c r="Y169" s="289">
        <v>0</v>
      </c>
      <c r="Z169" s="326">
        <v>0</v>
      </c>
      <c r="AA169" s="296">
        <v>0</v>
      </c>
      <c r="AB169" s="296">
        <v>0</v>
      </c>
      <c r="AC169" s="662"/>
      <c r="AD169" s="632"/>
      <c r="AE169" s="632"/>
      <c r="AF169" s="63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4"/>
    </row>
    <row r="170" spans="1:59" ht="15.75" customHeight="1" thickBot="1" x14ac:dyDescent="0.25">
      <c r="A170" s="685"/>
      <c r="B170" s="688"/>
      <c r="C170" s="668"/>
      <c r="D170" s="698"/>
      <c r="E170" s="1022"/>
      <c r="F170" s="650"/>
      <c r="G170" s="653"/>
      <c r="H170" s="656"/>
      <c r="I170" s="659"/>
      <c r="J170" s="284" t="s">
        <v>24</v>
      </c>
      <c r="K170" s="192">
        <f>+L170+N170</f>
        <v>0</v>
      </c>
      <c r="L170" s="199">
        <v>0</v>
      </c>
      <c r="M170" s="97">
        <v>0</v>
      </c>
      <c r="N170" s="326">
        <v>0</v>
      </c>
      <c r="O170" s="192">
        <f>+P170+R170</f>
        <v>0</v>
      </c>
      <c r="P170" s="199">
        <v>0</v>
      </c>
      <c r="Q170" s="97">
        <v>0</v>
      </c>
      <c r="R170" s="326">
        <v>0</v>
      </c>
      <c r="S170" s="192">
        <f>+T170+V170</f>
        <v>0</v>
      </c>
      <c r="T170" s="199">
        <v>0</v>
      </c>
      <c r="U170" s="97">
        <v>0</v>
      </c>
      <c r="V170" s="326">
        <v>0</v>
      </c>
      <c r="W170" s="192">
        <f>+X170+Z170</f>
        <v>0</v>
      </c>
      <c r="X170" s="199">
        <v>0</v>
      </c>
      <c r="Y170" s="289">
        <v>0</v>
      </c>
      <c r="Z170" s="326">
        <v>0</v>
      </c>
      <c r="AA170" s="296">
        <v>0</v>
      </c>
      <c r="AB170" s="296">
        <v>0</v>
      </c>
      <c r="AC170" s="662"/>
      <c r="AD170" s="632"/>
      <c r="AE170" s="632"/>
      <c r="AF170" s="63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4"/>
    </row>
    <row r="171" spans="1:59" ht="17.25" customHeight="1" thickBot="1" x14ac:dyDescent="0.25">
      <c r="A171" s="685"/>
      <c r="B171" s="688"/>
      <c r="C171" s="668"/>
      <c r="D171" s="698"/>
      <c r="E171" s="1022"/>
      <c r="F171" s="650"/>
      <c r="G171" s="653"/>
      <c r="H171" s="656"/>
      <c r="I171" s="659"/>
      <c r="J171" s="128" t="s">
        <v>28</v>
      </c>
      <c r="K171" s="132">
        <f>+L171+N171</f>
        <v>0</v>
      </c>
      <c r="L171" s="14">
        <v>0</v>
      </c>
      <c r="M171" s="98">
        <v>0</v>
      </c>
      <c r="N171" s="301">
        <v>0</v>
      </c>
      <c r="O171" s="132">
        <f>+P171+R171</f>
        <v>10</v>
      </c>
      <c r="P171" s="14">
        <v>0</v>
      </c>
      <c r="Q171" s="98">
        <v>0</v>
      </c>
      <c r="R171" s="301">
        <v>10</v>
      </c>
      <c r="S171" s="132">
        <f>+T171+V171</f>
        <v>10</v>
      </c>
      <c r="T171" s="14">
        <v>0</v>
      </c>
      <c r="U171" s="98">
        <v>0</v>
      </c>
      <c r="V171" s="301">
        <v>10</v>
      </c>
      <c r="W171" s="132">
        <f>+X171+Z171</f>
        <v>0</v>
      </c>
      <c r="X171" s="14">
        <v>0</v>
      </c>
      <c r="Y171" s="205">
        <v>0</v>
      </c>
      <c r="Z171" s="301">
        <v>0</v>
      </c>
      <c r="AA171" s="295">
        <v>0</v>
      </c>
      <c r="AB171" s="295">
        <v>0</v>
      </c>
      <c r="AC171" s="662"/>
      <c r="AD171" s="632"/>
      <c r="AE171" s="632"/>
      <c r="AF171" s="63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4"/>
    </row>
    <row r="172" spans="1:59" ht="24.75" customHeight="1" thickBot="1" x14ac:dyDescent="0.25">
      <c r="A172" s="686"/>
      <c r="B172" s="594"/>
      <c r="C172" s="669"/>
      <c r="D172" s="699"/>
      <c r="E172" s="702"/>
      <c r="F172" s="651"/>
      <c r="G172" s="654"/>
      <c r="H172" s="657"/>
      <c r="I172" s="660"/>
      <c r="J172" s="134" t="s">
        <v>26</v>
      </c>
      <c r="K172" s="8">
        <f t="shared" ref="K172:N172" si="51">SUM(K168:K171)</f>
        <v>1.5</v>
      </c>
      <c r="L172" s="2">
        <f t="shared" si="51"/>
        <v>0</v>
      </c>
      <c r="M172" s="2">
        <f t="shared" si="51"/>
        <v>0</v>
      </c>
      <c r="N172" s="11">
        <f t="shared" si="51"/>
        <v>1.5</v>
      </c>
      <c r="O172" s="8">
        <f t="shared" ref="O172:AB172" si="52">SUM(O168:O171)</f>
        <v>70</v>
      </c>
      <c r="P172" s="2">
        <f t="shared" si="52"/>
        <v>0</v>
      </c>
      <c r="Q172" s="2">
        <f t="shared" si="52"/>
        <v>0</v>
      </c>
      <c r="R172" s="11">
        <f t="shared" si="52"/>
        <v>70</v>
      </c>
      <c r="S172" s="8">
        <f t="shared" si="52"/>
        <v>70</v>
      </c>
      <c r="T172" s="2">
        <f t="shared" si="52"/>
        <v>0</v>
      </c>
      <c r="U172" s="2">
        <f t="shared" si="52"/>
        <v>0</v>
      </c>
      <c r="V172" s="11">
        <f t="shared" si="52"/>
        <v>70</v>
      </c>
      <c r="W172" s="8">
        <f t="shared" si="52"/>
        <v>0</v>
      </c>
      <c r="X172" s="2">
        <f t="shared" si="52"/>
        <v>0</v>
      </c>
      <c r="Y172" s="1">
        <f t="shared" si="52"/>
        <v>0</v>
      </c>
      <c r="Z172" s="11">
        <f t="shared" si="52"/>
        <v>0</v>
      </c>
      <c r="AA172" s="9">
        <f t="shared" si="52"/>
        <v>0</v>
      </c>
      <c r="AB172" s="9">
        <f t="shared" si="52"/>
        <v>0</v>
      </c>
      <c r="AC172" s="662"/>
      <c r="AD172" s="632"/>
      <c r="AE172" s="632"/>
      <c r="AF172" s="63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4"/>
    </row>
    <row r="173" spans="1:59" ht="18.75" customHeight="1" x14ac:dyDescent="0.2">
      <c r="A173" s="684" t="s">
        <v>17</v>
      </c>
      <c r="B173" s="687" t="s">
        <v>18</v>
      </c>
      <c r="C173" s="667" t="s">
        <v>18</v>
      </c>
      <c r="D173" s="697" t="s">
        <v>77</v>
      </c>
      <c r="E173" s="1021" t="s">
        <v>203</v>
      </c>
      <c r="F173" s="649"/>
      <c r="G173" s="652" t="s">
        <v>398</v>
      </c>
      <c r="H173" s="655" t="s">
        <v>21</v>
      </c>
      <c r="I173" s="658" t="s">
        <v>22</v>
      </c>
      <c r="J173" s="283" t="s">
        <v>25</v>
      </c>
      <c r="K173" s="160">
        <f>+L173+N173</f>
        <v>0</v>
      </c>
      <c r="L173" s="12">
        <v>0</v>
      </c>
      <c r="M173" s="12">
        <v>0</v>
      </c>
      <c r="N173" s="300">
        <v>0</v>
      </c>
      <c r="O173" s="160">
        <f>+P173+R173</f>
        <v>0</v>
      </c>
      <c r="P173" s="12">
        <v>0</v>
      </c>
      <c r="Q173" s="12">
        <v>0</v>
      </c>
      <c r="R173" s="300">
        <v>0</v>
      </c>
      <c r="S173" s="160">
        <f>+T173+V173</f>
        <v>0</v>
      </c>
      <c r="T173" s="12">
        <v>0</v>
      </c>
      <c r="U173" s="12">
        <v>0</v>
      </c>
      <c r="V173" s="300">
        <v>0</v>
      </c>
      <c r="W173" s="160">
        <f>+X173+Z173</f>
        <v>0</v>
      </c>
      <c r="X173" s="12">
        <v>0</v>
      </c>
      <c r="Y173" s="12">
        <v>0</v>
      </c>
      <c r="Z173" s="300">
        <v>0</v>
      </c>
      <c r="AA173" s="294">
        <v>0</v>
      </c>
      <c r="AB173" s="294">
        <v>0</v>
      </c>
      <c r="AC173" s="609" t="s">
        <v>177</v>
      </c>
      <c r="AD173" s="612" t="s">
        <v>39</v>
      </c>
      <c r="AE173" s="612" t="s">
        <v>39</v>
      </c>
      <c r="AF173" s="615" t="s">
        <v>39</v>
      </c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4"/>
    </row>
    <row r="174" spans="1:59" ht="18.75" customHeight="1" x14ac:dyDescent="0.2">
      <c r="A174" s="685"/>
      <c r="B174" s="688"/>
      <c r="C174" s="668"/>
      <c r="D174" s="698"/>
      <c r="E174" s="1022"/>
      <c r="F174" s="650"/>
      <c r="G174" s="653"/>
      <c r="H174" s="656"/>
      <c r="I174" s="659"/>
      <c r="J174" s="284" t="s">
        <v>23</v>
      </c>
      <c r="K174" s="192">
        <f>+L174+N174</f>
        <v>0</v>
      </c>
      <c r="L174" s="199">
        <v>0</v>
      </c>
      <c r="M174" s="97">
        <v>0</v>
      </c>
      <c r="N174" s="326">
        <v>0</v>
      </c>
      <c r="O174" s="192">
        <f>+P174+R174</f>
        <v>0</v>
      </c>
      <c r="P174" s="199">
        <v>0</v>
      </c>
      <c r="Q174" s="97">
        <v>0</v>
      </c>
      <c r="R174" s="326">
        <v>0</v>
      </c>
      <c r="S174" s="192">
        <f>+T174+V174</f>
        <v>0</v>
      </c>
      <c r="T174" s="199">
        <v>0</v>
      </c>
      <c r="U174" s="97">
        <v>0</v>
      </c>
      <c r="V174" s="326">
        <v>0</v>
      </c>
      <c r="W174" s="192">
        <f>+X174+Z174</f>
        <v>0</v>
      </c>
      <c r="X174" s="199">
        <v>0</v>
      </c>
      <c r="Y174" s="199">
        <v>0</v>
      </c>
      <c r="Z174" s="326">
        <v>0</v>
      </c>
      <c r="AA174" s="296">
        <v>0</v>
      </c>
      <c r="AB174" s="296">
        <v>0</v>
      </c>
      <c r="AC174" s="610"/>
      <c r="AD174" s="613"/>
      <c r="AE174" s="613"/>
      <c r="AF174" s="616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4"/>
    </row>
    <row r="175" spans="1:59" ht="18.75" customHeight="1" x14ac:dyDescent="0.2">
      <c r="A175" s="685"/>
      <c r="B175" s="688"/>
      <c r="C175" s="668"/>
      <c r="D175" s="698"/>
      <c r="E175" s="1022"/>
      <c r="F175" s="650"/>
      <c r="G175" s="653"/>
      <c r="H175" s="656"/>
      <c r="I175" s="659"/>
      <c r="J175" s="284" t="s">
        <v>24</v>
      </c>
      <c r="K175" s="192">
        <f>+L175+N175</f>
        <v>0</v>
      </c>
      <c r="L175" s="199">
        <v>0</v>
      </c>
      <c r="M175" s="97">
        <v>0</v>
      </c>
      <c r="N175" s="326">
        <v>0</v>
      </c>
      <c r="O175" s="192">
        <f>+P175+R175</f>
        <v>0</v>
      </c>
      <c r="P175" s="199">
        <v>0</v>
      </c>
      <c r="Q175" s="97">
        <v>0</v>
      </c>
      <c r="R175" s="326">
        <v>0</v>
      </c>
      <c r="S175" s="192">
        <f>+T175+V175</f>
        <v>0</v>
      </c>
      <c r="T175" s="199">
        <v>0</v>
      </c>
      <c r="U175" s="97">
        <v>0</v>
      </c>
      <c r="V175" s="326">
        <v>0</v>
      </c>
      <c r="W175" s="192">
        <f>+X175+Z175</f>
        <v>0</v>
      </c>
      <c r="X175" s="199">
        <v>0</v>
      </c>
      <c r="Y175" s="199">
        <v>0</v>
      </c>
      <c r="Z175" s="326">
        <v>0</v>
      </c>
      <c r="AA175" s="296">
        <v>0</v>
      </c>
      <c r="AB175" s="296">
        <v>0</v>
      </c>
      <c r="AC175" s="610"/>
      <c r="AD175" s="613"/>
      <c r="AE175" s="613"/>
      <c r="AF175" s="616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4"/>
    </row>
    <row r="176" spans="1:59" ht="21" customHeight="1" thickBot="1" x14ac:dyDescent="0.25">
      <c r="A176" s="685"/>
      <c r="B176" s="688"/>
      <c r="C176" s="668"/>
      <c r="D176" s="698"/>
      <c r="E176" s="1022"/>
      <c r="F176" s="650"/>
      <c r="G176" s="653"/>
      <c r="H176" s="656"/>
      <c r="I176" s="659"/>
      <c r="J176" s="128" t="s">
        <v>28</v>
      </c>
      <c r="K176" s="132">
        <f>+L176+N176</f>
        <v>1.6</v>
      </c>
      <c r="L176" s="14">
        <v>0</v>
      </c>
      <c r="M176" s="98">
        <v>0</v>
      </c>
      <c r="N176" s="301">
        <v>1.6</v>
      </c>
      <c r="O176" s="132">
        <f>+P176+R176</f>
        <v>1.6</v>
      </c>
      <c r="P176" s="14">
        <v>0</v>
      </c>
      <c r="Q176" s="98">
        <v>0</v>
      </c>
      <c r="R176" s="301">
        <v>1.6</v>
      </c>
      <c r="S176" s="132">
        <f>+T176+V176</f>
        <v>1.6</v>
      </c>
      <c r="T176" s="14">
        <v>0</v>
      </c>
      <c r="U176" s="98">
        <v>0</v>
      </c>
      <c r="V176" s="301">
        <v>1.6</v>
      </c>
      <c r="W176" s="132">
        <f>+X176+Z176</f>
        <v>0</v>
      </c>
      <c r="X176" s="14">
        <v>0</v>
      </c>
      <c r="Y176" s="14">
        <v>0</v>
      </c>
      <c r="Z176" s="301">
        <v>0</v>
      </c>
      <c r="AA176" s="295">
        <v>1.6</v>
      </c>
      <c r="AB176" s="295">
        <v>1.6</v>
      </c>
      <c r="AC176" s="610"/>
      <c r="AD176" s="613"/>
      <c r="AE176" s="613"/>
      <c r="AF176" s="616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4"/>
    </row>
    <row r="177" spans="1:67" ht="21.75" customHeight="1" thickBot="1" x14ac:dyDescent="0.25">
      <c r="A177" s="686"/>
      <c r="B177" s="594"/>
      <c r="C177" s="669"/>
      <c r="D177" s="699"/>
      <c r="E177" s="702"/>
      <c r="F177" s="651"/>
      <c r="G177" s="654"/>
      <c r="H177" s="657"/>
      <c r="I177" s="660"/>
      <c r="J177" s="134" t="s">
        <v>26</v>
      </c>
      <c r="K177" s="8">
        <f t="shared" ref="K177:N177" si="53">SUM(K173:K176)</f>
        <v>1.6</v>
      </c>
      <c r="L177" s="2">
        <f t="shared" si="53"/>
        <v>0</v>
      </c>
      <c r="M177" s="2">
        <f t="shared" si="53"/>
        <v>0</v>
      </c>
      <c r="N177" s="11">
        <f t="shared" si="53"/>
        <v>1.6</v>
      </c>
      <c r="O177" s="20">
        <f t="shared" ref="O177:AB177" si="54">SUM(O173:O176)</f>
        <v>1.6</v>
      </c>
      <c r="P177" s="3">
        <f t="shared" si="54"/>
        <v>0</v>
      </c>
      <c r="Q177" s="3">
        <f t="shared" si="54"/>
        <v>0</v>
      </c>
      <c r="R177" s="24">
        <f t="shared" si="54"/>
        <v>1.6</v>
      </c>
      <c r="S177" s="8">
        <f t="shared" si="54"/>
        <v>1.6</v>
      </c>
      <c r="T177" s="2">
        <f t="shared" si="54"/>
        <v>0</v>
      </c>
      <c r="U177" s="2">
        <f t="shared" si="54"/>
        <v>0</v>
      </c>
      <c r="V177" s="11">
        <f t="shared" si="54"/>
        <v>1.6</v>
      </c>
      <c r="W177" s="8">
        <f t="shared" si="54"/>
        <v>0</v>
      </c>
      <c r="X177" s="2">
        <f t="shared" si="54"/>
        <v>0</v>
      </c>
      <c r="Y177" s="2">
        <f t="shared" si="54"/>
        <v>0</v>
      </c>
      <c r="Z177" s="11">
        <f t="shared" si="54"/>
        <v>0</v>
      </c>
      <c r="AA177" s="23">
        <f t="shared" si="54"/>
        <v>1.6</v>
      </c>
      <c r="AB177" s="23">
        <f t="shared" si="54"/>
        <v>1.6</v>
      </c>
      <c r="AC177" s="611"/>
      <c r="AD177" s="614"/>
      <c r="AE177" s="614"/>
      <c r="AF177" s="617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4"/>
    </row>
    <row r="178" spans="1:67" ht="15.75" customHeight="1" thickBot="1" x14ac:dyDescent="0.25">
      <c r="A178" s="684" t="s">
        <v>17</v>
      </c>
      <c r="B178" s="624" t="s">
        <v>18</v>
      </c>
      <c r="C178" s="667" t="s">
        <v>18</v>
      </c>
      <c r="D178" s="697" t="s">
        <v>78</v>
      </c>
      <c r="E178" s="700" t="s">
        <v>204</v>
      </c>
      <c r="F178" s="703"/>
      <c r="G178" s="695" t="s">
        <v>158</v>
      </c>
      <c r="H178" s="764" t="s">
        <v>21</v>
      </c>
      <c r="I178" s="714" t="s">
        <v>22</v>
      </c>
      <c r="J178" s="283" t="s">
        <v>25</v>
      </c>
      <c r="K178" s="160">
        <f>+L178+N178</f>
        <v>9</v>
      </c>
      <c r="L178" s="12">
        <v>0</v>
      </c>
      <c r="M178" s="12">
        <v>0</v>
      </c>
      <c r="N178" s="300">
        <v>9</v>
      </c>
      <c r="O178" s="160">
        <f>+P178+R178</f>
        <v>0</v>
      </c>
      <c r="P178" s="12">
        <v>0</v>
      </c>
      <c r="Q178" s="12">
        <v>0</v>
      </c>
      <c r="R178" s="300">
        <v>0</v>
      </c>
      <c r="S178" s="160">
        <f>+T178+V178</f>
        <v>0</v>
      </c>
      <c r="T178" s="12">
        <v>0</v>
      </c>
      <c r="U178" s="12">
        <v>0</v>
      </c>
      <c r="V178" s="300">
        <v>0</v>
      </c>
      <c r="W178" s="160">
        <f>+X178+Z178</f>
        <v>0</v>
      </c>
      <c r="X178" s="12">
        <v>0</v>
      </c>
      <c r="Y178" s="12">
        <v>0</v>
      </c>
      <c r="Z178" s="300">
        <v>0</v>
      </c>
      <c r="AA178" s="294">
        <v>0</v>
      </c>
      <c r="AB178" s="294">
        <v>0</v>
      </c>
      <c r="AC178" s="609" t="s">
        <v>177</v>
      </c>
      <c r="AD178" s="632" t="s">
        <v>39</v>
      </c>
      <c r="AE178" s="632" t="s">
        <v>39</v>
      </c>
      <c r="AF178" s="633" t="s">
        <v>39</v>
      </c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4"/>
    </row>
    <row r="179" spans="1:67" ht="15.75" customHeight="1" thickBot="1" x14ac:dyDescent="0.25">
      <c r="A179" s="685"/>
      <c r="B179" s="770"/>
      <c r="C179" s="668"/>
      <c r="D179" s="698"/>
      <c r="E179" s="701"/>
      <c r="F179" s="704"/>
      <c r="G179" s="696"/>
      <c r="H179" s="765"/>
      <c r="I179" s="715"/>
      <c r="J179" s="284" t="s">
        <v>23</v>
      </c>
      <c r="K179" s="192">
        <f>+L179+N179</f>
        <v>0</v>
      </c>
      <c r="L179" s="199">
        <v>0</v>
      </c>
      <c r="M179" s="97">
        <v>0</v>
      </c>
      <c r="N179" s="326">
        <v>0</v>
      </c>
      <c r="O179" s="192">
        <f>+P179+R179</f>
        <v>0</v>
      </c>
      <c r="P179" s="199">
        <v>0</v>
      </c>
      <c r="Q179" s="97">
        <v>0</v>
      </c>
      <c r="R179" s="326">
        <v>0</v>
      </c>
      <c r="S179" s="192">
        <f>+T179+V179</f>
        <v>0</v>
      </c>
      <c r="T179" s="199">
        <v>0</v>
      </c>
      <c r="U179" s="97">
        <v>0</v>
      </c>
      <c r="V179" s="326">
        <v>0</v>
      </c>
      <c r="W179" s="192">
        <f>+X179+Z179</f>
        <v>0</v>
      </c>
      <c r="X179" s="199">
        <v>0</v>
      </c>
      <c r="Y179" s="199">
        <v>0</v>
      </c>
      <c r="Z179" s="326">
        <v>0</v>
      </c>
      <c r="AA179" s="296">
        <v>0</v>
      </c>
      <c r="AB179" s="296">
        <v>0</v>
      </c>
      <c r="AC179" s="610"/>
      <c r="AD179" s="632"/>
      <c r="AE179" s="632"/>
      <c r="AF179" s="63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4"/>
    </row>
    <row r="180" spans="1:67" ht="17.25" customHeight="1" thickBot="1" x14ac:dyDescent="0.25">
      <c r="A180" s="685"/>
      <c r="B180" s="770"/>
      <c r="C180" s="668"/>
      <c r="D180" s="698"/>
      <c r="E180" s="701"/>
      <c r="F180" s="704"/>
      <c r="G180" s="696"/>
      <c r="H180" s="765"/>
      <c r="I180" s="715"/>
      <c r="J180" s="284" t="s">
        <v>339</v>
      </c>
      <c r="K180" s="192">
        <f>+L180+N180</f>
        <v>0</v>
      </c>
      <c r="L180" s="199">
        <v>0</v>
      </c>
      <c r="M180" s="97">
        <v>0</v>
      </c>
      <c r="N180" s="326">
        <v>0</v>
      </c>
      <c r="O180" s="192">
        <f>+P180+R180</f>
        <v>0</v>
      </c>
      <c r="P180" s="199">
        <v>0</v>
      </c>
      <c r="Q180" s="97">
        <v>0</v>
      </c>
      <c r="R180" s="326">
        <v>0</v>
      </c>
      <c r="S180" s="192">
        <f>+T180+V180</f>
        <v>0</v>
      </c>
      <c r="T180" s="199">
        <v>0</v>
      </c>
      <c r="U180" s="97">
        <v>0</v>
      </c>
      <c r="V180" s="326">
        <v>0</v>
      </c>
      <c r="W180" s="192">
        <f>+X180+Z180</f>
        <v>0</v>
      </c>
      <c r="X180" s="199">
        <v>0</v>
      </c>
      <c r="Y180" s="199">
        <v>0</v>
      </c>
      <c r="Z180" s="326">
        <v>0</v>
      </c>
      <c r="AA180" s="296">
        <v>0</v>
      </c>
      <c r="AB180" s="296">
        <v>0</v>
      </c>
      <c r="AC180" s="610"/>
      <c r="AD180" s="632"/>
      <c r="AE180" s="632"/>
      <c r="AF180" s="63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4"/>
    </row>
    <row r="181" spans="1:67" ht="15.75" customHeight="1" thickBot="1" x14ac:dyDescent="0.25">
      <c r="A181" s="685"/>
      <c r="B181" s="770"/>
      <c r="C181" s="668"/>
      <c r="D181" s="698"/>
      <c r="E181" s="701"/>
      <c r="F181" s="704"/>
      <c r="G181" s="696"/>
      <c r="H181" s="765"/>
      <c r="I181" s="715"/>
      <c r="J181" s="285" t="s">
        <v>28</v>
      </c>
      <c r="K181" s="193">
        <f>+L181+N181</f>
        <v>16</v>
      </c>
      <c r="L181" s="184">
        <v>0</v>
      </c>
      <c r="M181" s="117">
        <v>0</v>
      </c>
      <c r="N181" s="316">
        <v>16</v>
      </c>
      <c r="O181" s="193">
        <f>+P181+R181</f>
        <v>0</v>
      </c>
      <c r="P181" s="184">
        <v>0</v>
      </c>
      <c r="Q181" s="117">
        <v>0</v>
      </c>
      <c r="R181" s="316">
        <v>0</v>
      </c>
      <c r="S181" s="193">
        <f>+T181+V181</f>
        <v>0</v>
      </c>
      <c r="T181" s="184">
        <v>0</v>
      </c>
      <c r="U181" s="117">
        <v>0</v>
      </c>
      <c r="V181" s="316">
        <v>0</v>
      </c>
      <c r="W181" s="193">
        <f>+X181+Z181</f>
        <v>0</v>
      </c>
      <c r="X181" s="184">
        <v>0</v>
      </c>
      <c r="Y181" s="184">
        <v>0</v>
      </c>
      <c r="Z181" s="316">
        <v>0</v>
      </c>
      <c r="AA181" s="315">
        <v>0</v>
      </c>
      <c r="AB181" s="315">
        <v>0</v>
      </c>
      <c r="AC181" s="610"/>
      <c r="AD181" s="632"/>
      <c r="AE181" s="632"/>
      <c r="AF181" s="63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4"/>
    </row>
    <row r="182" spans="1:67" ht="25.5" customHeight="1" thickBot="1" x14ac:dyDescent="0.25">
      <c r="A182" s="686"/>
      <c r="B182" s="594"/>
      <c r="C182" s="669"/>
      <c r="D182" s="699"/>
      <c r="E182" s="702"/>
      <c r="F182" s="651"/>
      <c r="G182" s="654"/>
      <c r="H182" s="657"/>
      <c r="I182" s="660"/>
      <c r="J182" s="349" t="s">
        <v>26</v>
      </c>
      <c r="K182" s="222">
        <f t="shared" ref="K182:N182" si="55">SUM(K178:K181)</f>
        <v>25</v>
      </c>
      <c r="L182" s="206">
        <f t="shared" si="55"/>
        <v>0</v>
      </c>
      <c r="M182" s="206">
        <f t="shared" si="55"/>
        <v>0</v>
      </c>
      <c r="N182" s="221">
        <f t="shared" si="55"/>
        <v>25</v>
      </c>
      <c r="O182" s="350">
        <f t="shared" ref="O182:AB182" si="56">SUM(O178:O181)</f>
        <v>0</v>
      </c>
      <c r="P182" s="143">
        <f t="shared" si="56"/>
        <v>0</v>
      </c>
      <c r="Q182" s="143">
        <f t="shared" si="56"/>
        <v>0</v>
      </c>
      <c r="R182" s="351">
        <f t="shared" si="56"/>
        <v>0</v>
      </c>
      <c r="S182" s="222">
        <f t="shared" si="56"/>
        <v>0</v>
      </c>
      <c r="T182" s="206">
        <f t="shared" si="56"/>
        <v>0</v>
      </c>
      <c r="U182" s="206">
        <f t="shared" si="56"/>
        <v>0</v>
      </c>
      <c r="V182" s="221">
        <f t="shared" si="56"/>
        <v>0</v>
      </c>
      <c r="W182" s="222">
        <f t="shared" si="56"/>
        <v>0</v>
      </c>
      <c r="X182" s="206">
        <f t="shared" si="56"/>
        <v>0</v>
      </c>
      <c r="Y182" s="206">
        <f t="shared" si="56"/>
        <v>0</v>
      </c>
      <c r="Z182" s="221">
        <f t="shared" si="56"/>
        <v>0</v>
      </c>
      <c r="AA182" s="348">
        <f t="shared" si="56"/>
        <v>0</v>
      </c>
      <c r="AB182" s="348">
        <f t="shared" si="56"/>
        <v>0</v>
      </c>
      <c r="AC182" s="611"/>
      <c r="AD182" s="632"/>
      <c r="AE182" s="632"/>
      <c r="AF182" s="63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4"/>
    </row>
    <row r="183" spans="1:67" ht="13.5" customHeight="1" thickBot="1" x14ac:dyDescent="0.25">
      <c r="A183" s="591" t="s">
        <v>17</v>
      </c>
      <c r="B183" s="593" t="s">
        <v>18</v>
      </c>
      <c r="C183" s="595" t="s">
        <v>18</v>
      </c>
      <c r="D183" s="664" t="s">
        <v>335</v>
      </c>
      <c r="E183" s="599" t="s">
        <v>336</v>
      </c>
      <c r="F183" s="601"/>
      <c r="G183" s="603" t="s">
        <v>158</v>
      </c>
      <c r="H183" s="605" t="s">
        <v>21</v>
      </c>
      <c r="I183" s="607" t="s">
        <v>22</v>
      </c>
      <c r="J183" s="330" t="s">
        <v>25</v>
      </c>
      <c r="K183" s="258">
        <f>+L183+N183</f>
        <v>0</v>
      </c>
      <c r="L183" s="99">
        <v>0</v>
      </c>
      <c r="M183" s="99">
        <v>0</v>
      </c>
      <c r="N183" s="259">
        <v>0</v>
      </c>
      <c r="O183" s="258">
        <f>+P183+R183</f>
        <v>0</v>
      </c>
      <c r="P183" s="99">
        <v>0</v>
      </c>
      <c r="Q183" s="99">
        <v>0</v>
      </c>
      <c r="R183" s="259">
        <v>0</v>
      </c>
      <c r="S183" s="258">
        <f>+T183+V183</f>
        <v>0</v>
      </c>
      <c r="T183" s="99">
        <v>0</v>
      </c>
      <c r="U183" s="99">
        <v>0</v>
      </c>
      <c r="V183" s="259">
        <v>0</v>
      </c>
      <c r="W183" s="258">
        <f>+X183+Z183</f>
        <v>0</v>
      </c>
      <c r="X183" s="99">
        <v>0</v>
      </c>
      <c r="Y183" s="99">
        <v>0</v>
      </c>
      <c r="Z183" s="259">
        <v>0</v>
      </c>
      <c r="AA183" s="101">
        <v>0</v>
      </c>
      <c r="AB183" s="101">
        <v>0</v>
      </c>
      <c r="AC183" s="662" t="s">
        <v>201</v>
      </c>
      <c r="AD183" s="632" t="s">
        <v>39</v>
      </c>
      <c r="AE183" s="632" t="s">
        <v>39</v>
      </c>
      <c r="AF183" s="692" t="s">
        <v>39</v>
      </c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4"/>
    </row>
    <row r="184" spans="1:67" ht="13.5" customHeight="1" thickBot="1" x14ac:dyDescent="0.25">
      <c r="A184" s="592"/>
      <c r="B184" s="594"/>
      <c r="C184" s="596"/>
      <c r="D184" s="665"/>
      <c r="E184" s="600"/>
      <c r="F184" s="602"/>
      <c r="G184" s="604"/>
      <c r="H184" s="606"/>
      <c r="I184" s="608"/>
      <c r="J184" s="370" t="s">
        <v>23</v>
      </c>
      <c r="K184" s="328">
        <f>+L184+N184</f>
        <v>0</v>
      </c>
      <c r="L184" s="204">
        <v>0</v>
      </c>
      <c r="M184" s="204">
        <v>0</v>
      </c>
      <c r="N184" s="252">
        <v>0</v>
      </c>
      <c r="O184" s="328">
        <f>+P184+R184</f>
        <v>0</v>
      </c>
      <c r="P184" s="204">
        <v>0</v>
      </c>
      <c r="Q184" s="204">
        <v>0</v>
      </c>
      <c r="R184" s="252">
        <v>0</v>
      </c>
      <c r="S184" s="328">
        <f>+T184+V184</f>
        <v>0</v>
      </c>
      <c r="T184" s="204">
        <v>0</v>
      </c>
      <c r="U184" s="204">
        <v>0</v>
      </c>
      <c r="V184" s="252">
        <v>0</v>
      </c>
      <c r="W184" s="328">
        <f>+X184+Z184</f>
        <v>0</v>
      </c>
      <c r="X184" s="204">
        <v>0</v>
      </c>
      <c r="Y184" s="204">
        <v>0</v>
      </c>
      <c r="Z184" s="252">
        <v>0</v>
      </c>
      <c r="AA184" s="253">
        <v>0</v>
      </c>
      <c r="AB184" s="253">
        <v>0</v>
      </c>
      <c r="AC184" s="662"/>
      <c r="AD184" s="632"/>
      <c r="AE184" s="632"/>
      <c r="AF184" s="692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4"/>
    </row>
    <row r="185" spans="1:67" ht="14.25" customHeight="1" thickBot="1" x14ac:dyDescent="0.25">
      <c r="A185" s="592"/>
      <c r="B185" s="594"/>
      <c r="C185" s="596"/>
      <c r="D185" s="665"/>
      <c r="E185" s="600"/>
      <c r="F185" s="602"/>
      <c r="G185" s="604"/>
      <c r="H185" s="606"/>
      <c r="I185" s="608"/>
      <c r="J185" s="372" t="s">
        <v>28</v>
      </c>
      <c r="K185" s="373">
        <f>+L185+N185</f>
        <v>1.2</v>
      </c>
      <c r="L185" s="369">
        <v>0</v>
      </c>
      <c r="M185" s="369">
        <v>0</v>
      </c>
      <c r="N185" s="335">
        <v>1.2</v>
      </c>
      <c r="O185" s="373">
        <f>+P185+R185</f>
        <v>1.2</v>
      </c>
      <c r="P185" s="369">
        <v>0</v>
      </c>
      <c r="Q185" s="369">
        <v>0</v>
      </c>
      <c r="R185" s="335">
        <v>1.2</v>
      </c>
      <c r="S185" s="373">
        <f>+T185+V185</f>
        <v>1.2</v>
      </c>
      <c r="T185" s="369">
        <v>0</v>
      </c>
      <c r="U185" s="369">
        <v>0</v>
      </c>
      <c r="V185" s="335">
        <v>1.2</v>
      </c>
      <c r="W185" s="373">
        <f>+X185+Z185</f>
        <v>0</v>
      </c>
      <c r="X185" s="369">
        <v>0</v>
      </c>
      <c r="Y185" s="369">
        <v>0</v>
      </c>
      <c r="Z185" s="335">
        <v>0</v>
      </c>
      <c r="AA185" s="337">
        <v>1.2</v>
      </c>
      <c r="AB185" s="337">
        <v>1.2</v>
      </c>
      <c r="AC185" s="662"/>
      <c r="AD185" s="632"/>
      <c r="AE185" s="632"/>
      <c r="AF185" s="692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4"/>
    </row>
    <row r="186" spans="1:67" ht="20.25" customHeight="1" thickBot="1" x14ac:dyDescent="0.25">
      <c r="A186" s="592"/>
      <c r="B186" s="594"/>
      <c r="C186" s="596"/>
      <c r="D186" s="665"/>
      <c r="E186" s="600"/>
      <c r="F186" s="602"/>
      <c r="G186" s="604"/>
      <c r="H186" s="606"/>
      <c r="I186" s="608"/>
      <c r="J186" s="134" t="s">
        <v>26</v>
      </c>
      <c r="K186" s="8">
        <f t="shared" ref="K186:AB186" si="57">SUM(K183:K185)</f>
        <v>1.2</v>
      </c>
      <c r="L186" s="2">
        <f t="shared" si="57"/>
        <v>0</v>
      </c>
      <c r="M186" s="2">
        <f t="shared" si="57"/>
        <v>0</v>
      </c>
      <c r="N186" s="7">
        <f t="shared" si="57"/>
        <v>1.2</v>
      </c>
      <c r="O186" s="20">
        <f t="shared" si="57"/>
        <v>1.2</v>
      </c>
      <c r="P186" s="3">
        <f t="shared" si="57"/>
        <v>0</v>
      </c>
      <c r="Q186" s="3">
        <f t="shared" si="57"/>
        <v>0</v>
      </c>
      <c r="R186" s="21">
        <f t="shared" si="57"/>
        <v>1.2</v>
      </c>
      <c r="S186" s="8">
        <f t="shared" si="57"/>
        <v>1.2</v>
      </c>
      <c r="T186" s="2">
        <f t="shared" si="57"/>
        <v>0</v>
      </c>
      <c r="U186" s="2">
        <f t="shared" si="57"/>
        <v>0</v>
      </c>
      <c r="V186" s="7">
        <f t="shared" si="57"/>
        <v>1.2</v>
      </c>
      <c r="W186" s="8">
        <f t="shared" si="57"/>
        <v>0</v>
      </c>
      <c r="X186" s="2">
        <f t="shared" si="57"/>
        <v>0</v>
      </c>
      <c r="Y186" s="2">
        <f t="shared" si="57"/>
        <v>0</v>
      </c>
      <c r="Z186" s="7">
        <f t="shared" si="57"/>
        <v>0</v>
      </c>
      <c r="AA186" s="23">
        <f t="shared" si="57"/>
        <v>1.2</v>
      </c>
      <c r="AB186" s="23">
        <f t="shared" si="57"/>
        <v>1.2</v>
      </c>
      <c r="AC186" s="662"/>
      <c r="AD186" s="632"/>
      <c r="AE186" s="632"/>
      <c r="AF186" s="63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4"/>
    </row>
    <row r="187" spans="1:67" s="68" customFormat="1" ht="18.75" customHeight="1" thickBot="1" x14ac:dyDescent="0.25">
      <c r="A187" s="726" t="s">
        <v>17</v>
      </c>
      <c r="B187" s="624" t="s">
        <v>18</v>
      </c>
      <c r="C187" s="740" t="s">
        <v>18</v>
      </c>
      <c r="D187" s="719" t="s">
        <v>75</v>
      </c>
      <c r="E187" s="722" t="s">
        <v>153</v>
      </c>
      <c r="F187" s="705"/>
      <c r="G187" s="695" t="s">
        <v>155</v>
      </c>
      <c r="H187" s="764" t="s">
        <v>21</v>
      </c>
      <c r="I187" s="714" t="s">
        <v>22</v>
      </c>
      <c r="J187" s="283" t="s">
        <v>25</v>
      </c>
      <c r="K187" s="185">
        <f>+L187+N187</f>
        <v>0</v>
      </c>
      <c r="L187" s="353">
        <v>0</v>
      </c>
      <c r="M187" s="353">
        <v>0</v>
      </c>
      <c r="N187" s="354">
        <v>0</v>
      </c>
      <c r="O187" s="185">
        <f>P187+R187</f>
        <v>0</v>
      </c>
      <c r="P187" s="353">
        <v>0</v>
      </c>
      <c r="Q187" s="353">
        <v>0</v>
      </c>
      <c r="R187" s="354">
        <v>0</v>
      </c>
      <c r="S187" s="185">
        <f>+T187+V187</f>
        <v>0</v>
      </c>
      <c r="T187" s="353">
        <v>0</v>
      </c>
      <c r="U187" s="353">
        <v>0</v>
      </c>
      <c r="V187" s="354">
        <v>0</v>
      </c>
      <c r="W187" s="185">
        <f>+X187+Z187</f>
        <v>0</v>
      </c>
      <c r="X187" s="353">
        <v>0</v>
      </c>
      <c r="Y187" s="353">
        <v>0</v>
      </c>
      <c r="Z187" s="354">
        <v>0</v>
      </c>
      <c r="AA187" s="358">
        <v>0</v>
      </c>
      <c r="AB187" s="358">
        <v>0</v>
      </c>
      <c r="AC187" s="662" t="s">
        <v>177</v>
      </c>
      <c r="AD187" s="632" t="s">
        <v>39</v>
      </c>
      <c r="AE187" s="632" t="s">
        <v>39</v>
      </c>
      <c r="AF187" s="633" t="s">
        <v>39</v>
      </c>
      <c r="AN187" s="69"/>
      <c r="AO187" s="69"/>
      <c r="AP187" s="60"/>
      <c r="AQ187" s="64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70"/>
      <c r="BF187" s="70"/>
      <c r="BG187" s="71"/>
      <c r="BH187" s="69"/>
      <c r="BI187" s="69"/>
      <c r="BJ187" s="69"/>
      <c r="BK187" s="69"/>
      <c r="BL187" s="69"/>
      <c r="BM187" s="69"/>
      <c r="BN187" s="69"/>
      <c r="BO187" s="69"/>
    </row>
    <row r="188" spans="1:67" s="68" customFormat="1" ht="17.25" customHeight="1" thickBot="1" x14ac:dyDescent="0.25">
      <c r="A188" s="734"/>
      <c r="B188" s="718"/>
      <c r="C188" s="741"/>
      <c r="D188" s="720"/>
      <c r="E188" s="723"/>
      <c r="F188" s="706"/>
      <c r="G188" s="696"/>
      <c r="H188" s="765"/>
      <c r="I188" s="715"/>
      <c r="J188" s="284" t="s">
        <v>23</v>
      </c>
      <c r="K188" s="210">
        <f>+L188+N188</f>
        <v>0</v>
      </c>
      <c r="L188" s="211">
        <v>0</v>
      </c>
      <c r="M188" s="211">
        <v>0</v>
      </c>
      <c r="N188" s="212">
        <v>0</v>
      </c>
      <c r="O188" s="210">
        <f>+P188+R188</f>
        <v>0</v>
      </c>
      <c r="P188" s="211">
        <v>0</v>
      </c>
      <c r="Q188" s="211">
        <v>0</v>
      </c>
      <c r="R188" s="212">
        <v>0</v>
      </c>
      <c r="S188" s="210">
        <f>+T188+V188</f>
        <v>0</v>
      </c>
      <c r="T188" s="211">
        <v>0</v>
      </c>
      <c r="U188" s="211">
        <v>0</v>
      </c>
      <c r="V188" s="212">
        <v>0</v>
      </c>
      <c r="W188" s="210">
        <f>+X188+Z188</f>
        <v>0</v>
      </c>
      <c r="X188" s="211">
        <v>0</v>
      </c>
      <c r="Y188" s="211">
        <v>0</v>
      </c>
      <c r="Z188" s="212">
        <v>0</v>
      </c>
      <c r="AA188" s="213">
        <v>0</v>
      </c>
      <c r="AB188" s="213">
        <v>0</v>
      </c>
      <c r="AC188" s="693"/>
      <c r="AD188" s="661"/>
      <c r="AE188" s="661"/>
      <c r="AF188" s="691"/>
      <c r="AN188" s="69"/>
      <c r="AO188" s="69"/>
      <c r="AP188" s="60"/>
      <c r="AQ188" s="64"/>
      <c r="AR188" s="70"/>
      <c r="AS188" s="70"/>
      <c r="AT188" s="70"/>
      <c r="AU188" s="70"/>
      <c r="AV188" s="70"/>
      <c r="AW188" s="70"/>
      <c r="AX188" s="70"/>
      <c r="AY188" s="70"/>
      <c r="AZ188" s="70"/>
      <c r="BA188" s="70"/>
      <c r="BB188" s="70"/>
      <c r="BC188" s="70"/>
      <c r="BD188" s="70"/>
      <c r="BE188" s="70"/>
      <c r="BF188" s="70"/>
      <c r="BG188" s="71"/>
      <c r="BH188" s="69"/>
      <c r="BI188" s="69"/>
      <c r="BJ188" s="69"/>
      <c r="BK188" s="69"/>
      <c r="BL188" s="69"/>
      <c r="BM188" s="69"/>
      <c r="BN188" s="69"/>
      <c r="BO188" s="69"/>
    </row>
    <row r="189" spans="1:67" s="68" customFormat="1" ht="17.25" customHeight="1" thickBot="1" x14ac:dyDescent="0.25">
      <c r="A189" s="734"/>
      <c r="B189" s="718"/>
      <c r="C189" s="741"/>
      <c r="D189" s="720"/>
      <c r="E189" s="723"/>
      <c r="F189" s="706"/>
      <c r="G189" s="696"/>
      <c r="H189" s="765"/>
      <c r="I189" s="715"/>
      <c r="J189" s="284" t="s">
        <v>24</v>
      </c>
      <c r="K189" s="210">
        <f>+L189+N189</f>
        <v>0</v>
      </c>
      <c r="L189" s="211">
        <v>0</v>
      </c>
      <c r="M189" s="211">
        <v>0</v>
      </c>
      <c r="N189" s="212">
        <v>0</v>
      </c>
      <c r="O189" s="210">
        <f>+P189+R189</f>
        <v>0</v>
      </c>
      <c r="P189" s="211">
        <v>0</v>
      </c>
      <c r="Q189" s="211">
        <v>0</v>
      </c>
      <c r="R189" s="212">
        <v>0</v>
      </c>
      <c r="S189" s="210">
        <f>+T189+V189</f>
        <v>0</v>
      </c>
      <c r="T189" s="211">
        <v>0</v>
      </c>
      <c r="U189" s="211">
        <v>0</v>
      </c>
      <c r="V189" s="212">
        <v>0</v>
      </c>
      <c r="W189" s="210">
        <f>+X189+Z189</f>
        <v>0</v>
      </c>
      <c r="X189" s="211">
        <v>0</v>
      </c>
      <c r="Y189" s="211">
        <v>0</v>
      </c>
      <c r="Z189" s="212">
        <v>0</v>
      </c>
      <c r="AA189" s="213">
        <v>0</v>
      </c>
      <c r="AB189" s="213">
        <v>0</v>
      </c>
      <c r="AC189" s="693"/>
      <c r="AD189" s="661"/>
      <c r="AE189" s="661"/>
      <c r="AF189" s="691"/>
      <c r="AN189" s="69"/>
      <c r="AO189" s="69"/>
      <c r="AP189" s="60"/>
      <c r="AQ189" s="64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1"/>
      <c r="BH189" s="69"/>
      <c r="BI189" s="69"/>
      <c r="BJ189" s="69"/>
      <c r="BK189" s="69"/>
      <c r="BL189" s="69"/>
      <c r="BM189" s="69"/>
      <c r="BN189" s="69"/>
      <c r="BO189" s="69"/>
    </row>
    <row r="190" spans="1:67" s="68" customFormat="1" ht="16.5" customHeight="1" thickBot="1" x14ac:dyDescent="0.25">
      <c r="A190" s="734"/>
      <c r="B190" s="718"/>
      <c r="C190" s="741"/>
      <c r="D190" s="720"/>
      <c r="E190" s="723"/>
      <c r="F190" s="706"/>
      <c r="G190" s="696"/>
      <c r="H190" s="765"/>
      <c r="I190" s="715"/>
      <c r="J190" s="285" t="s">
        <v>28</v>
      </c>
      <c r="K190" s="188">
        <f>L190+N190</f>
        <v>0</v>
      </c>
      <c r="L190" s="360">
        <v>0</v>
      </c>
      <c r="M190" s="360">
        <v>0</v>
      </c>
      <c r="N190" s="361">
        <v>0</v>
      </c>
      <c r="O190" s="188">
        <f>P190+R190</f>
        <v>0</v>
      </c>
      <c r="P190" s="360">
        <v>0</v>
      </c>
      <c r="Q190" s="360">
        <v>0</v>
      </c>
      <c r="R190" s="361">
        <v>0</v>
      </c>
      <c r="S190" s="188">
        <f>T190+V190</f>
        <v>0</v>
      </c>
      <c r="T190" s="360">
        <v>0</v>
      </c>
      <c r="U190" s="360">
        <v>0</v>
      </c>
      <c r="V190" s="361">
        <v>0</v>
      </c>
      <c r="W190" s="188">
        <f>+X190+Z190</f>
        <v>0</v>
      </c>
      <c r="X190" s="360">
        <v>0</v>
      </c>
      <c r="Y190" s="360">
        <v>0</v>
      </c>
      <c r="Z190" s="361">
        <v>0</v>
      </c>
      <c r="AA190" s="362">
        <v>0</v>
      </c>
      <c r="AB190" s="362">
        <v>0</v>
      </c>
      <c r="AC190" s="693"/>
      <c r="AD190" s="661"/>
      <c r="AE190" s="661"/>
      <c r="AF190" s="691"/>
      <c r="AN190" s="69"/>
      <c r="AO190" s="69"/>
      <c r="AP190" s="60"/>
      <c r="AQ190" s="64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1"/>
      <c r="BH190" s="69"/>
      <c r="BI190" s="69"/>
      <c r="BJ190" s="69"/>
      <c r="BK190" s="69"/>
      <c r="BL190" s="69"/>
      <c r="BM190" s="69"/>
      <c r="BN190" s="69"/>
      <c r="BO190" s="69"/>
    </row>
    <row r="191" spans="1:67" s="68" customFormat="1" ht="22.5" customHeight="1" thickBot="1" x14ac:dyDescent="0.25">
      <c r="A191" s="592"/>
      <c r="B191" s="625"/>
      <c r="C191" s="596"/>
      <c r="D191" s="721"/>
      <c r="E191" s="690"/>
      <c r="F191" s="707"/>
      <c r="G191" s="654"/>
      <c r="H191" s="657"/>
      <c r="I191" s="660"/>
      <c r="J191" s="346" t="s">
        <v>26</v>
      </c>
      <c r="K191" s="16">
        <f>SUM(K187:K190)</f>
        <v>0</v>
      </c>
      <c r="L191" s="17">
        <f t="shared" ref="L191:N191" si="58">SUM(L187:L190)</f>
        <v>0</v>
      </c>
      <c r="M191" s="17">
        <f t="shared" si="58"/>
        <v>0</v>
      </c>
      <c r="N191" s="18">
        <f t="shared" si="58"/>
        <v>0</v>
      </c>
      <c r="O191" s="16">
        <f>SUM(O187:O190)</f>
        <v>0</v>
      </c>
      <c r="P191" s="17">
        <f t="shared" ref="P191:AB191" si="59">SUM(P187:P190)</f>
        <v>0</v>
      </c>
      <c r="Q191" s="17">
        <f t="shared" si="59"/>
        <v>0</v>
      </c>
      <c r="R191" s="18">
        <f t="shared" si="59"/>
        <v>0</v>
      </c>
      <c r="S191" s="16">
        <f t="shared" si="59"/>
        <v>0</v>
      </c>
      <c r="T191" s="17">
        <f t="shared" si="59"/>
        <v>0</v>
      </c>
      <c r="U191" s="17">
        <f t="shared" si="59"/>
        <v>0</v>
      </c>
      <c r="V191" s="18">
        <f t="shared" si="59"/>
        <v>0</v>
      </c>
      <c r="W191" s="16">
        <f t="shared" si="59"/>
        <v>0</v>
      </c>
      <c r="X191" s="17">
        <f t="shared" si="59"/>
        <v>0</v>
      </c>
      <c r="Y191" s="17">
        <f t="shared" si="59"/>
        <v>0</v>
      </c>
      <c r="Z191" s="18">
        <f t="shared" si="59"/>
        <v>0</v>
      </c>
      <c r="AA191" s="19">
        <f t="shared" si="59"/>
        <v>0</v>
      </c>
      <c r="AB191" s="19">
        <f t="shared" si="59"/>
        <v>0</v>
      </c>
      <c r="AC191" s="693"/>
      <c r="AD191" s="661"/>
      <c r="AE191" s="661"/>
      <c r="AF191" s="691"/>
      <c r="AN191" s="69"/>
      <c r="AO191" s="69"/>
      <c r="AP191" s="60"/>
      <c r="AQ191" s="64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1"/>
      <c r="BH191" s="69"/>
      <c r="BI191" s="69"/>
      <c r="BJ191" s="69"/>
      <c r="BK191" s="69"/>
      <c r="BL191" s="69"/>
      <c r="BM191" s="69"/>
      <c r="BN191" s="69"/>
      <c r="BO191" s="69"/>
    </row>
    <row r="192" spans="1:67" s="68" customFormat="1" ht="21.75" customHeight="1" thickBot="1" x14ac:dyDescent="0.25">
      <c r="A192" s="726" t="s">
        <v>17</v>
      </c>
      <c r="B192" s="624" t="s">
        <v>18</v>
      </c>
      <c r="C192" s="740" t="s">
        <v>18</v>
      </c>
      <c r="D192" s="719" t="s">
        <v>154</v>
      </c>
      <c r="E192" s="722" t="s">
        <v>205</v>
      </c>
      <c r="F192" s="705"/>
      <c r="G192" s="695" t="s">
        <v>155</v>
      </c>
      <c r="H192" s="764" t="s">
        <v>21</v>
      </c>
      <c r="I192" s="714" t="s">
        <v>22</v>
      </c>
      <c r="J192" s="283" t="s">
        <v>25</v>
      </c>
      <c r="K192" s="185">
        <f>+L192+N192</f>
        <v>0</v>
      </c>
      <c r="L192" s="353">
        <v>0</v>
      </c>
      <c r="M192" s="353">
        <v>0</v>
      </c>
      <c r="N192" s="354">
        <v>0</v>
      </c>
      <c r="O192" s="185">
        <f>P192+R192</f>
        <v>0</v>
      </c>
      <c r="P192" s="353">
        <v>0</v>
      </c>
      <c r="Q192" s="353">
        <v>0</v>
      </c>
      <c r="R192" s="354">
        <v>0</v>
      </c>
      <c r="S192" s="185">
        <f>+T192+V192</f>
        <v>0</v>
      </c>
      <c r="T192" s="353">
        <v>0</v>
      </c>
      <c r="U192" s="353">
        <v>0</v>
      </c>
      <c r="V192" s="354">
        <v>0</v>
      </c>
      <c r="W192" s="185">
        <f>+X192+Z192</f>
        <v>0</v>
      </c>
      <c r="X192" s="353">
        <v>0</v>
      </c>
      <c r="Y192" s="353">
        <v>0</v>
      </c>
      <c r="Z192" s="354">
        <v>0</v>
      </c>
      <c r="AA192" s="358">
        <v>0</v>
      </c>
      <c r="AB192" s="358">
        <v>0</v>
      </c>
      <c r="AC192" s="662" t="s">
        <v>263</v>
      </c>
      <c r="AD192" s="632" t="s">
        <v>39</v>
      </c>
      <c r="AE192" s="632" t="s">
        <v>39</v>
      </c>
      <c r="AF192" s="633" t="s">
        <v>39</v>
      </c>
      <c r="AN192" s="69"/>
      <c r="AO192" s="69"/>
      <c r="AP192" s="60"/>
      <c r="AQ192" s="64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70"/>
      <c r="BF192" s="70"/>
      <c r="BG192" s="71"/>
      <c r="BH192" s="69"/>
      <c r="BI192" s="69"/>
      <c r="BJ192" s="69"/>
      <c r="BK192" s="69"/>
      <c r="BL192" s="69"/>
      <c r="BM192" s="69"/>
      <c r="BN192" s="69"/>
      <c r="BO192" s="69"/>
    </row>
    <row r="193" spans="1:67" s="68" customFormat="1" ht="19.5" customHeight="1" thickBot="1" x14ac:dyDescent="0.25">
      <c r="A193" s="734"/>
      <c r="B193" s="718"/>
      <c r="C193" s="741"/>
      <c r="D193" s="720"/>
      <c r="E193" s="723"/>
      <c r="F193" s="706"/>
      <c r="G193" s="696"/>
      <c r="H193" s="765"/>
      <c r="I193" s="715"/>
      <c r="J193" s="285" t="s">
        <v>28</v>
      </c>
      <c r="K193" s="188">
        <f>L193+N193</f>
        <v>4.5</v>
      </c>
      <c r="L193" s="360">
        <v>4.5</v>
      </c>
      <c r="M193" s="360">
        <v>0</v>
      </c>
      <c r="N193" s="361">
        <v>0</v>
      </c>
      <c r="O193" s="188">
        <f>P193+R193</f>
        <v>0</v>
      </c>
      <c r="P193" s="360">
        <v>0</v>
      </c>
      <c r="Q193" s="360">
        <v>0</v>
      </c>
      <c r="R193" s="361">
        <v>0</v>
      </c>
      <c r="S193" s="188">
        <f>T193+V193</f>
        <v>0</v>
      </c>
      <c r="T193" s="360">
        <v>0</v>
      </c>
      <c r="U193" s="360">
        <v>0</v>
      </c>
      <c r="V193" s="361">
        <v>0</v>
      </c>
      <c r="W193" s="188">
        <f>+X193+Z193</f>
        <v>0</v>
      </c>
      <c r="X193" s="360">
        <v>0</v>
      </c>
      <c r="Y193" s="360">
        <v>0</v>
      </c>
      <c r="Z193" s="361">
        <v>0</v>
      </c>
      <c r="AA193" s="362">
        <v>0</v>
      </c>
      <c r="AB193" s="362">
        <v>0</v>
      </c>
      <c r="AC193" s="693"/>
      <c r="AD193" s="661"/>
      <c r="AE193" s="661"/>
      <c r="AF193" s="691"/>
      <c r="AN193" s="69"/>
      <c r="AO193" s="69"/>
      <c r="AP193" s="60"/>
      <c r="AQ193" s="64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1"/>
      <c r="BH193" s="69"/>
      <c r="BI193" s="69"/>
      <c r="BJ193" s="69"/>
      <c r="BK193" s="69"/>
      <c r="BL193" s="69"/>
      <c r="BM193" s="69"/>
      <c r="BN193" s="69"/>
      <c r="BO193" s="69"/>
    </row>
    <row r="194" spans="1:67" s="68" customFormat="1" ht="22.5" customHeight="1" thickBot="1" x14ac:dyDescent="0.25">
      <c r="A194" s="592"/>
      <c r="B194" s="625"/>
      <c r="C194" s="596"/>
      <c r="D194" s="721"/>
      <c r="E194" s="690"/>
      <c r="F194" s="707"/>
      <c r="G194" s="654"/>
      <c r="H194" s="657"/>
      <c r="I194" s="660"/>
      <c r="J194" s="346" t="s">
        <v>26</v>
      </c>
      <c r="K194" s="16">
        <f t="shared" ref="K194:AB194" si="60">SUM(K192:K193)</f>
        <v>4.5</v>
      </c>
      <c r="L194" s="17">
        <f t="shared" si="60"/>
        <v>4.5</v>
      </c>
      <c r="M194" s="17">
        <f t="shared" si="60"/>
        <v>0</v>
      </c>
      <c r="N194" s="18">
        <f t="shared" si="60"/>
        <v>0</v>
      </c>
      <c r="O194" s="16">
        <f t="shared" si="60"/>
        <v>0</v>
      </c>
      <c r="P194" s="17">
        <f t="shared" si="60"/>
        <v>0</v>
      </c>
      <c r="Q194" s="17">
        <f t="shared" si="60"/>
        <v>0</v>
      </c>
      <c r="R194" s="18">
        <f t="shared" si="60"/>
        <v>0</v>
      </c>
      <c r="S194" s="16">
        <f t="shared" si="60"/>
        <v>0</v>
      </c>
      <c r="T194" s="17">
        <f t="shared" si="60"/>
        <v>0</v>
      </c>
      <c r="U194" s="17">
        <f t="shared" si="60"/>
        <v>0</v>
      </c>
      <c r="V194" s="18">
        <f t="shared" si="60"/>
        <v>0</v>
      </c>
      <c r="W194" s="16">
        <f t="shared" si="60"/>
        <v>0</v>
      </c>
      <c r="X194" s="17">
        <f t="shared" si="60"/>
        <v>0</v>
      </c>
      <c r="Y194" s="17">
        <f t="shared" si="60"/>
        <v>0</v>
      </c>
      <c r="Z194" s="18">
        <f t="shared" si="60"/>
        <v>0</v>
      </c>
      <c r="AA194" s="19">
        <f t="shared" si="60"/>
        <v>0</v>
      </c>
      <c r="AB194" s="19">
        <f t="shared" si="60"/>
        <v>0</v>
      </c>
      <c r="AC194" s="693"/>
      <c r="AD194" s="661"/>
      <c r="AE194" s="661"/>
      <c r="AF194" s="691"/>
      <c r="AN194" s="69"/>
      <c r="AO194" s="69"/>
      <c r="AP194" s="60"/>
      <c r="AQ194" s="64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1"/>
      <c r="BH194" s="69"/>
      <c r="BI194" s="69"/>
      <c r="BJ194" s="69"/>
      <c r="BK194" s="69"/>
      <c r="BL194" s="69"/>
      <c r="BM194" s="69"/>
      <c r="BN194" s="69"/>
      <c r="BO194" s="69"/>
    </row>
    <row r="195" spans="1:67" s="68" customFormat="1" ht="22.5" customHeight="1" thickBot="1" x14ac:dyDescent="0.25">
      <c r="A195" s="726" t="s">
        <v>17</v>
      </c>
      <c r="B195" s="624" t="s">
        <v>18</v>
      </c>
      <c r="C195" s="740" t="s">
        <v>18</v>
      </c>
      <c r="D195" s="719" t="s">
        <v>156</v>
      </c>
      <c r="E195" s="722" t="s">
        <v>206</v>
      </c>
      <c r="F195" s="705"/>
      <c r="G195" s="695" t="s">
        <v>124</v>
      </c>
      <c r="H195" s="764" t="s">
        <v>21</v>
      </c>
      <c r="I195" s="714" t="s">
        <v>22</v>
      </c>
      <c r="J195" s="283" t="s">
        <v>25</v>
      </c>
      <c r="K195" s="185">
        <f>+L195+N195</f>
        <v>0</v>
      </c>
      <c r="L195" s="353">
        <v>0</v>
      </c>
      <c r="M195" s="353">
        <v>0</v>
      </c>
      <c r="N195" s="354">
        <v>0</v>
      </c>
      <c r="O195" s="185">
        <f>P195+R195</f>
        <v>197.2</v>
      </c>
      <c r="P195" s="353">
        <v>0</v>
      </c>
      <c r="Q195" s="353">
        <v>0</v>
      </c>
      <c r="R195" s="354">
        <v>197.2</v>
      </c>
      <c r="S195" s="185">
        <f>+T195+V195</f>
        <v>197.2</v>
      </c>
      <c r="T195" s="353">
        <v>0</v>
      </c>
      <c r="U195" s="353">
        <v>0</v>
      </c>
      <c r="V195" s="354">
        <v>197.2</v>
      </c>
      <c r="W195" s="185">
        <f>+X195+Z195</f>
        <v>0</v>
      </c>
      <c r="X195" s="353">
        <v>0</v>
      </c>
      <c r="Y195" s="353">
        <v>0</v>
      </c>
      <c r="Z195" s="354">
        <v>0</v>
      </c>
      <c r="AA195" s="358">
        <v>0</v>
      </c>
      <c r="AB195" s="358">
        <v>0</v>
      </c>
      <c r="AC195" s="662" t="s">
        <v>177</v>
      </c>
      <c r="AD195" s="632" t="s">
        <v>29</v>
      </c>
      <c r="AE195" s="632" t="s">
        <v>39</v>
      </c>
      <c r="AF195" s="633" t="s">
        <v>39</v>
      </c>
      <c r="AN195" s="69"/>
      <c r="AO195" s="69"/>
      <c r="AP195" s="60"/>
      <c r="AQ195" s="64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1"/>
      <c r="BH195" s="69"/>
      <c r="BI195" s="69"/>
      <c r="BJ195" s="69"/>
      <c r="BK195" s="69"/>
      <c r="BL195" s="69"/>
      <c r="BM195" s="69"/>
      <c r="BN195" s="69"/>
      <c r="BO195" s="69"/>
    </row>
    <row r="196" spans="1:67" s="68" customFormat="1" ht="22.5" customHeight="1" thickBot="1" x14ac:dyDescent="0.25">
      <c r="A196" s="734"/>
      <c r="B196" s="718"/>
      <c r="C196" s="741"/>
      <c r="D196" s="720"/>
      <c r="E196" s="723"/>
      <c r="F196" s="706"/>
      <c r="G196" s="696"/>
      <c r="H196" s="765"/>
      <c r="I196" s="715"/>
      <c r="J196" s="285" t="s">
        <v>28</v>
      </c>
      <c r="K196" s="188">
        <f>L196+N196</f>
        <v>0</v>
      </c>
      <c r="L196" s="360">
        <v>0</v>
      </c>
      <c r="M196" s="360">
        <v>0</v>
      </c>
      <c r="N196" s="361">
        <v>0</v>
      </c>
      <c r="O196" s="188">
        <f>P196+R196</f>
        <v>50</v>
      </c>
      <c r="P196" s="360">
        <v>0</v>
      </c>
      <c r="Q196" s="360">
        <v>0</v>
      </c>
      <c r="R196" s="361">
        <v>50</v>
      </c>
      <c r="S196" s="188">
        <f>T196+V196</f>
        <v>50</v>
      </c>
      <c r="T196" s="360">
        <v>0</v>
      </c>
      <c r="U196" s="360">
        <v>0</v>
      </c>
      <c r="V196" s="361">
        <v>50</v>
      </c>
      <c r="W196" s="188">
        <f>+X196+Z196</f>
        <v>0</v>
      </c>
      <c r="X196" s="360">
        <v>0</v>
      </c>
      <c r="Y196" s="360">
        <v>0</v>
      </c>
      <c r="Z196" s="361">
        <v>0</v>
      </c>
      <c r="AA196" s="362">
        <v>0</v>
      </c>
      <c r="AB196" s="362">
        <v>0</v>
      </c>
      <c r="AC196" s="693"/>
      <c r="AD196" s="661"/>
      <c r="AE196" s="661"/>
      <c r="AF196" s="691"/>
      <c r="AN196" s="69"/>
      <c r="AO196" s="69"/>
      <c r="AP196" s="60"/>
      <c r="AQ196" s="64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1"/>
      <c r="BH196" s="69"/>
      <c r="BI196" s="69"/>
      <c r="BJ196" s="69"/>
      <c r="BK196" s="69"/>
      <c r="BL196" s="69"/>
      <c r="BM196" s="69"/>
      <c r="BN196" s="69"/>
      <c r="BO196" s="69"/>
    </row>
    <row r="197" spans="1:67" s="68" customFormat="1" ht="22.5" customHeight="1" thickBot="1" x14ac:dyDescent="0.25">
      <c r="A197" s="592"/>
      <c r="B197" s="625"/>
      <c r="C197" s="596"/>
      <c r="D197" s="721"/>
      <c r="E197" s="690"/>
      <c r="F197" s="707"/>
      <c r="G197" s="654"/>
      <c r="H197" s="657"/>
      <c r="I197" s="660"/>
      <c r="J197" s="346" t="s">
        <v>26</v>
      </c>
      <c r="K197" s="16">
        <f t="shared" ref="K197:AB197" si="61">SUM(K195:K196)</f>
        <v>0</v>
      </c>
      <c r="L197" s="17">
        <f t="shared" si="61"/>
        <v>0</v>
      </c>
      <c r="M197" s="17">
        <f t="shared" si="61"/>
        <v>0</v>
      </c>
      <c r="N197" s="18">
        <f t="shared" si="61"/>
        <v>0</v>
      </c>
      <c r="O197" s="16">
        <f t="shared" si="61"/>
        <v>247.2</v>
      </c>
      <c r="P197" s="17">
        <f t="shared" si="61"/>
        <v>0</v>
      </c>
      <c r="Q197" s="17">
        <f t="shared" si="61"/>
        <v>0</v>
      </c>
      <c r="R197" s="18">
        <f t="shared" si="61"/>
        <v>247.2</v>
      </c>
      <c r="S197" s="16">
        <f t="shared" si="61"/>
        <v>247.2</v>
      </c>
      <c r="T197" s="17">
        <f t="shared" si="61"/>
        <v>0</v>
      </c>
      <c r="U197" s="17">
        <f t="shared" si="61"/>
        <v>0</v>
      </c>
      <c r="V197" s="18">
        <f t="shared" si="61"/>
        <v>247.2</v>
      </c>
      <c r="W197" s="16">
        <f t="shared" si="61"/>
        <v>0</v>
      </c>
      <c r="X197" s="17">
        <f t="shared" si="61"/>
        <v>0</v>
      </c>
      <c r="Y197" s="17">
        <f t="shared" si="61"/>
        <v>0</v>
      </c>
      <c r="Z197" s="18">
        <f t="shared" si="61"/>
        <v>0</v>
      </c>
      <c r="AA197" s="19">
        <f t="shared" si="61"/>
        <v>0</v>
      </c>
      <c r="AB197" s="19">
        <f t="shared" si="61"/>
        <v>0</v>
      </c>
      <c r="AC197" s="693"/>
      <c r="AD197" s="661"/>
      <c r="AE197" s="661"/>
      <c r="AF197" s="691"/>
      <c r="AN197" s="69"/>
      <c r="AO197" s="69"/>
      <c r="AP197" s="60"/>
      <c r="AQ197" s="64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1"/>
      <c r="BH197" s="69"/>
      <c r="BI197" s="69"/>
      <c r="BJ197" s="69"/>
      <c r="BK197" s="69"/>
      <c r="BL197" s="69"/>
      <c r="BM197" s="69"/>
      <c r="BN197" s="69"/>
      <c r="BO197" s="69"/>
    </row>
    <row r="198" spans="1:67" s="68" customFormat="1" ht="27" customHeight="1" thickBot="1" x14ac:dyDescent="0.25">
      <c r="A198" s="742" t="s">
        <v>17</v>
      </c>
      <c r="B198" s="624" t="s">
        <v>18</v>
      </c>
      <c r="C198" s="740" t="s">
        <v>18</v>
      </c>
      <c r="D198" s="753" t="s">
        <v>160</v>
      </c>
      <c r="E198" s="724" t="s">
        <v>161</v>
      </c>
      <c r="F198" s="820"/>
      <c r="G198" s="652" t="s">
        <v>162</v>
      </c>
      <c r="H198" s="766" t="s">
        <v>85</v>
      </c>
      <c r="I198" s="714" t="s">
        <v>22</v>
      </c>
      <c r="J198" s="122" t="s">
        <v>28</v>
      </c>
      <c r="K198" s="179">
        <f>+L198+N198</f>
        <v>2</v>
      </c>
      <c r="L198" s="363">
        <v>2</v>
      </c>
      <c r="M198" s="364">
        <v>0</v>
      </c>
      <c r="N198" s="365">
        <v>0</v>
      </c>
      <c r="O198" s="179">
        <f>+P198+R198</f>
        <v>2</v>
      </c>
      <c r="P198" s="364">
        <v>2</v>
      </c>
      <c r="Q198" s="364">
        <v>0</v>
      </c>
      <c r="R198" s="366">
        <v>0</v>
      </c>
      <c r="S198" s="179">
        <f>+T198+V198</f>
        <v>2</v>
      </c>
      <c r="T198" s="363">
        <v>2</v>
      </c>
      <c r="U198" s="364">
        <v>0</v>
      </c>
      <c r="V198" s="365">
        <v>0</v>
      </c>
      <c r="W198" s="194">
        <f>+X198+Z198</f>
        <v>0</v>
      </c>
      <c r="X198" s="364">
        <v>0</v>
      </c>
      <c r="Y198" s="364">
        <v>0</v>
      </c>
      <c r="Z198" s="366">
        <v>0</v>
      </c>
      <c r="AA198" s="367">
        <v>2</v>
      </c>
      <c r="AB198" s="367">
        <v>2</v>
      </c>
      <c r="AC198" s="1016" t="s">
        <v>372</v>
      </c>
      <c r="AD198" s="897">
        <v>11</v>
      </c>
      <c r="AE198" s="897">
        <v>11</v>
      </c>
      <c r="AF198" s="808">
        <v>11</v>
      </c>
      <c r="AN198" s="69"/>
      <c r="AO198" s="69"/>
      <c r="AP198" s="60"/>
      <c r="AQ198" s="64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1"/>
      <c r="BH198" s="69"/>
      <c r="BI198" s="69"/>
      <c r="BJ198" s="69"/>
      <c r="BK198" s="69"/>
      <c r="BL198" s="69"/>
      <c r="BM198" s="69"/>
      <c r="BN198" s="69"/>
      <c r="BO198" s="69"/>
    </row>
    <row r="199" spans="1:67" s="68" customFormat="1" ht="29.25" customHeight="1" thickBot="1" x14ac:dyDescent="0.25">
      <c r="A199" s="744"/>
      <c r="B199" s="625"/>
      <c r="C199" s="749"/>
      <c r="D199" s="755"/>
      <c r="E199" s="725"/>
      <c r="F199" s="822"/>
      <c r="G199" s="654"/>
      <c r="H199" s="767"/>
      <c r="I199" s="824"/>
      <c r="J199" s="368" t="s">
        <v>26</v>
      </c>
      <c r="K199" s="8">
        <f t="shared" ref="K199:N199" si="62">SUM(K198)</f>
        <v>2</v>
      </c>
      <c r="L199" s="2">
        <f t="shared" si="62"/>
        <v>2</v>
      </c>
      <c r="M199" s="2">
        <f t="shared" si="62"/>
        <v>0</v>
      </c>
      <c r="N199" s="11">
        <f t="shared" si="62"/>
        <v>0</v>
      </c>
      <c r="O199" s="20">
        <f>SUM(O198)</f>
        <v>2</v>
      </c>
      <c r="P199" s="3">
        <f>+P198</f>
        <v>2</v>
      </c>
      <c r="Q199" s="3">
        <v>0</v>
      </c>
      <c r="R199" s="21">
        <f t="shared" ref="R199:Z199" si="63">SUM(R198)</f>
        <v>0</v>
      </c>
      <c r="S199" s="8">
        <f t="shared" si="63"/>
        <v>2</v>
      </c>
      <c r="T199" s="2">
        <f t="shared" si="63"/>
        <v>2</v>
      </c>
      <c r="U199" s="2">
        <f t="shared" si="63"/>
        <v>0</v>
      </c>
      <c r="V199" s="11">
        <f t="shared" si="63"/>
        <v>0</v>
      </c>
      <c r="W199" s="8">
        <f t="shared" si="63"/>
        <v>0</v>
      </c>
      <c r="X199" s="2">
        <f t="shared" si="63"/>
        <v>0</v>
      </c>
      <c r="Y199" s="2">
        <f t="shared" si="63"/>
        <v>0</v>
      </c>
      <c r="Z199" s="11">
        <f t="shared" si="63"/>
        <v>0</v>
      </c>
      <c r="AA199" s="23">
        <f>AA198</f>
        <v>2</v>
      </c>
      <c r="AB199" s="23">
        <f>AB198</f>
        <v>2</v>
      </c>
      <c r="AC199" s="1017"/>
      <c r="AD199" s="898"/>
      <c r="AE199" s="898"/>
      <c r="AF199" s="868"/>
      <c r="AN199" s="69"/>
      <c r="AO199" s="69"/>
      <c r="AP199" s="60"/>
      <c r="AQ199" s="64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69"/>
      <c r="BI199" s="69"/>
      <c r="BJ199" s="69"/>
      <c r="BK199" s="69"/>
      <c r="BL199" s="69"/>
      <c r="BM199" s="69"/>
      <c r="BN199" s="69"/>
      <c r="BO199" s="69"/>
    </row>
    <row r="200" spans="1:67" s="68" customFormat="1" ht="19.5" customHeight="1" thickBot="1" x14ac:dyDescent="0.25">
      <c r="A200" s="591" t="s">
        <v>17</v>
      </c>
      <c r="B200" s="593" t="s">
        <v>18</v>
      </c>
      <c r="C200" s="595" t="s">
        <v>18</v>
      </c>
      <c r="D200" s="670" t="s">
        <v>167</v>
      </c>
      <c r="E200" s="599" t="s">
        <v>280</v>
      </c>
      <c r="F200" s="601"/>
      <c r="G200" s="603" t="s">
        <v>124</v>
      </c>
      <c r="H200" s="605" t="s">
        <v>21</v>
      </c>
      <c r="I200" s="607" t="s">
        <v>22</v>
      </c>
      <c r="J200" s="330" t="s">
        <v>25</v>
      </c>
      <c r="K200" s="258">
        <f>+L200+N200</f>
        <v>0</v>
      </c>
      <c r="L200" s="99">
        <v>0</v>
      </c>
      <c r="M200" s="99">
        <v>0</v>
      </c>
      <c r="N200" s="259">
        <v>0</v>
      </c>
      <c r="O200" s="258">
        <f>P200+R200</f>
        <v>0</v>
      </c>
      <c r="P200" s="99">
        <v>0</v>
      </c>
      <c r="Q200" s="99">
        <v>0</v>
      </c>
      <c r="R200" s="259">
        <v>0</v>
      </c>
      <c r="S200" s="258">
        <f>+T200+V200</f>
        <v>0</v>
      </c>
      <c r="T200" s="99">
        <v>0</v>
      </c>
      <c r="U200" s="99">
        <v>0</v>
      </c>
      <c r="V200" s="259">
        <v>0</v>
      </c>
      <c r="W200" s="258">
        <f>+X200+Z200</f>
        <v>0</v>
      </c>
      <c r="X200" s="99">
        <v>0</v>
      </c>
      <c r="Y200" s="99">
        <v>0</v>
      </c>
      <c r="Z200" s="259">
        <v>0</v>
      </c>
      <c r="AA200" s="101">
        <v>0</v>
      </c>
      <c r="AB200" s="101">
        <v>0</v>
      </c>
      <c r="AC200" s="662" t="s">
        <v>194</v>
      </c>
      <c r="AD200" s="632" t="s">
        <v>39</v>
      </c>
      <c r="AE200" s="632" t="s">
        <v>39</v>
      </c>
      <c r="AF200" s="692" t="s">
        <v>39</v>
      </c>
      <c r="AN200" s="69"/>
      <c r="AO200" s="69"/>
      <c r="AP200" s="60"/>
      <c r="AQ200" s="64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1"/>
      <c r="BH200" s="69"/>
      <c r="BI200" s="69"/>
      <c r="BJ200" s="69"/>
      <c r="BK200" s="69"/>
      <c r="BL200" s="69"/>
      <c r="BM200" s="69"/>
      <c r="BN200" s="69"/>
      <c r="BO200" s="69"/>
    </row>
    <row r="201" spans="1:67" s="68" customFormat="1" ht="20.25" customHeight="1" thickBot="1" x14ac:dyDescent="0.25">
      <c r="A201" s="592"/>
      <c r="B201" s="594"/>
      <c r="C201" s="596"/>
      <c r="D201" s="1015"/>
      <c r="E201" s="600"/>
      <c r="F201" s="602"/>
      <c r="G201" s="604"/>
      <c r="H201" s="606"/>
      <c r="I201" s="608"/>
      <c r="J201" s="332" t="s">
        <v>28</v>
      </c>
      <c r="K201" s="188">
        <f>+L201+N201</f>
        <v>13.5</v>
      </c>
      <c r="L201" s="369">
        <v>0</v>
      </c>
      <c r="M201" s="334">
        <v>0</v>
      </c>
      <c r="N201" s="335">
        <v>13.5</v>
      </c>
      <c r="O201" s="188">
        <f>+P201+R201</f>
        <v>0</v>
      </c>
      <c r="P201" s="369">
        <v>0</v>
      </c>
      <c r="Q201" s="334">
        <v>0</v>
      </c>
      <c r="R201" s="335">
        <v>0</v>
      </c>
      <c r="S201" s="188">
        <f>+T201+V201</f>
        <v>0</v>
      </c>
      <c r="T201" s="369">
        <v>0</v>
      </c>
      <c r="U201" s="334">
        <v>0</v>
      </c>
      <c r="V201" s="335">
        <v>0</v>
      </c>
      <c r="W201" s="188">
        <f>+X201+Z201</f>
        <v>0</v>
      </c>
      <c r="X201" s="369">
        <v>0</v>
      </c>
      <c r="Y201" s="369">
        <v>0</v>
      </c>
      <c r="Z201" s="335">
        <v>0</v>
      </c>
      <c r="AA201" s="337">
        <v>0</v>
      </c>
      <c r="AB201" s="337">
        <v>0</v>
      </c>
      <c r="AC201" s="662"/>
      <c r="AD201" s="632"/>
      <c r="AE201" s="632"/>
      <c r="AF201" s="692"/>
      <c r="AN201" s="69"/>
      <c r="AO201" s="69"/>
      <c r="AP201" s="60"/>
      <c r="AQ201" s="64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1"/>
      <c r="BH201" s="69"/>
      <c r="BI201" s="69"/>
      <c r="BJ201" s="69"/>
      <c r="BK201" s="69"/>
      <c r="BL201" s="69"/>
      <c r="BM201" s="69"/>
      <c r="BN201" s="69"/>
      <c r="BO201" s="69"/>
    </row>
    <row r="202" spans="1:67" s="68" customFormat="1" ht="27.75" customHeight="1" thickBot="1" x14ac:dyDescent="0.25">
      <c r="A202" s="592"/>
      <c r="B202" s="594"/>
      <c r="C202" s="596"/>
      <c r="D202" s="937"/>
      <c r="E202" s="600"/>
      <c r="F202" s="602"/>
      <c r="G202" s="604"/>
      <c r="H202" s="606"/>
      <c r="I202" s="608"/>
      <c r="J202" s="134" t="s">
        <v>26</v>
      </c>
      <c r="K202" s="8">
        <f t="shared" ref="K202:AB202" si="64">SUM(K200:K201)</f>
        <v>13.5</v>
      </c>
      <c r="L202" s="2">
        <f t="shared" si="64"/>
        <v>0</v>
      </c>
      <c r="M202" s="2">
        <f t="shared" si="64"/>
        <v>0</v>
      </c>
      <c r="N202" s="7">
        <f t="shared" si="64"/>
        <v>13.5</v>
      </c>
      <c r="O202" s="20">
        <f t="shared" si="64"/>
        <v>0</v>
      </c>
      <c r="P202" s="3">
        <f t="shared" si="64"/>
        <v>0</v>
      </c>
      <c r="Q202" s="3">
        <f t="shared" si="64"/>
        <v>0</v>
      </c>
      <c r="R202" s="21">
        <f t="shared" si="64"/>
        <v>0</v>
      </c>
      <c r="S202" s="8">
        <f t="shared" si="64"/>
        <v>0</v>
      </c>
      <c r="T202" s="2">
        <f t="shared" si="64"/>
        <v>0</v>
      </c>
      <c r="U202" s="2">
        <f t="shared" si="64"/>
        <v>0</v>
      </c>
      <c r="V202" s="7">
        <f t="shared" si="64"/>
        <v>0</v>
      </c>
      <c r="W202" s="8">
        <f t="shared" si="64"/>
        <v>0</v>
      </c>
      <c r="X202" s="2">
        <f t="shared" si="64"/>
        <v>0</v>
      </c>
      <c r="Y202" s="2">
        <f t="shared" si="64"/>
        <v>0</v>
      </c>
      <c r="Z202" s="7">
        <f t="shared" si="64"/>
        <v>0</v>
      </c>
      <c r="AA202" s="23">
        <f t="shared" si="64"/>
        <v>0</v>
      </c>
      <c r="AB202" s="23">
        <f t="shared" si="64"/>
        <v>0</v>
      </c>
      <c r="AC202" s="662"/>
      <c r="AD202" s="632"/>
      <c r="AE202" s="632"/>
      <c r="AF202" s="633"/>
      <c r="AN202" s="69"/>
      <c r="AO202" s="69"/>
      <c r="AP202" s="60"/>
      <c r="AQ202" s="64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1"/>
      <c r="BH202" s="69"/>
      <c r="BI202" s="69"/>
      <c r="BJ202" s="69"/>
      <c r="BK202" s="69"/>
      <c r="BL202" s="69"/>
      <c r="BM202" s="69"/>
      <c r="BN202" s="69"/>
      <c r="BO202" s="69"/>
    </row>
    <row r="203" spans="1:67" s="68" customFormat="1" ht="24.75" customHeight="1" thickBot="1" x14ac:dyDescent="0.25">
      <c r="A203" s="591" t="s">
        <v>17</v>
      </c>
      <c r="B203" s="593" t="s">
        <v>18</v>
      </c>
      <c r="C203" s="595" t="s">
        <v>18</v>
      </c>
      <c r="D203" s="670" t="s">
        <v>169</v>
      </c>
      <c r="E203" s="599" t="s">
        <v>171</v>
      </c>
      <c r="F203" s="601"/>
      <c r="G203" s="603" t="s">
        <v>173</v>
      </c>
      <c r="H203" s="605" t="s">
        <v>21</v>
      </c>
      <c r="I203" s="607" t="s">
        <v>22</v>
      </c>
      <c r="J203" s="330" t="s">
        <v>25</v>
      </c>
      <c r="K203" s="258">
        <f>+L203+N203</f>
        <v>576.9</v>
      </c>
      <c r="L203" s="99">
        <v>0</v>
      </c>
      <c r="M203" s="99">
        <v>0</v>
      </c>
      <c r="N203" s="259">
        <v>576.9</v>
      </c>
      <c r="O203" s="258">
        <f>+P203+R203</f>
        <v>0</v>
      </c>
      <c r="P203" s="99">
        <v>0</v>
      </c>
      <c r="Q203" s="99">
        <v>0</v>
      </c>
      <c r="R203" s="259">
        <v>0</v>
      </c>
      <c r="S203" s="258">
        <f>+T203+V203</f>
        <v>0</v>
      </c>
      <c r="T203" s="99">
        <v>0</v>
      </c>
      <c r="U203" s="99">
        <v>0</v>
      </c>
      <c r="V203" s="259">
        <v>0</v>
      </c>
      <c r="W203" s="258">
        <f>+X203+Z203</f>
        <v>0</v>
      </c>
      <c r="X203" s="99">
        <v>0</v>
      </c>
      <c r="Y203" s="99">
        <v>0</v>
      </c>
      <c r="Z203" s="259">
        <v>0</v>
      </c>
      <c r="AA203" s="101">
        <v>0</v>
      </c>
      <c r="AB203" s="101">
        <v>0</v>
      </c>
      <c r="AC203" s="662" t="s">
        <v>177</v>
      </c>
      <c r="AD203" s="632" t="s">
        <v>39</v>
      </c>
      <c r="AE203" s="632" t="s">
        <v>39</v>
      </c>
      <c r="AF203" s="692" t="s">
        <v>39</v>
      </c>
      <c r="AN203" s="69"/>
      <c r="AO203" s="69"/>
      <c r="AP203" s="60"/>
      <c r="AQ203" s="64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1"/>
      <c r="BH203" s="69"/>
      <c r="BI203" s="69"/>
      <c r="BJ203" s="69"/>
      <c r="BK203" s="69"/>
      <c r="BL203" s="69"/>
      <c r="BM203" s="69"/>
      <c r="BN203" s="69"/>
      <c r="BO203" s="69"/>
    </row>
    <row r="204" spans="1:67" s="68" customFormat="1" ht="27.75" customHeight="1" thickBot="1" x14ac:dyDescent="0.25">
      <c r="A204" s="592"/>
      <c r="B204" s="594"/>
      <c r="C204" s="596"/>
      <c r="D204" s="1015"/>
      <c r="E204" s="600"/>
      <c r="F204" s="602"/>
      <c r="G204" s="604"/>
      <c r="H204" s="606"/>
      <c r="I204" s="608"/>
      <c r="J204" s="332" t="s">
        <v>28</v>
      </c>
      <c r="K204" s="188">
        <f>+L204+N204</f>
        <v>0</v>
      </c>
      <c r="L204" s="369">
        <v>0</v>
      </c>
      <c r="M204" s="334">
        <v>0</v>
      </c>
      <c r="N204" s="335">
        <v>0</v>
      </c>
      <c r="O204" s="188">
        <f>+P204+R204</f>
        <v>0</v>
      </c>
      <c r="P204" s="369">
        <v>0</v>
      </c>
      <c r="Q204" s="334">
        <v>0</v>
      </c>
      <c r="R204" s="335">
        <v>0</v>
      </c>
      <c r="S204" s="188">
        <f>+T204+V204</f>
        <v>0</v>
      </c>
      <c r="T204" s="369">
        <v>0</v>
      </c>
      <c r="U204" s="334">
        <v>0</v>
      </c>
      <c r="V204" s="335">
        <v>0</v>
      </c>
      <c r="W204" s="188">
        <f>+X204+Z204</f>
        <v>0</v>
      </c>
      <c r="X204" s="369">
        <v>0</v>
      </c>
      <c r="Y204" s="369">
        <v>0</v>
      </c>
      <c r="Z204" s="335">
        <v>0</v>
      </c>
      <c r="AA204" s="337">
        <v>0</v>
      </c>
      <c r="AB204" s="337">
        <v>0</v>
      </c>
      <c r="AC204" s="662"/>
      <c r="AD204" s="632"/>
      <c r="AE204" s="632"/>
      <c r="AF204" s="692"/>
      <c r="AN204" s="69"/>
      <c r="AO204" s="69"/>
      <c r="AP204" s="60"/>
      <c r="AQ204" s="64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1"/>
      <c r="BH204" s="69"/>
      <c r="BI204" s="69"/>
      <c r="BJ204" s="69"/>
      <c r="BK204" s="69"/>
      <c r="BL204" s="69"/>
      <c r="BM204" s="69"/>
      <c r="BN204" s="69"/>
      <c r="BO204" s="69"/>
    </row>
    <row r="205" spans="1:67" s="68" customFormat="1" ht="27.75" customHeight="1" thickBot="1" x14ac:dyDescent="0.25">
      <c r="A205" s="592"/>
      <c r="B205" s="594"/>
      <c r="C205" s="596"/>
      <c r="D205" s="937"/>
      <c r="E205" s="600"/>
      <c r="F205" s="602"/>
      <c r="G205" s="604"/>
      <c r="H205" s="606"/>
      <c r="I205" s="608"/>
      <c r="J205" s="134" t="s">
        <v>26</v>
      </c>
      <c r="K205" s="8">
        <f t="shared" ref="K205:AB205" si="65">SUM(K203:K204)</f>
        <v>576.9</v>
      </c>
      <c r="L205" s="2">
        <f t="shared" si="65"/>
        <v>0</v>
      </c>
      <c r="M205" s="2">
        <f t="shared" si="65"/>
        <v>0</v>
      </c>
      <c r="N205" s="7">
        <f t="shared" si="65"/>
        <v>576.9</v>
      </c>
      <c r="O205" s="20">
        <f t="shared" si="65"/>
        <v>0</v>
      </c>
      <c r="P205" s="3">
        <f t="shared" si="65"/>
        <v>0</v>
      </c>
      <c r="Q205" s="3">
        <f t="shared" si="65"/>
        <v>0</v>
      </c>
      <c r="R205" s="21">
        <f t="shared" si="65"/>
        <v>0</v>
      </c>
      <c r="S205" s="8">
        <f t="shared" si="65"/>
        <v>0</v>
      </c>
      <c r="T205" s="2">
        <f t="shared" si="65"/>
        <v>0</v>
      </c>
      <c r="U205" s="2">
        <f t="shared" si="65"/>
        <v>0</v>
      </c>
      <c r="V205" s="7">
        <f t="shared" si="65"/>
        <v>0</v>
      </c>
      <c r="W205" s="8">
        <f t="shared" si="65"/>
        <v>0</v>
      </c>
      <c r="X205" s="2">
        <f t="shared" si="65"/>
        <v>0</v>
      </c>
      <c r="Y205" s="2">
        <f t="shared" si="65"/>
        <v>0</v>
      </c>
      <c r="Z205" s="7">
        <f t="shared" si="65"/>
        <v>0</v>
      </c>
      <c r="AA205" s="23">
        <f t="shared" si="65"/>
        <v>0</v>
      </c>
      <c r="AB205" s="23">
        <f t="shared" si="65"/>
        <v>0</v>
      </c>
      <c r="AC205" s="662"/>
      <c r="AD205" s="632"/>
      <c r="AE205" s="632"/>
      <c r="AF205" s="633"/>
      <c r="AN205" s="69"/>
      <c r="AO205" s="69"/>
      <c r="AP205" s="60"/>
      <c r="AQ205" s="64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1"/>
      <c r="BH205" s="69"/>
      <c r="BI205" s="69"/>
      <c r="BJ205" s="69"/>
      <c r="BK205" s="69"/>
      <c r="BL205" s="69"/>
      <c r="BM205" s="69"/>
      <c r="BN205" s="69"/>
      <c r="BO205" s="69"/>
    </row>
    <row r="206" spans="1:67" s="68" customFormat="1" ht="39" customHeight="1" thickBot="1" x14ac:dyDescent="0.25">
      <c r="A206" s="591" t="s">
        <v>17</v>
      </c>
      <c r="B206" s="593" t="s">
        <v>18</v>
      </c>
      <c r="C206" s="595" t="s">
        <v>18</v>
      </c>
      <c r="D206" s="670" t="s">
        <v>170</v>
      </c>
      <c r="E206" s="778" t="s">
        <v>269</v>
      </c>
      <c r="F206" s="601"/>
      <c r="G206" s="603" t="s">
        <v>172</v>
      </c>
      <c r="H206" s="605" t="s">
        <v>21</v>
      </c>
      <c r="I206" s="607" t="s">
        <v>22</v>
      </c>
      <c r="J206" s="330" t="s">
        <v>25</v>
      </c>
      <c r="K206" s="258">
        <f>+L206+N206</f>
        <v>0</v>
      </c>
      <c r="L206" s="99">
        <v>0</v>
      </c>
      <c r="M206" s="99">
        <v>0</v>
      </c>
      <c r="N206" s="259">
        <v>0</v>
      </c>
      <c r="O206" s="258">
        <f>+P206+R206</f>
        <v>0</v>
      </c>
      <c r="P206" s="99">
        <v>0</v>
      </c>
      <c r="Q206" s="99">
        <v>0</v>
      </c>
      <c r="R206" s="259">
        <v>0</v>
      </c>
      <c r="S206" s="258">
        <f>+T206+V206</f>
        <v>0</v>
      </c>
      <c r="T206" s="99">
        <v>0</v>
      </c>
      <c r="U206" s="99">
        <v>0</v>
      </c>
      <c r="V206" s="259">
        <v>0</v>
      </c>
      <c r="W206" s="258">
        <f>+X206+Z206</f>
        <v>0</v>
      </c>
      <c r="X206" s="99">
        <v>0</v>
      </c>
      <c r="Y206" s="99">
        <v>0</v>
      </c>
      <c r="Z206" s="259">
        <v>0</v>
      </c>
      <c r="AA206" s="101">
        <v>0</v>
      </c>
      <c r="AB206" s="101">
        <v>0</v>
      </c>
      <c r="AC206" s="662" t="s">
        <v>177</v>
      </c>
      <c r="AD206" s="632" t="s">
        <v>29</v>
      </c>
      <c r="AE206" s="632" t="s">
        <v>39</v>
      </c>
      <c r="AF206" s="692" t="s">
        <v>39</v>
      </c>
      <c r="AN206" s="69"/>
      <c r="AO206" s="69"/>
      <c r="AP206" s="60"/>
      <c r="AQ206" s="64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1"/>
      <c r="BH206" s="69"/>
      <c r="BI206" s="69"/>
      <c r="BJ206" s="69"/>
      <c r="BK206" s="69"/>
      <c r="BL206" s="69"/>
      <c r="BM206" s="69"/>
      <c r="BN206" s="69"/>
      <c r="BO206" s="69"/>
    </row>
    <row r="207" spans="1:67" s="68" customFormat="1" ht="43.5" customHeight="1" thickBot="1" x14ac:dyDescent="0.25">
      <c r="A207" s="592"/>
      <c r="B207" s="594"/>
      <c r="C207" s="596"/>
      <c r="D207" s="1015"/>
      <c r="E207" s="779"/>
      <c r="F207" s="602"/>
      <c r="G207" s="604"/>
      <c r="H207" s="606"/>
      <c r="I207" s="608"/>
      <c r="J207" s="332" t="s">
        <v>28</v>
      </c>
      <c r="K207" s="188">
        <f>+L207+N207</f>
        <v>6.1</v>
      </c>
      <c r="L207" s="369">
        <v>6.1</v>
      </c>
      <c r="M207" s="334">
        <v>0</v>
      </c>
      <c r="N207" s="335">
        <v>0</v>
      </c>
      <c r="O207" s="188">
        <f>+P207+R207</f>
        <v>6</v>
      </c>
      <c r="P207" s="369">
        <v>0</v>
      </c>
      <c r="Q207" s="334">
        <v>0</v>
      </c>
      <c r="R207" s="335">
        <v>6</v>
      </c>
      <c r="S207" s="188">
        <f>+T207+V207</f>
        <v>6</v>
      </c>
      <c r="T207" s="369">
        <v>0</v>
      </c>
      <c r="U207" s="334">
        <v>0</v>
      </c>
      <c r="V207" s="335">
        <v>6</v>
      </c>
      <c r="W207" s="188">
        <f>+X207+Z207</f>
        <v>0</v>
      </c>
      <c r="X207" s="369">
        <v>0</v>
      </c>
      <c r="Y207" s="369">
        <v>0</v>
      </c>
      <c r="Z207" s="335">
        <v>0</v>
      </c>
      <c r="AA207" s="337">
        <v>0</v>
      </c>
      <c r="AB207" s="337">
        <v>0</v>
      </c>
      <c r="AC207" s="662"/>
      <c r="AD207" s="632"/>
      <c r="AE207" s="632"/>
      <c r="AF207" s="692"/>
      <c r="AN207" s="69"/>
      <c r="AO207" s="69"/>
      <c r="AP207" s="60"/>
      <c r="AQ207" s="64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1"/>
      <c r="BH207" s="69"/>
      <c r="BI207" s="69"/>
      <c r="BJ207" s="69"/>
      <c r="BK207" s="69"/>
      <c r="BL207" s="69"/>
      <c r="BM207" s="69"/>
      <c r="BN207" s="69"/>
      <c r="BO207" s="69"/>
    </row>
    <row r="208" spans="1:67" s="68" customFormat="1" ht="32.25" customHeight="1" thickBot="1" x14ac:dyDescent="0.25">
      <c r="A208" s="592"/>
      <c r="B208" s="594"/>
      <c r="C208" s="596"/>
      <c r="D208" s="937"/>
      <c r="E208" s="780"/>
      <c r="F208" s="602"/>
      <c r="G208" s="604"/>
      <c r="H208" s="606"/>
      <c r="I208" s="608"/>
      <c r="J208" s="134" t="s">
        <v>26</v>
      </c>
      <c r="K208" s="8">
        <f t="shared" ref="K208:AB208" si="66">SUM(K206:K207)</f>
        <v>6.1</v>
      </c>
      <c r="L208" s="2">
        <f t="shared" si="66"/>
        <v>6.1</v>
      </c>
      <c r="M208" s="2">
        <f t="shared" si="66"/>
        <v>0</v>
      </c>
      <c r="N208" s="7">
        <f t="shared" si="66"/>
        <v>0</v>
      </c>
      <c r="O208" s="20">
        <f t="shared" si="66"/>
        <v>6</v>
      </c>
      <c r="P208" s="3">
        <f t="shared" si="66"/>
        <v>0</v>
      </c>
      <c r="Q208" s="3">
        <f t="shared" si="66"/>
        <v>0</v>
      </c>
      <c r="R208" s="21">
        <f t="shared" si="66"/>
        <v>6</v>
      </c>
      <c r="S208" s="8">
        <f t="shared" si="66"/>
        <v>6</v>
      </c>
      <c r="T208" s="2">
        <f t="shared" si="66"/>
        <v>0</v>
      </c>
      <c r="U208" s="2">
        <f t="shared" si="66"/>
        <v>0</v>
      </c>
      <c r="V208" s="7">
        <f t="shared" si="66"/>
        <v>6</v>
      </c>
      <c r="W208" s="8">
        <f t="shared" si="66"/>
        <v>0</v>
      </c>
      <c r="X208" s="2">
        <f t="shared" si="66"/>
        <v>0</v>
      </c>
      <c r="Y208" s="2">
        <f t="shared" si="66"/>
        <v>0</v>
      </c>
      <c r="Z208" s="7">
        <f t="shared" si="66"/>
        <v>0</v>
      </c>
      <c r="AA208" s="23">
        <f t="shared" si="66"/>
        <v>0</v>
      </c>
      <c r="AB208" s="23">
        <f t="shared" si="66"/>
        <v>0</v>
      </c>
      <c r="AC208" s="662"/>
      <c r="AD208" s="632"/>
      <c r="AE208" s="632"/>
      <c r="AF208" s="633"/>
      <c r="AN208" s="69"/>
      <c r="AO208" s="69"/>
      <c r="AP208" s="60"/>
      <c r="AQ208" s="64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1"/>
      <c r="BH208" s="69"/>
      <c r="BI208" s="69"/>
      <c r="BJ208" s="69"/>
      <c r="BK208" s="69"/>
      <c r="BL208" s="69"/>
      <c r="BM208" s="69"/>
      <c r="BN208" s="69"/>
      <c r="BO208" s="69"/>
    </row>
    <row r="209" spans="1:1019" s="68" customFormat="1" ht="16.5" customHeight="1" x14ac:dyDescent="0.2">
      <c r="A209" s="684" t="s">
        <v>17</v>
      </c>
      <c r="B209" s="624" t="s">
        <v>18</v>
      </c>
      <c r="C209" s="740" t="s">
        <v>18</v>
      </c>
      <c r="D209" s="775" t="s">
        <v>174</v>
      </c>
      <c r="E209" s="778" t="s">
        <v>175</v>
      </c>
      <c r="F209" s="958"/>
      <c r="G209" s="772" t="s">
        <v>124</v>
      </c>
      <c r="H209" s="1169" t="s">
        <v>21</v>
      </c>
      <c r="I209" s="944" t="s">
        <v>22</v>
      </c>
      <c r="J209" s="220" t="s">
        <v>28</v>
      </c>
      <c r="K209" s="258">
        <f>+L209+N209</f>
        <v>0.5</v>
      </c>
      <c r="L209" s="99">
        <v>0.5</v>
      </c>
      <c r="M209" s="99">
        <v>0</v>
      </c>
      <c r="N209" s="259">
        <v>0</v>
      </c>
      <c r="O209" s="258">
        <f>+P209+R209</f>
        <v>0</v>
      </c>
      <c r="P209" s="99">
        <v>0</v>
      </c>
      <c r="Q209" s="99">
        <v>0</v>
      </c>
      <c r="R209" s="259">
        <v>0</v>
      </c>
      <c r="S209" s="258">
        <f>+T209+V209</f>
        <v>0</v>
      </c>
      <c r="T209" s="99">
        <v>0</v>
      </c>
      <c r="U209" s="99">
        <v>0</v>
      </c>
      <c r="V209" s="259">
        <v>0</v>
      </c>
      <c r="W209" s="258">
        <f>+X209+Z209</f>
        <v>0</v>
      </c>
      <c r="X209" s="99">
        <v>0</v>
      </c>
      <c r="Y209" s="99">
        <v>0</v>
      </c>
      <c r="Z209" s="259">
        <v>0</v>
      </c>
      <c r="AA209" s="101">
        <v>0</v>
      </c>
      <c r="AB209" s="101">
        <v>0</v>
      </c>
      <c r="AC209" s="1016" t="s">
        <v>198</v>
      </c>
      <c r="AD209" s="612" t="s">
        <v>39</v>
      </c>
      <c r="AE209" s="612" t="s">
        <v>39</v>
      </c>
      <c r="AF209" s="615" t="s">
        <v>39</v>
      </c>
      <c r="AN209" s="69"/>
      <c r="AO209" s="69"/>
      <c r="AP209" s="60"/>
      <c r="AQ209" s="64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1"/>
      <c r="BH209" s="69"/>
      <c r="BI209" s="69"/>
      <c r="BJ209" s="69"/>
      <c r="BK209" s="69"/>
      <c r="BL209" s="69"/>
      <c r="BM209" s="69"/>
      <c r="BN209" s="69"/>
      <c r="BO209" s="69"/>
    </row>
    <row r="210" spans="1:1019" s="68" customFormat="1" ht="19.5" customHeight="1" thickBot="1" x14ac:dyDescent="0.25">
      <c r="A210" s="685"/>
      <c r="B210" s="718"/>
      <c r="C210" s="748"/>
      <c r="D210" s="776"/>
      <c r="E210" s="779"/>
      <c r="F210" s="1013"/>
      <c r="G210" s="773"/>
      <c r="H210" s="1170"/>
      <c r="I210" s="945"/>
      <c r="J210" s="260" t="s">
        <v>25</v>
      </c>
      <c r="K210" s="254">
        <f>L210+N210</f>
        <v>0</v>
      </c>
      <c r="L210" s="257">
        <v>0</v>
      </c>
      <c r="M210" s="257">
        <v>0</v>
      </c>
      <c r="N210" s="218">
        <v>0</v>
      </c>
      <c r="O210" s="254">
        <f>P210+R210</f>
        <v>0</v>
      </c>
      <c r="P210" s="257">
        <v>0</v>
      </c>
      <c r="Q210" s="257">
        <v>0</v>
      </c>
      <c r="R210" s="218">
        <v>0</v>
      </c>
      <c r="S210" s="254">
        <f>T210+V210</f>
        <v>0</v>
      </c>
      <c r="T210" s="257">
        <v>0</v>
      </c>
      <c r="U210" s="257">
        <v>0</v>
      </c>
      <c r="V210" s="218">
        <v>0</v>
      </c>
      <c r="W210" s="254">
        <f>X210+Z210</f>
        <v>0</v>
      </c>
      <c r="X210" s="257">
        <v>0</v>
      </c>
      <c r="Y210" s="257">
        <v>0</v>
      </c>
      <c r="Z210" s="218">
        <v>0</v>
      </c>
      <c r="AA210" s="219">
        <v>0</v>
      </c>
      <c r="AB210" s="219">
        <v>0</v>
      </c>
      <c r="AC210" s="1108"/>
      <c r="AD210" s="613"/>
      <c r="AE210" s="613"/>
      <c r="AF210" s="616"/>
      <c r="AN210" s="69"/>
      <c r="AO210" s="69"/>
      <c r="AP210" s="60"/>
      <c r="AQ210" s="64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1"/>
      <c r="BH210" s="69"/>
      <c r="BI210" s="69"/>
      <c r="BJ210" s="69"/>
      <c r="BK210" s="69"/>
      <c r="BL210" s="69"/>
      <c r="BM210" s="69"/>
      <c r="BN210" s="69"/>
      <c r="BO210" s="69"/>
    </row>
    <row r="211" spans="1:1019" s="68" customFormat="1" ht="27.75" customHeight="1" thickBot="1" x14ac:dyDescent="0.25">
      <c r="A211" s="686"/>
      <c r="B211" s="625"/>
      <c r="C211" s="749"/>
      <c r="D211" s="777"/>
      <c r="E211" s="780"/>
      <c r="F211" s="1014"/>
      <c r="G211" s="774"/>
      <c r="H211" s="1171"/>
      <c r="I211" s="946"/>
      <c r="J211" s="134" t="s">
        <v>26</v>
      </c>
      <c r="K211" s="8">
        <f>SUM(K209:K210)</f>
        <v>0.5</v>
      </c>
      <c r="L211" s="2">
        <f t="shared" ref="L211:AB211" si="67">SUM(L209:L210)</f>
        <v>0.5</v>
      </c>
      <c r="M211" s="2">
        <f t="shared" si="67"/>
        <v>0</v>
      </c>
      <c r="N211" s="7">
        <f t="shared" si="67"/>
        <v>0</v>
      </c>
      <c r="O211" s="8">
        <f t="shared" si="67"/>
        <v>0</v>
      </c>
      <c r="P211" s="2">
        <f t="shared" si="67"/>
        <v>0</v>
      </c>
      <c r="Q211" s="2">
        <f t="shared" si="67"/>
        <v>0</v>
      </c>
      <c r="R211" s="7">
        <f t="shared" si="67"/>
        <v>0</v>
      </c>
      <c r="S211" s="8">
        <f t="shared" si="67"/>
        <v>0</v>
      </c>
      <c r="T211" s="2">
        <f t="shared" si="67"/>
        <v>0</v>
      </c>
      <c r="U211" s="2">
        <f t="shared" si="67"/>
        <v>0</v>
      </c>
      <c r="V211" s="7">
        <f t="shared" si="67"/>
        <v>0</v>
      </c>
      <c r="W211" s="8">
        <f t="shared" si="67"/>
        <v>0</v>
      </c>
      <c r="X211" s="2">
        <f t="shared" si="67"/>
        <v>0</v>
      </c>
      <c r="Y211" s="2">
        <f t="shared" si="67"/>
        <v>0</v>
      </c>
      <c r="Z211" s="7">
        <f t="shared" si="67"/>
        <v>0</v>
      </c>
      <c r="AA211" s="9">
        <f t="shared" si="67"/>
        <v>0</v>
      </c>
      <c r="AB211" s="9">
        <f t="shared" si="67"/>
        <v>0</v>
      </c>
      <c r="AC211" s="1017"/>
      <c r="AD211" s="614"/>
      <c r="AE211" s="614"/>
      <c r="AF211" s="617"/>
      <c r="AN211" s="69"/>
      <c r="AO211" s="69"/>
      <c r="AP211" s="60"/>
      <c r="AQ211" s="64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1"/>
      <c r="BH211" s="69"/>
      <c r="BI211" s="69"/>
      <c r="BJ211" s="69"/>
      <c r="BK211" s="69"/>
      <c r="BL211" s="69"/>
      <c r="BM211" s="69"/>
      <c r="BN211" s="69"/>
      <c r="BO211" s="69"/>
    </row>
    <row r="212" spans="1:1019" s="68" customFormat="1" ht="15.75" customHeight="1" thickBot="1" x14ac:dyDescent="0.25">
      <c r="A212" s="591" t="s">
        <v>17</v>
      </c>
      <c r="B212" s="593" t="s">
        <v>18</v>
      </c>
      <c r="C212" s="595" t="s">
        <v>18</v>
      </c>
      <c r="D212" s="664" t="s">
        <v>199</v>
      </c>
      <c r="E212" s="599" t="s">
        <v>200</v>
      </c>
      <c r="F212" s="601"/>
      <c r="G212" s="603" t="s">
        <v>158</v>
      </c>
      <c r="H212" s="605" t="s">
        <v>21</v>
      </c>
      <c r="I212" s="607" t="s">
        <v>22</v>
      </c>
      <c r="J212" s="330" t="s">
        <v>25</v>
      </c>
      <c r="K212" s="258">
        <f>+L212+N212</f>
        <v>20.6</v>
      </c>
      <c r="L212" s="99">
        <v>0</v>
      </c>
      <c r="M212" s="99">
        <v>0</v>
      </c>
      <c r="N212" s="259">
        <v>20.6</v>
      </c>
      <c r="O212" s="258">
        <f>+P212+R212</f>
        <v>0</v>
      </c>
      <c r="P212" s="99">
        <v>0</v>
      </c>
      <c r="Q212" s="99">
        <v>0</v>
      </c>
      <c r="R212" s="259">
        <v>0</v>
      </c>
      <c r="S212" s="258">
        <f>+T212+V212</f>
        <v>0</v>
      </c>
      <c r="T212" s="99">
        <v>0</v>
      </c>
      <c r="U212" s="99">
        <v>0</v>
      </c>
      <c r="V212" s="259">
        <v>0</v>
      </c>
      <c r="W212" s="258">
        <f>+X212+Z212</f>
        <v>0</v>
      </c>
      <c r="X212" s="99">
        <v>0</v>
      </c>
      <c r="Y212" s="99">
        <v>0</v>
      </c>
      <c r="Z212" s="259">
        <v>0</v>
      </c>
      <c r="AA212" s="101">
        <v>0</v>
      </c>
      <c r="AB212" s="101">
        <v>0</v>
      </c>
      <c r="AC212" s="662" t="s">
        <v>201</v>
      </c>
      <c r="AD212" s="632" t="s">
        <v>39</v>
      </c>
      <c r="AE212" s="632" t="s">
        <v>39</v>
      </c>
      <c r="AF212" s="692" t="s">
        <v>39</v>
      </c>
      <c r="AN212" s="69"/>
      <c r="AO212" s="69"/>
      <c r="AP212" s="60"/>
      <c r="AQ212" s="64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1"/>
      <c r="BH212" s="69"/>
      <c r="BI212" s="69"/>
      <c r="BJ212" s="69"/>
      <c r="BK212" s="69"/>
      <c r="BL212" s="69"/>
      <c r="BM212" s="69"/>
      <c r="BN212" s="69"/>
      <c r="BO212" s="69"/>
    </row>
    <row r="213" spans="1:1019" s="68" customFormat="1" ht="15.75" customHeight="1" thickBot="1" x14ac:dyDescent="0.25">
      <c r="A213" s="592"/>
      <c r="B213" s="594"/>
      <c r="C213" s="596"/>
      <c r="D213" s="665"/>
      <c r="E213" s="600"/>
      <c r="F213" s="602"/>
      <c r="G213" s="604"/>
      <c r="H213" s="606"/>
      <c r="I213" s="608"/>
      <c r="J213" s="370" t="s">
        <v>23</v>
      </c>
      <c r="K213" s="328">
        <f>+L213+N213</f>
        <v>0</v>
      </c>
      <c r="L213" s="204">
        <v>0</v>
      </c>
      <c r="M213" s="204">
        <v>0</v>
      </c>
      <c r="N213" s="252">
        <v>0</v>
      </c>
      <c r="O213" s="328">
        <f>+P213+R213</f>
        <v>0</v>
      </c>
      <c r="P213" s="204">
        <v>0</v>
      </c>
      <c r="Q213" s="204">
        <v>0</v>
      </c>
      <c r="R213" s="252">
        <v>0</v>
      </c>
      <c r="S213" s="328">
        <f>+T213+V213</f>
        <v>0</v>
      </c>
      <c r="T213" s="204">
        <v>0</v>
      </c>
      <c r="U213" s="204">
        <v>0</v>
      </c>
      <c r="V213" s="252">
        <v>0</v>
      </c>
      <c r="W213" s="328">
        <f>+X213+Z213</f>
        <v>0</v>
      </c>
      <c r="X213" s="204">
        <v>0</v>
      </c>
      <c r="Y213" s="204">
        <v>0</v>
      </c>
      <c r="Z213" s="252">
        <v>0</v>
      </c>
      <c r="AA213" s="253">
        <v>0</v>
      </c>
      <c r="AB213" s="253">
        <v>0</v>
      </c>
      <c r="AC213" s="662"/>
      <c r="AD213" s="632"/>
      <c r="AE213" s="632"/>
      <c r="AF213" s="692"/>
      <c r="AN213" s="69"/>
      <c r="AO213" s="69"/>
      <c r="AP213" s="60"/>
      <c r="AQ213" s="64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1"/>
      <c r="BH213" s="69"/>
      <c r="BI213" s="69"/>
      <c r="BJ213" s="69"/>
      <c r="BK213" s="69"/>
      <c r="BL213" s="69"/>
      <c r="BM213" s="69"/>
      <c r="BN213" s="69"/>
      <c r="BO213" s="69"/>
    </row>
    <row r="214" spans="1:1019" s="68" customFormat="1" ht="16.5" customHeight="1" thickBot="1" x14ac:dyDescent="0.25">
      <c r="A214" s="592"/>
      <c r="B214" s="594"/>
      <c r="C214" s="596"/>
      <c r="D214" s="665"/>
      <c r="E214" s="600"/>
      <c r="F214" s="602"/>
      <c r="G214" s="604"/>
      <c r="H214" s="606"/>
      <c r="I214" s="608"/>
      <c r="J214" s="372" t="s">
        <v>28</v>
      </c>
      <c r="K214" s="373">
        <f>+L214+N214</f>
        <v>27.4</v>
      </c>
      <c r="L214" s="369">
        <v>0</v>
      </c>
      <c r="M214" s="369">
        <v>0</v>
      </c>
      <c r="N214" s="335">
        <v>27.4</v>
      </c>
      <c r="O214" s="373">
        <f>+P214+R214</f>
        <v>0</v>
      </c>
      <c r="P214" s="369">
        <v>0</v>
      </c>
      <c r="Q214" s="369">
        <v>0</v>
      </c>
      <c r="R214" s="335">
        <v>0</v>
      </c>
      <c r="S214" s="373">
        <f>+T214+V214</f>
        <v>0</v>
      </c>
      <c r="T214" s="369">
        <v>0</v>
      </c>
      <c r="U214" s="369">
        <v>0</v>
      </c>
      <c r="V214" s="335">
        <v>0</v>
      </c>
      <c r="W214" s="373">
        <f>+X214+Z214</f>
        <v>0</v>
      </c>
      <c r="X214" s="369">
        <v>0</v>
      </c>
      <c r="Y214" s="369">
        <v>0</v>
      </c>
      <c r="Z214" s="335">
        <v>0</v>
      </c>
      <c r="AA214" s="337">
        <v>0</v>
      </c>
      <c r="AB214" s="337">
        <v>0</v>
      </c>
      <c r="AC214" s="662"/>
      <c r="AD214" s="632"/>
      <c r="AE214" s="632"/>
      <c r="AF214" s="692"/>
      <c r="AN214" s="69"/>
      <c r="AO214" s="69"/>
      <c r="AP214" s="60"/>
      <c r="AQ214" s="64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1"/>
      <c r="BH214" s="69"/>
      <c r="BI214" s="69"/>
      <c r="BJ214" s="69"/>
      <c r="BK214" s="69"/>
      <c r="BL214" s="69"/>
      <c r="BM214" s="69"/>
      <c r="BN214" s="69"/>
      <c r="BO214" s="69"/>
    </row>
    <row r="215" spans="1:1019" s="68" customFormat="1" ht="21" customHeight="1" thickBot="1" x14ac:dyDescent="0.25">
      <c r="A215" s="592"/>
      <c r="B215" s="594"/>
      <c r="C215" s="596"/>
      <c r="D215" s="665"/>
      <c r="E215" s="600"/>
      <c r="F215" s="602"/>
      <c r="G215" s="604"/>
      <c r="H215" s="606"/>
      <c r="I215" s="608"/>
      <c r="J215" s="134" t="s">
        <v>26</v>
      </c>
      <c r="K215" s="8">
        <f t="shared" ref="K215:AB215" si="68">SUM(K212:K214)</f>
        <v>48</v>
      </c>
      <c r="L215" s="2">
        <f t="shared" si="68"/>
        <v>0</v>
      </c>
      <c r="M215" s="2">
        <f t="shared" si="68"/>
        <v>0</v>
      </c>
      <c r="N215" s="7">
        <f t="shared" si="68"/>
        <v>48</v>
      </c>
      <c r="O215" s="20">
        <f t="shared" si="68"/>
        <v>0</v>
      </c>
      <c r="P215" s="3">
        <f t="shared" si="68"/>
        <v>0</v>
      </c>
      <c r="Q215" s="3">
        <f t="shared" si="68"/>
        <v>0</v>
      </c>
      <c r="R215" s="21">
        <f t="shared" si="68"/>
        <v>0</v>
      </c>
      <c r="S215" s="8">
        <f t="shared" si="68"/>
        <v>0</v>
      </c>
      <c r="T215" s="2">
        <f t="shared" si="68"/>
        <v>0</v>
      </c>
      <c r="U215" s="2">
        <f t="shared" si="68"/>
        <v>0</v>
      </c>
      <c r="V215" s="7">
        <f t="shared" si="68"/>
        <v>0</v>
      </c>
      <c r="W215" s="8">
        <f t="shared" si="68"/>
        <v>0</v>
      </c>
      <c r="X215" s="2">
        <f t="shared" si="68"/>
        <v>0</v>
      </c>
      <c r="Y215" s="2">
        <f t="shared" si="68"/>
        <v>0</v>
      </c>
      <c r="Z215" s="7">
        <f t="shared" si="68"/>
        <v>0</v>
      </c>
      <c r="AA215" s="23">
        <f t="shared" si="68"/>
        <v>0</v>
      </c>
      <c r="AB215" s="23">
        <f t="shared" si="68"/>
        <v>0</v>
      </c>
      <c r="AC215" s="662"/>
      <c r="AD215" s="632"/>
      <c r="AE215" s="632"/>
      <c r="AF215" s="633"/>
      <c r="AN215" s="69"/>
      <c r="AO215" s="69"/>
      <c r="AP215" s="60"/>
      <c r="AQ215" s="64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1"/>
      <c r="BH215" s="69"/>
      <c r="BI215" s="69"/>
      <c r="BJ215" s="69"/>
      <c r="BK215" s="69"/>
      <c r="BL215" s="69"/>
      <c r="BM215" s="69"/>
      <c r="BN215" s="69"/>
      <c r="BO215" s="69"/>
    </row>
    <row r="216" spans="1:1019" s="68" customFormat="1" ht="26.25" customHeight="1" thickBot="1" x14ac:dyDescent="0.25">
      <c r="A216" s="591" t="s">
        <v>17</v>
      </c>
      <c r="B216" s="593" t="s">
        <v>18</v>
      </c>
      <c r="C216" s="595" t="s">
        <v>18</v>
      </c>
      <c r="D216" s="664" t="s">
        <v>234</v>
      </c>
      <c r="E216" s="599" t="s">
        <v>300</v>
      </c>
      <c r="F216" s="601"/>
      <c r="G216" s="603" t="s">
        <v>166</v>
      </c>
      <c r="H216" s="605" t="s">
        <v>21</v>
      </c>
      <c r="I216" s="607" t="s">
        <v>22</v>
      </c>
      <c r="J216" s="330" t="s">
        <v>28</v>
      </c>
      <c r="K216" s="258">
        <f>+L216+N216</f>
        <v>0</v>
      </c>
      <c r="L216" s="99">
        <v>0</v>
      </c>
      <c r="M216" s="99">
        <v>0</v>
      </c>
      <c r="N216" s="259">
        <v>0</v>
      </c>
      <c r="O216" s="258">
        <f>+P216+R216</f>
        <v>0</v>
      </c>
      <c r="P216" s="99">
        <v>0</v>
      </c>
      <c r="Q216" s="99">
        <v>0</v>
      </c>
      <c r="R216" s="259">
        <v>0</v>
      </c>
      <c r="S216" s="258">
        <f>+T216+V216</f>
        <v>0</v>
      </c>
      <c r="T216" s="99">
        <v>0</v>
      </c>
      <c r="U216" s="99">
        <v>0</v>
      </c>
      <c r="V216" s="259">
        <v>0</v>
      </c>
      <c r="W216" s="258">
        <f>+X216+Z216</f>
        <v>0</v>
      </c>
      <c r="X216" s="99">
        <v>0</v>
      </c>
      <c r="Y216" s="99">
        <v>0</v>
      </c>
      <c r="Z216" s="259">
        <v>0</v>
      </c>
      <c r="AA216" s="101">
        <v>0</v>
      </c>
      <c r="AB216" s="101">
        <v>0</v>
      </c>
      <c r="AC216" s="662" t="s">
        <v>301</v>
      </c>
      <c r="AD216" s="632" t="s">
        <v>39</v>
      </c>
      <c r="AE216" s="632" t="s">
        <v>39</v>
      </c>
      <c r="AF216" s="692" t="s">
        <v>39</v>
      </c>
      <c r="AN216" s="69"/>
      <c r="AO216" s="69"/>
      <c r="AP216" s="60"/>
      <c r="AQ216" s="64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1"/>
      <c r="BH216" s="69"/>
      <c r="BI216" s="69"/>
      <c r="BJ216" s="69"/>
      <c r="BK216" s="69"/>
      <c r="BL216" s="69"/>
      <c r="BM216" s="69"/>
      <c r="BN216" s="69"/>
      <c r="BO216" s="69"/>
    </row>
    <row r="217" spans="1:1019" s="68" customFormat="1" ht="26.25" customHeight="1" thickBot="1" x14ac:dyDescent="0.25">
      <c r="A217" s="592"/>
      <c r="B217" s="594"/>
      <c r="C217" s="596"/>
      <c r="D217" s="665"/>
      <c r="E217" s="600"/>
      <c r="F217" s="602"/>
      <c r="G217" s="604"/>
      <c r="H217" s="606"/>
      <c r="I217" s="608"/>
      <c r="J217" s="332" t="s">
        <v>40</v>
      </c>
      <c r="K217" s="188">
        <f>+L217+N217</f>
        <v>0</v>
      </c>
      <c r="L217" s="369">
        <v>0</v>
      </c>
      <c r="M217" s="334">
        <v>0</v>
      </c>
      <c r="N217" s="335">
        <v>0</v>
      </c>
      <c r="O217" s="188">
        <f>+P217+R217</f>
        <v>0</v>
      </c>
      <c r="P217" s="369">
        <v>0</v>
      </c>
      <c r="Q217" s="334">
        <v>0</v>
      </c>
      <c r="R217" s="335">
        <v>0</v>
      </c>
      <c r="S217" s="188">
        <f>+T217+V217</f>
        <v>0</v>
      </c>
      <c r="T217" s="369">
        <v>0</v>
      </c>
      <c r="U217" s="334">
        <v>0</v>
      </c>
      <c r="V217" s="335">
        <v>0</v>
      </c>
      <c r="W217" s="188">
        <f>+X217+Z217</f>
        <v>0</v>
      </c>
      <c r="X217" s="369">
        <v>0</v>
      </c>
      <c r="Y217" s="369">
        <v>0</v>
      </c>
      <c r="Z217" s="335">
        <v>0</v>
      </c>
      <c r="AA217" s="337">
        <v>0</v>
      </c>
      <c r="AB217" s="337">
        <v>0</v>
      </c>
      <c r="AC217" s="662"/>
      <c r="AD217" s="632"/>
      <c r="AE217" s="632"/>
      <c r="AF217" s="692"/>
      <c r="AN217" s="69"/>
      <c r="AO217" s="69"/>
      <c r="AP217" s="60"/>
      <c r="AQ217" s="64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1"/>
      <c r="BH217" s="69"/>
      <c r="BI217" s="69"/>
      <c r="BJ217" s="69"/>
      <c r="BK217" s="69"/>
      <c r="BL217" s="69"/>
      <c r="BM217" s="69"/>
      <c r="BN217" s="69"/>
      <c r="BO217" s="69"/>
    </row>
    <row r="218" spans="1:1019" s="68" customFormat="1" ht="26.25" customHeight="1" thickBot="1" x14ac:dyDescent="0.25">
      <c r="A218" s="592"/>
      <c r="B218" s="594"/>
      <c r="C218" s="596"/>
      <c r="D218" s="665"/>
      <c r="E218" s="600"/>
      <c r="F218" s="602"/>
      <c r="G218" s="604"/>
      <c r="H218" s="606"/>
      <c r="I218" s="608"/>
      <c r="J218" s="134" t="s">
        <v>26</v>
      </c>
      <c r="K218" s="8">
        <f t="shared" ref="K218:AB218" si="69">SUM(K216:K217)</f>
        <v>0</v>
      </c>
      <c r="L218" s="2">
        <f t="shared" si="69"/>
        <v>0</v>
      </c>
      <c r="M218" s="2">
        <f t="shared" si="69"/>
        <v>0</v>
      </c>
      <c r="N218" s="7">
        <f t="shared" si="69"/>
        <v>0</v>
      </c>
      <c r="O218" s="20">
        <f t="shared" si="69"/>
        <v>0</v>
      </c>
      <c r="P218" s="3">
        <f t="shared" si="69"/>
        <v>0</v>
      </c>
      <c r="Q218" s="3">
        <f t="shared" si="69"/>
        <v>0</v>
      </c>
      <c r="R218" s="21">
        <f t="shared" si="69"/>
        <v>0</v>
      </c>
      <c r="S218" s="8">
        <f t="shared" si="69"/>
        <v>0</v>
      </c>
      <c r="T218" s="2">
        <f t="shared" si="69"/>
        <v>0</v>
      </c>
      <c r="U218" s="2">
        <f t="shared" si="69"/>
        <v>0</v>
      </c>
      <c r="V218" s="7">
        <f t="shared" si="69"/>
        <v>0</v>
      </c>
      <c r="W218" s="8">
        <f t="shared" si="69"/>
        <v>0</v>
      </c>
      <c r="X218" s="2">
        <f t="shared" si="69"/>
        <v>0</v>
      </c>
      <c r="Y218" s="2">
        <f t="shared" si="69"/>
        <v>0</v>
      </c>
      <c r="Z218" s="7">
        <f t="shared" si="69"/>
        <v>0</v>
      </c>
      <c r="AA218" s="23">
        <f t="shared" si="69"/>
        <v>0</v>
      </c>
      <c r="AB218" s="23">
        <f t="shared" si="69"/>
        <v>0</v>
      </c>
      <c r="AC218" s="662"/>
      <c r="AD218" s="632"/>
      <c r="AE218" s="632"/>
      <c r="AF218" s="633"/>
      <c r="AN218" s="69"/>
      <c r="AO218" s="69"/>
      <c r="AP218" s="60"/>
      <c r="AQ218" s="64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1"/>
      <c r="BH218" s="69"/>
      <c r="BI218" s="69"/>
      <c r="BJ218" s="69"/>
      <c r="BK218" s="69"/>
      <c r="BL218" s="69"/>
      <c r="BM218" s="69"/>
      <c r="BN218" s="69"/>
      <c r="BO218" s="69"/>
    </row>
    <row r="219" spans="1:1019" ht="18.75" customHeight="1" thickBot="1" x14ac:dyDescent="0.25">
      <c r="A219" s="591" t="s">
        <v>17</v>
      </c>
      <c r="B219" s="593" t="s">
        <v>18</v>
      </c>
      <c r="C219" s="595" t="s">
        <v>18</v>
      </c>
      <c r="D219" s="771" t="s">
        <v>235</v>
      </c>
      <c r="E219" s="689" t="s">
        <v>236</v>
      </c>
      <c r="F219" s="694"/>
      <c r="G219" s="716" t="s">
        <v>124</v>
      </c>
      <c r="H219" s="717" t="s">
        <v>21</v>
      </c>
      <c r="I219" s="663" t="s">
        <v>22</v>
      </c>
      <c r="J219" s="283" t="s">
        <v>25</v>
      </c>
      <c r="K219" s="258">
        <f>+L219+N219</f>
        <v>65.400000000000006</v>
      </c>
      <c r="L219" s="99">
        <v>0</v>
      </c>
      <c r="M219" s="99">
        <v>0</v>
      </c>
      <c r="N219" s="259">
        <v>65.400000000000006</v>
      </c>
      <c r="O219" s="258">
        <f>+P219+R219</f>
        <v>0</v>
      </c>
      <c r="P219" s="99">
        <v>0</v>
      </c>
      <c r="Q219" s="99">
        <v>0</v>
      </c>
      <c r="R219" s="259">
        <v>0</v>
      </c>
      <c r="S219" s="258">
        <f>+T219+V219</f>
        <v>0</v>
      </c>
      <c r="T219" s="99">
        <v>0</v>
      </c>
      <c r="U219" s="99">
        <v>0</v>
      </c>
      <c r="V219" s="259">
        <v>0</v>
      </c>
      <c r="W219" s="258">
        <f>+X219+Z219</f>
        <v>0</v>
      </c>
      <c r="X219" s="99">
        <v>0</v>
      </c>
      <c r="Y219" s="99">
        <v>0</v>
      </c>
      <c r="Z219" s="259">
        <v>0</v>
      </c>
      <c r="AA219" s="101">
        <v>0</v>
      </c>
      <c r="AB219" s="216">
        <v>0</v>
      </c>
      <c r="AC219" s="662" t="s">
        <v>177</v>
      </c>
      <c r="AD219" s="632" t="s">
        <v>39</v>
      </c>
      <c r="AE219" s="632" t="s">
        <v>39</v>
      </c>
      <c r="AF219" s="692" t="s">
        <v>39</v>
      </c>
      <c r="AG219" s="41"/>
      <c r="AH219" s="41"/>
      <c r="AI219" s="41"/>
      <c r="AJ219" s="41"/>
      <c r="AK219" s="41"/>
      <c r="AL219" s="41"/>
      <c r="AM219" s="41"/>
      <c r="AN219" s="67"/>
      <c r="AO219" s="67"/>
      <c r="AP219" s="67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  <c r="BF219" s="58"/>
      <c r="BG219" s="59"/>
      <c r="BH219" s="67"/>
      <c r="BI219" s="67"/>
      <c r="BJ219" s="67"/>
      <c r="BK219" s="67"/>
      <c r="BL219" s="67"/>
      <c r="BM219" s="67"/>
      <c r="BN219" s="67"/>
      <c r="BO219" s="67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41"/>
      <c r="CH219" s="41"/>
      <c r="CI219" s="41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41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  <c r="EE219" s="41"/>
      <c r="EF219" s="41"/>
      <c r="EG219" s="41"/>
      <c r="EH219" s="41"/>
      <c r="EI219" s="41"/>
      <c r="EJ219" s="41"/>
      <c r="EK219" s="41"/>
      <c r="EL219" s="41"/>
      <c r="EM219" s="41"/>
      <c r="EN219" s="41"/>
      <c r="EO219" s="41"/>
      <c r="EP219" s="41"/>
      <c r="EQ219" s="41"/>
      <c r="ER219" s="41"/>
      <c r="ES219" s="41"/>
      <c r="ET219" s="41"/>
      <c r="EU219" s="41"/>
      <c r="EV219" s="41"/>
      <c r="EW219" s="41"/>
      <c r="EX219" s="41"/>
      <c r="EY219" s="41"/>
      <c r="EZ219" s="41"/>
      <c r="FA219" s="41"/>
      <c r="FB219" s="41"/>
      <c r="FC219" s="41"/>
      <c r="FD219" s="41"/>
      <c r="FE219" s="41"/>
      <c r="FF219" s="41"/>
      <c r="FG219" s="41"/>
      <c r="FH219" s="41"/>
      <c r="FI219" s="41"/>
      <c r="FJ219" s="41"/>
      <c r="FK219" s="41"/>
      <c r="FL219" s="41"/>
      <c r="FM219" s="41"/>
      <c r="FN219" s="41"/>
      <c r="FO219" s="41"/>
      <c r="FP219" s="41"/>
      <c r="FQ219" s="41"/>
      <c r="FR219" s="41"/>
      <c r="FS219" s="41"/>
      <c r="FT219" s="41"/>
      <c r="FU219" s="41"/>
      <c r="FV219" s="41"/>
      <c r="FW219" s="41"/>
      <c r="FX219" s="41"/>
      <c r="FY219" s="41"/>
      <c r="FZ219" s="41"/>
      <c r="GA219" s="41"/>
      <c r="GB219" s="41"/>
      <c r="GC219" s="41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41"/>
      <c r="HO219" s="41"/>
      <c r="HP219" s="41"/>
      <c r="HQ219" s="41"/>
      <c r="HR219" s="41"/>
      <c r="HS219" s="41"/>
      <c r="HT219" s="41"/>
      <c r="HU219" s="41"/>
      <c r="HV219" s="41"/>
      <c r="HW219" s="41"/>
      <c r="HX219" s="41"/>
      <c r="HY219" s="41"/>
      <c r="HZ219" s="41"/>
      <c r="IA219" s="41"/>
      <c r="IB219" s="41"/>
      <c r="IC219" s="41"/>
      <c r="ID219" s="41"/>
      <c r="IE219" s="41"/>
      <c r="IF219" s="41"/>
      <c r="IG219" s="41"/>
      <c r="IH219" s="41"/>
      <c r="II219" s="41"/>
      <c r="IJ219" s="41"/>
      <c r="IK219" s="41"/>
      <c r="IL219" s="41"/>
      <c r="IM219" s="41"/>
      <c r="IN219" s="41"/>
      <c r="IO219" s="41"/>
      <c r="IP219" s="41"/>
      <c r="IQ219" s="41"/>
      <c r="IR219" s="41"/>
      <c r="IS219" s="41"/>
      <c r="IT219" s="41"/>
      <c r="IU219" s="41"/>
      <c r="IV219" s="41"/>
      <c r="IW219" s="41"/>
      <c r="IX219" s="41"/>
      <c r="IY219" s="41"/>
      <c r="IZ219" s="41"/>
      <c r="JA219" s="41"/>
      <c r="JB219" s="41"/>
      <c r="JC219" s="41"/>
      <c r="JD219" s="41"/>
      <c r="JE219" s="41"/>
      <c r="JF219" s="41"/>
      <c r="JG219" s="41"/>
      <c r="JH219" s="41"/>
      <c r="JI219" s="41"/>
      <c r="JJ219" s="41"/>
      <c r="JK219" s="41"/>
      <c r="JL219" s="41"/>
      <c r="JM219" s="41"/>
      <c r="JN219" s="41"/>
      <c r="JO219" s="41"/>
      <c r="JP219" s="41"/>
      <c r="JQ219" s="41"/>
      <c r="JR219" s="41"/>
      <c r="JS219" s="41"/>
      <c r="JT219" s="41"/>
      <c r="JU219" s="41"/>
      <c r="JV219" s="41"/>
      <c r="JW219" s="41"/>
      <c r="JX219" s="41"/>
      <c r="JY219" s="41"/>
      <c r="JZ219" s="41"/>
      <c r="KA219" s="41"/>
      <c r="KB219" s="41"/>
      <c r="KC219" s="41"/>
      <c r="KD219" s="41"/>
      <c r="KE219" s="41"/>
      <c r="KF219" s="41"/>
      <c r="KG219" s="41"/>
      <c r="KH219" s="41"/>
      <c r="KI219" s="41"/>
      <c r="KJ219" s="41"/>
      <c r="KK219" s="41"/>
      <c r="KL219" s="41"/>
      <c r="KM219" s="41"/>
      <c r="KN219" s="41"/>
      <c r="KO219" s="41"/>
      <c r="KP219" s="41"/>
      <c r="KQ219" s="41"/>
      <c r="KR219" s="41"/>
      <c r="KS219" s="41"/>
      <c r="KT219" s="41"/>
      <c r="KU219" s="41"/>
      <c r="KV219" s="41"/>
      <c r="KW219" s="41"/>
      <c r="KX219" s="41"/>
      <c r="KY219" s="41"/>
      <c r="KZ219" s="41"/>
      <c r="LA219" s="41"/>
      <c r="LB219" s="41"/>
      <c r="LC219" s="41"/>
      <c r="LD219" s="41"/>
      <c r="LE219" s="41"/>
      <c r="LF219" s="41"/>
      <c r="LG219" s="41"/>
      <c r="LH219" s="41"/>
      <c r="LI219" s="41"/>
      <c r="LJ219" s="41"/>
      <c r="LK219" s="41"/>
      <c r="LL219" s="41"/>
      <c r="LM219" s="41"/>
      <c r="LN219" s="41"/>
      <c r="LO219" s="41"/>
      <c r="LP219" s="41"/>
      <c r="LQ219" s="41"/>
      <c r="LR219" s="41"/>
      <c r="LS219" s="41"/>
      <c r="LT219" s="41"/>
      <c r="LU219" s="41"/>
      <c r="LV219" s="41"/>
      <c r="LW219" s="41"/>
      <c r="LX219" s="41"/>
      <c r="LY219" s="41"/>
      <c r="LZ219" s="41"/>
      <c r="MA219" s="41"/>
      <c r="MB219" s="41"/>
      <c r="MC219" s="41"/>
      <c r="MD219" s="41"/>
      <c r="ME219" s="41"/>
      <c r="MF219" s="41"/>
      <c r="MG219" s="41"/>
      <c r="MH219" s="41"/>
      <c r="MI219" s="41"/>
      <c r="MJ219" s="41"/>
      <c r="MK219" s="41"/>
      <c r="ML219" s="41"/>
      <c r="MM219" s="41"/>
      <c r="MN219" s="41"/>
      <c r="MO219" s="41"/>
      <c r="MP219" s="41"/>
      <c r="MQ219" s="41"/>
      <c r="MR219" s="41"/>
      <c r="MS219" s="41"/>
      <c r="MT219" s="41"/>
      <c r="MU219" s="41"/>
      <c r="MV219" s="41"/>
      <c r="MW219" s="41"/>
      <c r="MX219" s="41"/>
      <c r="MY219" s="41"/>
      <c r="MZ219" s="41"/>
      <c r="NA219" s="41"/>
      <c r="NB219" s="41"/>
      <c r="NC219" s="41"/>
      <c r="ND219" s="41"/>
      <c r="NE219" s="41"/>
      <c r="NF219" s="41"/>
      <c r="NG219" s="41"/>
      <c r="NH219" s="41"/>
      <c r="NI219" s="41"/>
      <c r="NJ219" s="41"/>
      <c r="NK219" s="41"/>
      <c r="NL219" s="41"/>
      <c r="NM219" s="41"/>
      <c r="NN219" s="41"/>
      <c r="NO219" s="41"/>
      <c r="NP219" s="41"/>
      <c r="NQ219" s="41"/>
      <c r="NR219" s="41"/>
      <c r="NS219" s="41"/>
      <c r="NT219" s="41"/>
      <c r="NU219" s="41"/>
      <c r="NV219" s="41"/>
      <c r="NW219" s="41"/>
      <c r="NX219" s="41"/>
      <c r="NY219" s="41"/>
      <c r="NZ219" s="41"/>
      <c r="OA219" s="41"/>
      <c r="OB219" s="41"/>
      <c r="OC219" s="41"/>
      <c r="OD219" s="41"/>
      <c r="OE219" s="41"/>
      <c r="OF219" s="41"/>
      <c r="OG219" s="41"/>
      <c r="OH219" s="41"/>
      <c r="OI219" s="41"/>
      <c r="OJ219" s="41"/>
      <c r="OK219" s="41"/>
      <c r="OL219" s="41"/>
      <c r="OM219" s="41"/>
      <c r="ON219" s="41"/>
      <c r="OO219" s="41"/>
      <c r="OP219" s="41"/>
      <c r="OQ219" s="41"/>
      <c r="OR219" s="41"/>
      <c r="OS219" s="41"/>
      <c r="OT219" s="41"/>
      <c r="OU219" s="41"/>
      <c r="OV219" s="41"/>
      <c r="OW219" s="41"/>
      <c r="OX219" s="41"/>
      <c r="OY219" s="41"/>
      <c r="OZ219" s="41"/>
      <c r="PA219" s="41"/>
      <c r="PB219" s="41"/>
      <c r="PC219" s="41"/>
      <c r="PD219" s="41"/>
      <c r="PE219" s="41"/>
      <c r="PF219" s="41"/>
      <c r="PG219" s="41"/>
      <c r="PH219" s="41"/>
      <c r="PI219" s="41"/>
      <c r="PJ219" s="41"/>
      <c r="PK219" s="41"/>
      <c r="PL219" s="41"/>
      <c r="PM219" s="41"/>
      <c r="PN219" s="41"/>
      <c r="PO219" s="41"/>
      <c r="PP219" s="41"/>
      <c r="PQ219" s="41"/>
      <c r="PR219" s="41"/>
      <c r="PS219" s="41"/>
      <c r="PT219" s="41"/>
      <c r="PU219" s="41"/>
      <c r="PV219" s="41"/>
      <c r="PW219" s="41"/>
      <c r="PX219" s="41"/>
      <c r="PY219" s="41"/>
      <c r="PZ219" s="41"/>
      <c r="QA219" s="41"/>
      <c r="QB219" s="41"/>
      <c r="QC219" s="41"/>
      <c r="QD219" s="41"/>
      <c r="QE219" s="41"/>
      <c r="QF219" s="41"/>
      <c r="QG219" s="41"/>
      <c r="QH219" s="41"/>
      <c r="QI219" s="41"/>
      <c r="QJ219" s="41"/>
      <c r="QK219" s="41"/>
      <c r="QL219" s="41"/>
      <c r="QM219" s="41"/>
      <c r="QN219" s="41"/>
      <c r="QO219" s="41"/>
      <c r="QP219" s="41"/>
      <c r="QQ219" s="41"/>
      <c r="QR219" s="41"/>
      <c r="QS219" s="41"/>
      <c r="QT219" s="41"/>
      <c r="QU219" s="41"/>
      <c r="QV219" s="41"/>
      <c r="QW219" s="41"/>
      <c r="QX219" s="41"/>
      <c r="QY219" s="41"/>
      <c r="QZ219" s="41"/>
      <c r="RA219" s="41"/>
      <c r="RB219" s="41"/>
      <c r="RC219" s="41"/>
      <c r="RD219" s="41"/>
      <c r="RE219" s="41"/>
      <c r="RF219" s="41"/>
      <c r="RG219" s="41"/>
      <c r="RH219" s="41"/>
      <c r="RI219" s="41"/>
      <c r="RJ219" s="41"/>
      <c r="RK219" s="41"/>
      <c r="RL219" s="41"/>
      <c r="RM219" s="41"/>
      <c r="RN219" s="41"/>
      <c r="RO219" s="41"/>
      <c r="RP219" s="41"/>
      <c r="RQ219" s="41"/>
      <c r="RR219" s="41"/>
      <c r="RS219" s="41"/>
      <c r="RT219" s="41"/>
      <c r="RU219" s="41"/>
      <c r="RV219" s="41"/>
      <c r="RW219" s="41"/>
      <c r="RX219" s="41"/>
      <c r="RY219" s="41"/>
      <c r="RZ219" s="41"/>
      <c r="SA219" s="41"/>
      <c r="SB219" s="41"/>
      <c r="SC219" s="41"/>
      <c r="SD219" s="41"/>
      <c r="SE219" s="41"/>
      <c r="SF219" s="41"/>
      <c r="SG219" s="41"/>
      <c r="SH219" s="41"/>
      <c r="SI219" s="41"/>
      <c r="SJ219" s="41"/>
      <c r="SK219" s="41"/>
      <c r="SL219" s="41"/>
      <c r="SM219" s="41"/>
      <c r="SN219" s="41"/>
      <c r="SO219" s="41"/>
      <c r="SP219" s="41"/>
      <c r="SQ219" s="41"/>
      <c r="SR219" s="41"/>
      <c r="SS219" s="41"/>
      <c r="ST219" s="41"/>
      <c r="SU219" s="41"/>
      <c r="SV219" s="41"/>
      <c r="SW219" s="41"/>
      <c r="SX219" s="41"/>
      <c r="SY219" s="41"/>
      <c r="SZ219" s="41"/>
      <c r="TA219" s="41"/>
      <c r="TB219" s="41"/>
      <c r="TC219" s="41"/>
      <c r="TD219" s="41"/>
      <c r="TE219" s="41"/>
      <c r="TF219" s="41"/>
      <c r="TG219" s="41"/>
      <c r="TH219" s="41"/>
      <c r="TI219" s="41"/>
      <c r="TJ219" s="41"/>
      <c r="TK219" s="41"/>
      <c r="TL219" s="41"/>
      <c r="TM219" s="41"/>
      <c r="TN219" s="41"/>
      <c r="TO219" s="41"/>
      <c r="TP219" s="41"/>
      <c r="TQ219" s="41"/>
      <c r="TR219" s="41"/>
      <c r="TS219" s="41"/>
      <c r="TT219" s="41"/>
      <c r="TU219" s="41"/>
      <c r="TV219" s="41"/>
      <c r="TW219" s="41"/>
      <c r="TX219" s="41"/>
      <c r="TY219" s="41"/>
      <c r="TZ219" s="41"/>
      <c r="UA219" s="41"/>
      <c r="UB219" s="41"/>
      <c r="UC219" s="41"/>
      <c r="UD219" s="41"/>
      <c r="UE219" s="41"/>
      <c r="UF219" s="41"/>
      <c r="UG219" s="41"/>
      <c r="UH219" s="41"/>
      <c r="UI219" s="41"/>
      <c r="UJ219" s="41"/>
      <c r="UK219" s="41"/>
      <c r="UL219" s="41"/>
      <c r="UM219" s="41"/>
      <c r="UN219" s="41"/>
      <c r="UO219" s="41"/>
      <c r="UP219" s="41"/>
      <c r="UQ219" s="41"/>
      <c r="UR219" s="41"/>
      <c r="US219" s="41"/>
      <c r="UT219" s="41"/>
      <c r="UU219" s="41"/>
      <c r="UV219" s="41"/>
      <c r="UW219" s="41"/>
      <c r="UX219" s="41"/>
      <c r="UY219" s="41"/>
      <c r="UZ219" s="41"/>
      <c r="VA219" s="41"/>
      <c r="VB219" s="41"/>
      <c r="VC219" s="41"/>
      <c r="VD219" s="41"/>
      <c r="VE219" s="41"/>
      <c r="VF219" s="41"/>
      <c r="VG219" s="41"/>
      <c r="VH219" s="41"/>
      <c r="VI219" s="41"/>
      <c r="VJ219" s="41"/>
      <c r="VK219" s="41"/>
      <c r="VL219" s="41"/>
      <c r="VM219" s="41"/>
      <c r="VN219" s="41"/>
      <c r="VO219" s="41"/>
      <c r="VP219" s="41"/>
      <c r="VQ219" s="41"/>
      <c r="VR219" s="41"/>
      <c r="VS219" s="41"/>
      <c r="VT219" s="41"/>
      <c r="VU219" s="41"/>
      <c r="VV219" s="41"/>
      <c r="VW219" s="41"/>
      <c r="VX219" s="41"/>
      <c r="VY219" s="41"/>
      <c r="VZ219" s="41"/>
      <c r="WA219" s="41"/>
      <c r="WB219" s="41"/>
      <c r="WC219" s="41"/>
      <c r="WD219" s="41"/>
      <c r="WE219" s="41"/>
      <c r="WF219" s="41"/>
      <c r="WG219" s="41"/>
      <c r="WH219" s="41"/>
      <c r="WI219" s="41"/>
      <c r="WJ219" s="41"/>
      <c r="WK219" s="41"/>
      <c r="WL219" s="41"/>
      <c r="WM219" s="41"/>
      <c r="WN219" s="41"/>
      <c r="WO219" s="41"/>
      <c r="WP219" s="41"/>
      <c r="WQ219" s="41"/>
      <c r="WR219" s="41"/>
      <c r="WS219" s="41"/>
      <c r="WT219" s="41"/>
      <c r="WU219" s="41"/>
      <c r="WV219" s="41"/>
      <c r="WW219" s="41"/>
      <c r="WX219" s="41"/>
      <c r="WY219" s="41"/>
      <c r="WZ219" s="41"/>
      <c r="XA219" s="41"/>
      <c r="XB219" s="41"/>
      <c r="XC219" s="41"/>
      <c r="XD219" s="41"/>
      <c r="XE219" s="41"/>
      <c r="XF219" s="41"/>
      <c r="XG219" s="41"/>
      <c r="XH219" s="41"/>
      <c r="XI219" s="41"/>
      <c r="XJ219" s="41"/>
      <c r="XK219" s="41"/>
      <c r="XL219" s="41"/>
      <c r="XM219" s="41"/>
      <c r="XN219" s="41"/>
      <c r="XO219" s="41"/>
      <c r="XP219" s="41"/>
      <c r="XQ219" s="41"/>
      <c r="XR219" s="41"/>
      <c r="XS219" s="41"/>
      <c r="XT219" s="41"/>
      <c r="XU219" s="41"/>
      <c r="XV219" s="41"/>
      <c r="XW219" s="41"/>
      <c r="XX219" s="41"/>
      <c r="XY219" s="41"/>
      <c r="XZ219" s="41"/>
      <c r="YA219" s="41"/>
      <c r="YB219" s="41"/>
      <c r="YC219" s="41"/>
      <c r="YD219" s="41"/>
      <c r="YE219" s="41"/>
      <c r="YF219" s="41"/>
      <c r="YG219" s="41"/>
      <c r="YH219" s="41"/>
      <c r="YI219" s="41"/>
      <c r="YJ219" s="41"/>
      <c r="YK219" s="41"/>
      <c r="YL219" s="41"/>
      <c r="YM219" s="41"/>
      <c r="YN219" s="41"/>
      <c r="YO219" s="41"/>
      <c r="YP219" s="41"/>
      <c r="YQ219" s="41"/>
      <c r="YR219" s="41"/>
      <c r="YS219" s="41"/>
      <c r="YT219" s="41"/>
      <c r="YU219" s="41"/>
      <c r="YV219" s="41"/>
      <c r="YW219" s="41"/>
      <c r="YX219" s="41"/>
      <c r="YY219" s="41"/>
      <c r="YZ219" s="41"/>
      <c r="ZA219" s="41"/>
      <c r="ZB219" s="41"/>
      <c r="ZC219" s="41"/>
      <c r="ZD219" s="41"/>
      <c r="ZE219" s="41"/>
      <c r="ZF219" s="41"/>
      <c r="ZG219" s="41"/>
      <c r="ZH219" s="41"/>
      <c r="ZI219" s="41"/>
      <c r="ZJ219" s="41"/>
      <c r="ZK219" s="41"/>
      <c r="ZL219" s="41"/>
      <c r="ZM219" s="41"/>
      <c r="ZN219" s="41"/>
      <c r="ZO219" s="41"/>
      <c r="ZP219" s="41"/>
      <c r="ZQ219" s="41"/>
      <c r="ZR219" s="41"/>
      <c r="ZS219" s="41"/>
      <c r="ZT219" s="41"/>
      <c r="ZU219" s="41"/>
      <c r="ZV219" s="41"/>
      <c r="ZW219" s="41"/>
      <c r="ZX219" s="41"/>
      <c r="ZY219" s="41"/>
      <c r="ZZ219" s="41"/>
      <c r="AAA219" s="41"/>
      <c r="AAB219" s="41"/>
      <c r="AAC219" s="41"/>
      <c r="AAD219" s="41"/>
      <c r="AAE219" s="41"/>
      <c r="AAF219" s="41"/>
      <c r="AAG219" s="41"/>
      <c r="AAH219" s="41"/>
      <c r="AAI219" s="41"/>
      <c r="AAJ219" s="41"/>
      <c r="AAK219" s="41"/>
      <c r="AAL219" s="41"/>
      <c r="AAM219" s="41"/>
      <c r="AAN219" s="41"/>
      <c r="AAO219" s="41"/>
      <c r="AAP219" s="41"/>
      <c r="AAQ219" s="41"/>
      <c r="AAR219" s="41"/>
      <c r="AAS219" s="41"/>
      <c r="AAT219" s="41"/>
      <c r="AAU219" s="41"/>
      <c r="AAV219" s="41"/>
      <c r="AAW219" s="41"/>
      <c r="AAX219" s="41"/>
      <c r="AAY219" s="41"/>
      <c r="AAZ219" s="41"/>
      <c r="ABA219" s="41"/>
      <c r="ABB219" s="41"/>
      <c r="ABC219" s="41"/>
      <c r="ABD219" s="41"/>
      <c r="ABE219" s="41"/>
      <c r="ABF219" s="41"/>
      <c r="ABG219" s="41"/>
      <c r="ABH219" s="41"/>
      <c r="ABI219" s="41"/>
      <c r="ABJ219" s="41"/>
      <c r="ABK219" s="41"/>
      <c r="ABL219" s="41"/>
      <c r="ABM219" s="41"/>
      <c r="ABN219" s="41"/>
      <c r="ABO219" s="41"/>
      <c r="ABP219" s="41"/>
      <c r="ABQ219" s="41"/>
      <c r="ABR219" s="41"/>
      <c r="ABS219" s="41"/>
      <c r="ABT219" s="41"/>
      <c r="ABU219" s="41"/>
      <c r="ABV219" s="41"/>
      <c r="ABW219" s="41"/>
      <c r="ABX219" s="41"/>
      <c r="ABY219" s="41"/>
      <c r="ABZ219" s="41"/>
      <c r="ACA219" s="41"/>
      <c r="ACB219" s="41"/>
      <c r="ACC219" s="41"/>
      <c r="ACD219" s="41"/>
      <c r="ACE219" s="41"/>
      <c r="ACF219" s="41"/>
      <c r="ACG219" s="41"/>
      <c r="ACH219" s="41"/>
      <c r="ACI219" s="41"/>
      <c r="ACJ219" s="41"/>
      <c r="ACK219" s="41"/>
      <c r="ACL219" s="41"/>
      <c r="ACM219" s="41"/>
      <c r="ACN219" s="41"/>
      <c r="ACO219" s="41"/>
      <c r="ACP219" s="41"/>
      <c r="ACQ219" s="41"/>
      <c r="ACR219" s="41"/>
      <c r="ACS219" s="41"/>
      <c r="ACT219" s="41"/>
      <c r="ACU219" s="41"/>
      <c r="ACV219" s="41"/>
      <c r="ACW219" s="41"/>
      <c r="ACX219" s="41"/>
      <c r="ACY219" s="41"/>
      <c r="ACZ219" s="41"/>
      <c r="ADA219" s="41"/>
      <c r="ADB219" s="41"/>
      <c r="ADC219" s="41"/>
      <c r="ADD219" s="41"/>
      <c r="ADE219" s="41"/>
      <c r="ADF219" s="41"/>
      <c r="ADG219" s="41"/>
      <c r="ADH219" s="41"/>
      <c r="ADI219" s="41"/>
      <c r="ADJ219" s="41"/>
      <c r="ADK219" s="41"/>
      <c r="ADL219" s="41"/>
      <c r="ADM219" s="41"/>
      <c r="ADN219" s="41"/>
      <c r="ADO219" s="41"/>
      <c r="ADP219" s="41"/>
      <c r="ADQ219" s="41"/>
      <c r="ADR219" s="41"/>
      <c r="ADS219" s="41"/>
      <c r="ADT219" s="41"/>
      <c r="ADU219" s="41"/>
      <c r="ADV219" s="41"/>
      <c r="ADW219" s="41"/>
      <c r="ADX219" s="41"/>
      <c r="ADY219" s="41"/>
      <c r="ADZ219" s="41"/>
      <c r="AEA219" s="41"/>
      <c r="AEB219" s="41"/>
      <c r="AEC219" s="41"/>
      <c r="AED219" s="41"/>
      <c r="AEE219" s="41"/>
      <c r="AEF219" s="41"/>
      <c r="AEG219" s="41"/>
      <c r="AEH219" s="41"/>
      <c r="AEI219" s="41"/>
      <c r="AEJ219" s="41"/>
      <c r="AEK219" s="41"/>
      <c r="AEL219" s="41"/>
      <c r="AEM219" s="41"/>
      <c r="AEN219" s="41"/>
      <c r="AEO219" s="41"/>
      <c r="AEP219" s="41"/>
      <c r="AEQ219" s="41"/>
      <c r="AER219" s="41"/>
      <c r="AES219" s="41"/>
      <c r="AET219" s="41"/>
      <c r="AEU219" s="41"/>
      <c r="AEV219" s="41"/>
      <c r="AEW219" s="41"/>
      <c r="AEX219" s="41"/>
      <c r="AEY219" s="41"/>
      <c r="AEZ219" s="41"/>
      <c r="AFA219" s="41"/>
      <c r="AFB219" s="41"/>
      <c r="AFC219" s="41"/>
      <c r="AFD219" s="41"/>
      <c r="AFE219" s="41"/>
      <c r="AFF219" s="41"/>
      <c r="AFG219" s="41"/>
      <c r="AFH219" s="41"/>
      <c r="AFI219" s="41"/>
      <c r="AFJ219" s="41"/>
      <c r="AFK219" s="41"/>
      <c r="AFL219" s="41"/>
      <c r="AFM219" s="41"/>
      <c r="AFN219" s="41"/>
      <c r="AFO219" s="41"/>
      <c r="AFP219" s="41"/>
      <c r="AFQ219" s="41"/>
      <c r="AFR219" s="41"/>
      <c r="AFS219" s="41"/>
      <c r="AFT219" s="41"/>
      <c r="AFU219" s="41"/>
      <c r="AFV219" s="41"/>
      <c r="AFW219" s="41"/>
      <c r="AFX219" s="41"/>
      <c r="AFY219" s="41"/>
      <c r="AFZ219" s="41"/>
      <c r="AGA219" s="41"/>
      <c r="AGB219" s="41"/>
      <c r="AGC219" s="41"/>
      <c r="AGD219" s="41"/>
      <c r="AGE219" s="41"/>
      <c r="AGF219" s="41"/>
      <c r="AGG219" s="41"/>
      <c r="AGH219" s="41"/>
      <c r="AGI219" s="41"/>
      <c r="AGJ219" s="41"/>
      <c r="AGK219" s="41"/>
      <c r="AGL219" s="41"/>
      <c r="AGM219" s="41"/>
      <c r="AGN219" s="41"/>
      <c r="AGO219" s="41"/>
      <c r="AGP219" s="41"/>
      <c r="AGQ219" s="41"/>
      <c r="AGR219" s="41"/>
      <c r="AGS219" s="41"/>
      <c r="AGT219" s="41"/>
      <c r="AGU219" s="41"/>
      <c r="AGV219" s="41"/>
      <c r="AGW219" s="41"/>
      <c r="AGX219" s="41"/>
      <c r="AGY219" s="41"/>
      <c r="AGZ219" s="41"/>
      <c r="AHA219" s="41"/>
      <c r="AHB219" s="41"/>
      <c r="AHC219" s="41"/>
      <c r="AHD219" s="41"/>
      <c r="AHE219" s="41"/>
      <c r="AHF219" s="41"/>
      <c r="AHG219" s="41"/>
      <c r="AHH219" s="41"/>
      <c r="AHI219" s="41"/>
      <c r="AHJ219" s="41"/>
      <c r="AHK219" s="41"/>
      <c r="AHL219" s="41"/>
      <c r="AHM219" s="41"/>
      <c r="AHN219" s="41"/>
      <c r="AHO219" s="41"/>
      <c r="AHP219" s="41"/>
      <c r="AHQ219" s="41"/>
      <c r="AHR219" s="41"/>
      <c r="AHS219" s="41"/>
      <c r="AHT219" s="41"/>
      <c r="AHU219" s="41"/>
      <c r="AHV219" s="41"/>
      <c r="AHW219" s="41"/>
      <c r="AHX219" s="41"/>
      <c r="AHY219" s="41"/>
      <c r="AHZ219" s="41"/>
      <c r="AIA219" s="41"/>
      <c r="AIB219" s="41"/>
      <c r="AIC219" s="41"/>
      <c r="AID219" s="41"/>
      <c r="AIE219" s="41"/>
      <c r="AIF219" s="41"/>
      <c r="AIG219" s="41"/>
      <c r="AIH219" s="41"/>
      <c r="AII219" s="41"/>
      <c r="AIJ219" s="41"/>
      <c r="AIK219" s="41"/>
      <c r="AIL219" s="41"/>
      <c r="AIM219" s="41"/>
      <c r="AIN219" s="41"/>
      <c r="AIO219" s="41"/>
      <c r="AIP219" s="41"/>
      <c r="AIQ219" s="41"/>
      <c r="AIR219" s="41"/>
      <c r="AIS219" s="41"/>
      <c r="AIT219" s="41"/>
      <c r="AIU219" s="41"/>
      <c r="AIV219" s="41"/>
      <c r="AIW219" s="41"/>
      <c r="AIX219" s="41"/>
      <c r="AIY219" s="41"/>
      <c r="AIZ219" s="41"/>
      <c r="AJA219" s="41"/>
      <c r="AJB219" s="41"/>
      <c r="AJC219" s="41"/>
      <c r="AJD219" s="41"/>
      <c r="AJE219" s="41"/>
      <c r="AJF219" s="41"/>
      <c r="AJG219" s="41"/>
      <c r="AJH219" s="41"/>
      <c r="AJI219" s="41"/>
      <c r="AJJ219" s="41"/>
      <c r="AJK219" s="41"/>
      <c r="AJL219" s="41"/>
      <c r="AJM219" s="41"/>
      <c r="AJN219" s="41"/>
      <c r="AJO219" s="41"/>
      <c r="AJP219" s="41"/>
      <c r="AJQ219" s="41"/>
      <c r="AJR219" s="41"/>
      <c r="AJS219" s="41"/>
      <c r="AJT219" s="41"/>
      <c r="AJU219" s="41"/>
      <c r="AJV219" s="41"/>
      <c r="AJW219" s="41"/>
      <c r="AJX219" s="41"/>
      <c r="AJY219" s="41"/>
      <c r="AJZ219" s="41"/>
      <c r="AKA219" s="41"/>
      <c r="AKB219" s="41"/>
      <c r="AKC219" s="41"/>
      <c r="AKD219" s="41"/>
      <c r="AKE219" s="41"/>
      <c r="AKF219" s="41"/>
      <c r="AKG219" s="41"/>
      <c r="AKH219" s="41"/>
      <c r="AKI219" s="41"/>
      <c r="AKJ219" s="41"/>
      <c r="AKK219" s="41"/>
      <c r="AKL219" s="41"/>
      <c r="AKM219" s="41"/>
      <c r="AKN219" s="41"/>
      <c r="AKO219" s="41"/>
      <c r="AKP219" s="41"/>
      <c r="AKQ219" s="41"/>
      <c r="AKR219" s="41"/>
      <c r="AKS219" s="41"/>
      <c r="AKT219" s="41"/>
      <c r="AKU219" s="41"/>
      <c r="AKV219" s="41"/>
      <c r="AKW219" s="41"/>
      <c r="AKX219" s="41"/>
      <c r="AKY219" s="41"/>
      <c r="AKZ219" s="41"/>
      <c r="ALA219" s="41"/>
      <c r="ALB219" s="41"/>
      <c r="ALC219" s="41"/>
      <c r="ALD219" s="41"/>
      <c r="ALE219" s="41"/>
      <c r="ALF219" s="41"/>
      <c r="ALG219" s="41"/>
      <c r="ALH219" s="41"/>
      <c r="ALI219" s="41"/>
      <c r="ALJ219" s="41"/>
      <c r="ALK219" s="41"/>
      <c r="ALL219" s="41"/>
      <c r="ALM219" s="41"/>
      <c r="ALN219" s="41"/>
      <c r="ALO219" s="41"/>
      <c r="ALP219" s="41"/>
      <c r="ALQ219" s="41"/>
      <c r="ALR219" s="41"/>
      <c r="ALS219" s="41"/>
      <c r="ALT219" s="41"/>
      <c r="ALU219" s="41"/>
      <c r="ALV219" s="41"/>
      <c r="ALW219" s="41"/>
      <c r="ALX219" s="41"/>
      <c r="ALY219" s="41"/>
      <c r="ALZ219" s="41"/>
      <c r="AMA219" s="41"/>
      <c r="AMB219" s="41"/>
      <c r="AMC219" s="41"/>
      <c r="AMD219" s="41"/>
      <c r="AME219" s="41"/>
    </row>
    <row r="220" spans="1:1019" ht="19.5" customHeight="1" thickBot="1" x14ac:dyDescent="0.25">
      <c r="A220" s="592"/>
      <c r="B220" s="594"/>
      <c r="C220" s="596"/>
      <c r="D220" s="672"/>
      <c r="E220" s="690"/>
      <c r="F220" s="651"/>
      <c r="G220" s="654"/>
      <c r="H220" s="657"/>
      <c r="I220" s="660"/>
      <c r="J220" s="128" t="s">
        <v>28</v>
      </c>
      <c r="K220" s="186">
        <f>+L220+N220</f>
        <v>6.1</v>
      </c>
      <c r="L220" s="217">
        <v>0</v>
      </c>
      <c r="M220" s="102">
        <v>0</v>
      </c>
      <c r="N220" s="218">
        <v>6.1</v>
      </c>
      <c r="O220" s="186">
        <f>+P220+R220</f>
        <v>0</v>
      </c>
      <c r="P220" s="217">
        <v>0</v>
      </c>
      <c r="Q220" s="102">
        <v>0</v>
      </c>
      <c r="R220" s="218">
        <v>0</v>
      </c>
      <c r="S220" s="186">
        <f>+T220+V220</f>
        <v>0</v>
      </c>
      <c r="T220" s="217">
        <v>0</v>
      </c>
      <c r="U220" s="102">
        <v>0</v>
      </c>
      <c r="V220" s="218">
        <v>0</v>
      </c>
      <c r="W220" s="186">
        <f>+X220+Z220</f>
        <v>0</v>
      </c>
      <c r="X220" s="217">
        <v>0</v>
      </c>
      <c r="Y220" s="217">
        <v>0</v>
      </c>
      <c r="Z220" s="218">
        <v>0</v>
      </c>
      <c r="AA220" s="219">
        <v>0</v>
      </c>
      <c r="AB220" s="219">
        <v>0</v>
      </c>
      <c r="AC220" s="662"/>
      <c r="AD220" s="632"/>
      <c r="AE220" s="632"/>
      <c r="AF220" s="692"/>
      <c r="AG220" s="41"/>
      <c r="AH220" s="41"/>
      <c r="AI220" s="41"/>
      <c r="AJ220" s="41"/>
      <c r="AK220" s="41"/>
      <c r="AL220" s="41"/>
      <c r="AM220" s="41"/>
      <c r="AN220" s="67"/>
      <c r="AO220" s="67"/>
      <c r="AP220" s="67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  <c r="BF220" s="58"/>
      <c r="BG220" s="59"/>
      <c r="BH220" s="67"/>
      <c r="BI220" s="67"/>
      <c r="BJ220" s="67"/>
      <c r="BK220" s="67"/>
      <c r="BL220" s="67"/>
      <c r="BM220" s="67"/>
      <c r="BN220" s="67"/>
      <c r="BO220" s="67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  <c r="CB220" s="41"/>
      <c r="CC220" s="41"/>
      <c r="CD220" s="41"/>
      <c r="CE220" s="41"/>
      <c r="CF220" s="41"/>
      <c r="CG220" s="41"/>
      <c r="CH220" s="41"/>
      <c r="CI220" s="41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  <c r="CZ220" s="41"/>
      <c r="DA220" s="41"/>
      <c r="DB220" s="41"/>
      <c r="DC220" s="41"/>
      <c r="DD220" s="41"/>
      <c r="DE220" s="41"/>
      <c r="DF220" s="41"/>
      <c r="DG220" s="41"/>
      <c r="DH220" s="41"/>
      <c r="DI220" s="41"/>
      <c r="DJ220" s="41"/>
      <c r="DK220" s="41"/>
      <c r="DL220" s="41"/>
      <c r="DM220" s="41"/>
      <c r="DN220" s="41"/>
      <c r="DO220" s="41"/>
      <c r="DP220" s="41"/>
      <c r="DQ220" s="41"/>
      <c r="DR220" s="41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  <c r="EE220" s="41"/>
      <c r="EF220" s="41"/>
      <c r="EG220" s="41"/>
      <c r="EH220" s="41"/>
      <c r="EI220" s="41"/>
      <c r="EJ220" s="41"/>
      <c r="EK220" s="41"/>
      <c r="EL220" s="41"/>
      <c r="EM220" s="41"/>
      <c r="EN220" s="41"/>
      <c r="EO220" s="41"/>
      <c r="EP220" s="41"/>
      <c r="EQ220" s="41"/>
      <c r="ER220" s="41"/>
      <c r="ES220" s="41"/>
      <c r="ET220" s="41"/>
      <c r="EU220" s="41"/>
      <c r="EV220" s="41"/>
      <c r="EW220" s="41"/>
      <c r="EX220" s="41"/>
      <c r="EY220" s="41"/>
      <c r="EZ220" s="41"/>
      <c r="FA220" s="41"/>
      <c r="FB220" s="41"/>
      <c r="FC220" s="41"/>
      <c r="FD220" s="41"/>
      <c r="FE220" s="41"/>
      <c r="FF220" s="41"/>
      <c r="FG220" s="41"/>
      <c r="FH220" s="41"/>
      <c r="FI220" s="41"/>
      <c r="FJ220" s="41"/>
      <c r="FK220" s="41"/>
      <c r="FL220" s="41"/>
      <c r="FM220" s="41"/>
      <c r="FN220" s="41"/>
      <c r="FO220" s="41"/>
      <c r="FP220" s="41"/>
      <c r="FQ220" s="41"/>
      <c r="FR220" s="41"/>
      <c r="FS220" s="41"/>
      <c r="FT220" s="41"/>
      <c r="FU220" s="41"/>
      <c r="FV220" s="41"/>
      <c r="FW220" s="41"/>
      <c r="FX220" s="41"/>
      <c r="FY220" s="41"/>
      <c r="FZ220" s="41"/>
      <c r="GA220" s="41"/>
      <c r="GB220" s="41"/>
      <c r="GC220" s="41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41"/>
      <c r="HO220" s="41"/>
      <c r="HP220" s="41"/>
      <c r="HQ220" s="41"/>
      <c r="HR220" s="41"/>
      <c r="HS220" s="41"/>
      <c r="HT220" s="41"/>
      <c r="HU220" s="41"/>
      <c r="HV220" s="41"/>
      <c r="HW220" s="41"/>
      <c r="HX220" s="41"/>
      <c r="HY220" s="41"/>
      <c r="HZ220" s="41"/>
      <c r="IA220" s="41"/>
      <c r="IB220" s="41"/>
      <c r="IC220" s="41"/>
      <c r="ID220" s="41"/>
      <c r="IE220" s="41"/>
      <c r="IF220" s="41"/>
      <c r="IG220" s="41"/>
      <c r="IH220" s="41"/>
      <c r="II220" s="41"/>
      <c r="IJ220" s="41"/>
      <c r="IK220" s="41"/>
      <c r="IL220" s="41"/>
      <c r="IM220" s="41"/>
      <c r="IN220" s="41"/>
      <c r="IO220" s="41"/>
      <c r="IP220" s="41"/>
      <c r="IQ220" s="41"/>
      <c r="IR220" s="41"/>
      <c r="IS220" s="41"/>
      <c r="IT220" s="41"/>
      <c r="IU220" s="41"/>
      <c r="IV220" s="41"/>
      <c r="IW220" s="41"/>
      <c r="IX220" s="41"/>
      <c r="IY220" s="41"/>
      <c r="IZ220" s="41"/>
      <c r="JA220" s="41"/>
      <c r="JB220" s="41"/>
      <c r="JC220" s="41"/>
      <c r="JD220" s="41"/>
      <c r="JE220" s="41"/>
      <c r="JF220" s="41"/>
      <c r="JG220" s="41"/>
      <c r="JH220" s="41"/>
      <c r="JI220" s="41"/>
      <c r="JJ220" s="41"/>
      <c r="JK220" s="41"/>
      <c r="JL220" s="41"/>
      <c r="JM220" s="41"/>
      <c r="JN220" s="41"/>
      <c r="JO220" s="41"/>
      <c r="JP220" s="41"/>
      <c r="JQ220" s="41"/>
      <c r="JR220" s="41"/>
      <c r="JS220" s="41"/>
      <c r="JT220" s="41"/>
      <c r="JU220" s="41"/>
      <c r="JV220" s="41"/>
      <c r="JW220" s="41"/>
      <c r="JX220" s="41"/>
      <c r="JY220" s="41"/>
      <c r="JZ220" s="41"/>
      <c r="KA220" s="41"/>
      <c r="KB220" s="41"/>
      <c r="KC220" s="41"/>
      <c r="KD220" s="41"/>
      <c r="KE220" s="41"/>
      <c r="KF220" s="41"/>
      <c r="KG220" s="41"/>
      <c r="KH220" s="41"/>
      <c r="KI220" s="41"/>
      <c r="KJ220" s="41"/>
      <c r="KK220" s="41"/>
      <c r="KL220" s="41"/>
      <c r="KM220" s="41"/>
      <c r="KN220" s="41"/>
      <c r="KO220" s="41"/>
      <c r="KP220" s="41"/>
      <c r="KQ220" s="41"/>
      <c r="KR220" s="41"/>
      <c r="KS220" s="41"/>
      <c r="KT220" s="41"/>
      <c r="KU220" s="41"/>
      <c r="KV220" s="41"/>
      <c r="KW220" s="41"/>
      <c r="KX220" s="41"/>
      <c r="KY220" s="41"/>
      <c r="KZ220" s="41"/>
      <c r="LA220" s="41"/>
      <c r="LB220" s="41"/>
      <c r="LC220" s="41"/>
      <c r="LD220" s="41"/>
      <c r="LE220" s="41"/>
      <c r="LF220" s="41"/>
      <c r="LG220" s="41"/>
      <c r="LH220" s="41"/>
      <c r="LI220" s="41"/>
      <c r="LJ220" s="41"/>
      <c r="LK220" s="41"/>
      <c r="LL220" s="41"/>
      <c r="LM220" s="41"/>
      <c r="LN220" s="41"/>
      <c r="LO220" s="41"/>
      <c r="LP220" s="41"/>
      <c r="LQ220" s="41"/>
      <c r="LR220" s="41"/>
      <c r="LS220" s="41"/>
      <c r="LT220" s="41"/>
      <c r="LU220" s="41"/>
      <c r="LV220" s="41"/>
      <c r="LW220" s="41"/>
      <c r="LX220" s="41"/>
      <c r="LY220" s="41"/>
      <c r="LZ220" s="41"/>
      <c r="MA220" s="41"/>
      <c r="MB220" s="41"/>
      <c r="MC220" s="41"/>
      <c r="MD220" s="41"/>
      <c r="ME220" s="41"/>
      <c r="MF220" s="41"/>
      <c r="MG220" s="41"/>
      <c r="MH220" s="41"/>
      <c r="MI220" s="41"/>
      <c r="MJ220" s="41"/>
      <c r="MK220" s="41"/>
      <c r="ML220" s="41"/>
      <c r="MM220" s="41"/>
      <c r="MN220" s="41"/>
      <c r="MO220" s="41"/>
      <c r="MP220" s="41"/>
      <c r="MQ220" s="41"/>
      <c r="MR220" s="41"/>
      <c r="MS220" s="41"/>
      <c r="MT220" s="41"/>
      <c r="MU220" s="41"/>
      <c r="MV220" s="41"/>
      <c r="MW220" s="41"/>
      <c r="MX220" s="41"/>
      <c r="MY220" s="41"/>
      <c r="MZ220" s="41"/>
      <c r="NA220" s="41"/>
      <c r="NB220" s="41"/>
      <c r="NC220" s="41"/>
      <c r="ND220" s="41"/>
      <c r="NE220" s="41"/>
      <c r="NF220" s="41"/>
      <c r="NG220" s="41"/>
      <c r="NH220" s="41"/>
      <c r="NI220" s="41"/>
      <c r="NJ220" s="41"/>
      <c r="NK220" s="41"/>
      <c r="NL220" s="41"/>
      <c r="NM220" s="41"/>
      <c r="NN220" s="41"/>
      <c r="NO220" s="41"/>
      <c r="NP220" s="41"/>
      <c r="NQ220" s="41"/>
      <c r="NR220" s="41"/>
      <c r="NS220" s="41"/>
      <c r="NT220" s="41"/>
      <c r="NU220" s="41"/>
      <c r="NV220" s="41"/>
      <c r="NW220" s="41"/>
      <c r="NX220" s="41"/>
      <c r="NY220" s="41"/>
      <c r="NZ220" s="41"/>
      <c r="OA220" s="41"/>
      <c r="OB220" s="41"/>
      <c r="OC220" s="41"/>
      <c r="OD220" s="41"/>
      <c r="OE220" s="41"/>
      <c r="OF220" s="41"/>
      <c r="OG220" s="41"/>
      <c r="OH220" s="41"/>
      <c r="OI220" s="41"/>
      <c r="OJ220" s="41"/>
      <c r="OK220" s="41"/>
      <c r="OL220" s="41"/>
      <c r="OM220" s="41"/>
      <c r="ON220" s="41"/>
      <c r="OO220" s="41"/>
      <c r="OP220" s="41"/>
      <c r="OQ220" s="41"/>
      <c r="OR220" s="41"/>
      <c r="OS220" s="41"/>
      <c r="OT220" s="41"/>
      <c r="OU220" s="41"/>
      <c r="OV220" s="41"/>
      <c r="OW220" s="41"/>
      <c r="OX220" s="41"/>
      <c r="OY220" s="41"/>
      <c r="OZ220" s="41"/>
      <c r="PA220" s="41"/>
      <c r="PB220" s="41"/>
      <c r="PC220" s="41"/>
      <c r="PD220" s="41"/>
      <c r="PE220" s="41"/>
      <c r="PF220" s="41"/>
      <c r="PG220" s="41"/>
      <c r="PH220" s="41"/>
      <c r="PI220" s="41"/>
      <c r="PJ220" s="41"/>
      <c r="PK220" s="41"/>
      <c r="PL220" s="41"/>
      <c r="PM220" s="41"/>
      <c r="PN220" s="41"/>
      <c r="PO220" s="41"/>
      <c r="PP220" s="41"/>
      <c r="PQ220" s="41"/>
      <c r="PR220" s="41"/>
      <c r="PS220" s="41"/>
      <c r="PT220" s="41"/>
      <c r="PU220" s="41"/>
      <c r="PV220" s="41"/>
      <c r="PW220" s="41"/>
      <c r="PX220" s="41"/>
      <c r="PY220" s="41"/>
      <c r="PZ220" s="41"/>
      <c r="QA220" s="41"/>
      <c r="QB220" s="41"/>
      <c r="QC220" s="41"/>
      <c r="QD220" s="41"/>
      <c r="QE220" s="41"/>
      <c r="QF220" s="41"/>
      <c r="QG220" s="41"/>
      <c r="QH220" s="41"/>
      <c r="QI220" s="41"/>
      <c r="QJ220" s="41"/>
      <c r="QK220" s="41"/>
      <c r="QL220" s="41"/>
      <c r="QM220" s="41"/>
      <c r="QN220" s="41"/>
      <c r="QO220" s="41"/>
      <c r="QP220" s="41"/>
      <c r="QQ220" s="41"/>
      <c r="QR220" s="41"/>
      <c r="QS220" s="41"/>
      <c r="QT220" s="41"/>
      <c r="QU220" s="41"/>
      <c r="QV220" s="41"/>
      <c r="QW220" s="41"/>
      <c r="QX220" s="41"/>
      <c r="QY220" s="41"/>
      <c r="QZ220" s="41"/>
      <c r="RA220" s="41"/>
      <c r="RB220" s="41"/>
      <c r="RC220" s="41"/>
      <c r="RD220" s="41"/>
      <c r="RE220" s="41"/>
      <c r="RF220" s="41"/>
      <c r="RG220" s="41"/>
      <c r="RH220" s="41"/>
      <c r="RI220" s="41"/>
      <c r="RJ220" s="41"/>
      <c r="RK220" s="41"/>
      <c r="RL220" s="41"/>
      <c r="RM220" s="41"/>
      <c r="RN220" s="41"/>
      <c r="RO220" s="41"/>
      <c r="RP220" s="41"/>
      <c r="RQ220" s="41"/>
      <c r="RR220" s="41"/>
      <c r="RS220" s="41"/>
      <c r="RT220" s="41"/>
      <c r="RU220" s="41"/>
      <c r="RV220" s="41"/>
      <c r="RW220" s="41"/>
      <c r="RX220" s="41"/>
      <c r="RY220" s="41"/>
      <c r="RZ220" s="41"/>
      <c r="SA220" s="41"/>
      <c r="SB220" s="41"/>
      <c r="SC220" s="41"/>
      <c r="SD220" s="41"/>
      <c r="SE220" s="41"/>
      <c r="SF220" s="41"/>
      <c r="SG220" s="41"/>
      <c r="SH220" s="41"/>
      <c r="SI220" s="41"/>
      <c r="SJ220" s="41"/>
      <c r="SK220" s="41"/>
      <c r="SL220" s="41"/>
      <c r="SM220" s="41"/>
      <c r="SN220" s="41"/>
      <c r="SO220" s="41"/>
      <c r="SP220" s="41"/>
      <c r="SQ220" s="41"/>
      <c r="SR220" s="41"/>
      <c r="SS220" s="41"/>
      <c r="ST220" s="41"/>
      <c r="SU220" s="41"/>
      <c r="SV220" s="41"/>
      <c r="SW220" s="41"/>
      <c r="SX220" s="41"/>
      <c r="SY220" s="41"/>
      <c r="SZ220" s="41"/>
      <c r="TA220" s="41"/>
      <c r="TB220" s="41"/>
      <c r="TC220" s="41"/>
      <c r="TD220" s="41"/>
      <c r="TE220" s="41"/>
      <c r="TF220" s="41"/>
      <c r="TG220" s="41"/>
      <c r="TH220" s="41"/>
      <c r="TI220" s="41"/>
      <c r="TJ220" s="41"/>
      <c r="TK220" s="41"/>
      <c r="TL220" s="41"/>
      <c r="TM220" s="41"/>
      <c r="TN220" s="41"/>
      <c r="TO220" s="41"/>
      <c r="TP220" s="41"/>
      <c r="TQ220" s="41"/>
      <c r="TR220" s="41"/>
      <c r="TS220" s="41"/>
      <c r="TT220" s="41"/>
      <c r="TU220" s="41"/>
      <c r="TV220" s="41"/>
      <c r="TW220" s="41"/>
      <c r="TX220" s="41"/>
      <c r="TY220" s="41"/>
      <c r="TZ220" s="41"/>
      <c r="UA220" s="41"/>
      <c r="UB220" s="41"/>
      <c r="UC220" s="41"/>
      <c r="UD220" s="41"/>
      <c r="UE220" s="41"/>
      <c r="UF220" s="41"/>
      <c r="UG220" s="41"/>
      <c r="UH220" s="41"/>
      <c r="UI220" s="41"/>
      <c r="UJ220" s="41"/>
      <c r="UK220" s="41"/>
      <c r="UL220" s="41"/>
      <c r="UM220" s="41"/>
      <c r="UN220" s="41"/>
      <c r="UO220" s="41"/>
      <c r="UP220" s="41"/>
      <c r="UQ220" s="41"/>
      <c r="UR220" s="41"/>
      <c r="US220" s="41"/>
      <c r="UT220" s="41"/>
      <c r="UU220" s="41"/>
      <c r="UV220" s="41"/>
      <c r="UW220" s="41"/>
      <c r="UX220" s="41"/>
      <c r="UY220" s="41"/>
      <c r="UZ220" s="41"/>
      <c r="VA220" s="41"/>
      <c r="VB220" s="41"/>
      <c r="VC220" s="41"/>
      <c r="VD220" s="41"/>
      <c r="VE220" s="41"/>
      <c r="VF220" s="41"/>
      <c r="VG220" s="41"/>
      <c r="VH220" s="41"/>
      <c r="VI220" s="41"/>
      <c r="VJ220" s="41"/>
      <c r="VK220" s="41"/>
      <c r="VL220" s="41"/>
      <c r="VM220" s="41"/>
      <c r="VN220" s="41"/>
      <c r="VO220" s="41"/>
      <c r="VP220" s="41"/>
      <c r="VQ220" s="41"/>
      <c r="VR220" s="41"/>
      <c r="VS220" s="41"/>
      <c r="VT220" s="41"/>
      <c r="VU220" s="41"/>
      <c r="VV220" s="41"/>
      <c r="VW220" s="41"/>
      <c r="VX220" s="41"/>
      <c r="VY220" s="41"/>
      <c r="VZ220" s="41"/>
      <c r="WA220" s="41"/>
      <c r="WB220" s="41"/>
      <c r="WC220" s="41"/>
      <c r="WD220" s="41"/>
      <c r="WE220" s="41"/>
      <c r="WF220" s="41"/>
      <c r="WG220" s="41"/>
      <c r="WH220" s="41"/>
      <c r="WI220" s="41"/>
      <c r="WJ220" s="41"/>
      <c r="WK220" s="41"/>
      <c r="WL220" s="41"/>
      <c r="WM220" s="41"/>
      <c r="WN220" s="41"/>
      <c r="WO220" s="41"/>
      <c r="WP220" s="41"/>
      <c r="WQ220" s="41"/>
      <c r="WR220" s="41"/>
      <c r="WS220" s="41"/>
      <c r="WT220" s="41"/>
      <c r="WU220" s="41"/>
      <c r="WV220" s="41"/>
      <c r="WW220" s="41"/>
      <c r="WX220" s="41"/>
      <c r="WY220" s="41"/>
      <c r="WZ220" s="41"/>
      <c r="XA220" s="41"/>
      <c r="XB220" s="41"/>
      <c r="XC220" s="41"/>
      <c r="XD220" s="41"/>
      <c r="XE220" s="41"/>
      <c r="XF220" s="41"/>
      <c r="XG220" s="41"/>
      <c r="XH220" s="41"/>
      <c r="XI220" s="41"/>
      <c r="XJ220" s="41"/>
      <c r="XK220" s="41"/>
      <c r="XL220" s="41"/>
      <c r="XM220" s="41"/>
      <c r="XN220" s="41"/>
      <c r="XO220" s="41"/>
      <c r="XP220" s="41"/>
      <c r="XQ220" s="41"/>
      <c r="XR220" s="41"/>
      <c r="XS220" s="41"/>
      <c r="XT220" s="41"/>
      <c r="XU220" s="41"/>
      <c r="XV220" s="41"/>
      <c r="XW220" s="41"/>
      <c r="XX220" s="41"/>
      <c r="XY220" s="41"/>
      <c r="XZ220" s="41"/>
      <c r="YA220" s="41"/>
      <c r="YB220" s="41"/>
      <c r="YC220" s="41"/>
      <c r="YD220" s="41"/>
      <c r="YE220" s="41"/>
      <c r="YF220" s="41"/>
      <c r="YG220" s="41"/>
      <c r="YH220" s="41"/>
      <c r="YI220" s="41"/>
      <c r="YJ220" s="41"/>
      <c r="YK220" s="41"/>
      <c r="YL220" s="41"/>
      <c r="YM220" s="41"/>
      <c r="YN220" s="41"/>
      <c r="YO220" s="41"/>
      <c r="YP220" s="41"/>
      <c r="YQ220" s="41"/>
      <c r="YR220" s="41"/>
      <c r="YS220" s="41"/>
      <c r="YT220" s="41"/>
      <c r="YU220" s="41"/>
      <c r="YV220" s="41"/>
      <c r="YW220" s="41"/>
      <c r="YX220" s="41"/>
      <c r="YY220" s="41"/>
      <c r="YZ220" s="41"/>
      <c r="ZA220" s="41"/>
      <c r="ZB220" s="41"/>
      <c r="ZC220" s="41"/>
      <c r="ZD220" s="41"/>
      <c r="ZE220" s="41"/>
      <c r="ZF220" s="41"/>
      <c r="ZG220" s="41"/>
      <c r="ZH220" s="41"/>
      <c r="ZI220" s="41"/>
      <c r="ZJ220" s="41"/>
      <c r="ZK220" s="41"/>
      <c r="ZL220" s="41"/>
      <c r="ZM220" s="41"/>
      <c r="ZN220" s="41"/>
      <c r="ZO220" s="41"/>
      <c r="ZP220" s="41"/>
      <c r="ZQ220" s="41"/>
      <c r="ZR220" s="41"/>
      <c r="ZS220" s="41"/>
      <c r="ZT220" s="41"/>
      <c r="ZU220" s="41"/>
      <c r="ZV220" s="41"/>
      <c r="ZW220" s="41"/>
      <c r="ZX220" s="41"/>
      <c r="ZY220" s="41"/>
      <c r="ZZ220" s="41"/>
      <c r="AAA220" s="41"/>
      <c r="AAB220" s="41"/>
      <c r="AAC220" s="41"/>
      <c r="AAD220" s="41"/>
      <c r="AAE220" s="41"/>
      <c r="AAF220" s="41"/>
      <c r="AAG220" s="41"/>
      <c r="AAH220" s="41"/>
      <c r="AAI220" s="41"/>
      <c r="AAJ220" s="41"/>
      <c r="AAK220" s="41"/>
      <c r="AAL220" s="41"/>
      <c r="AAM220" s="41"/>
      <c r="AAN220" s="41"/>
      <c r="AAO220" s="41"/>
      <c r="AAP220" s="41"/>
      <c r="AAQ220" s="41"/>
      <c r="AAR220" s="41"/>
      <c r="AAS220" s="41"/>
      <c r="AAT220" s="41"/>
      <c r="AAU220" s="41"/>
      <c r="AAV220" s="41"/>
      <c r="AAW220" s="41"/>
      <c r="AAX220" s="41"/>
      <c r="AAY220" s="41"/>
      <c r="AAZ220" s="41"/>
      <c r="ABA220" s="41"/>
      <c r="ABB220" s="41"/>
      <c r="ABC220" s="41"/>
      <c r="ABD220" s="41"/>
      <c r="ABE220" s="41"/>
      <c r="ABF220" s="41"/>
      <c r="ABG220" s="41"/>
      <c r="ABH220" s="41"/>
      <c r="ABI220" s="41"/>
      <c r="ABJ220" s="41"/>
      <c r="ABK220" s="41"/>
      <c r="ABL220" s="41"/>
      <c r="ABM220" s="41"/>
      <c r="ABN220" s="41"/>
      <c r="ABO220" s="41"/>
      <c r="ABP220" s="41"/>
      <c r="ABQ220" s="41"/>
      <c r="ABR220" s="41"/>
      <c r="ABS220" s="41"/>
      <c r="ABT220" s="41"/>
      <c r="ABU220" s="41"/>
      <c r="ABV220" s="41"/>
      <c r="ABW220" s="41"/>
      <c r="ABX220" s="41"/>
      <c r="ABY220" s="41"/>
      <c r="ABZ220" s="41"/>
      <c r="ACA220" s="41"/>
      <c r="ACB220" s="41"/>
      <c r="ACC220" s="41"/>
      <c r="ACD220" s="41"/>
      <c r="ACE220" s="41"/>
      <c r="ACF220" s="41"/>
      <c r="ACG220" s="41"/>
      <c r="ACH220" s="41"/>
      <c r="ACI220" s="41"/>
      <c r="ACJ220" s="41"/>
      <c r="ACK220" s="41"/>
      <c r="ACL220" s="41"/>
      <c r="ACM220" s="41"/>
      <c r="ACN220" s="41"/>
      <c r="ACO220" s="41"/>
      <c r="ACP220" s="41"/>
      <c r="ACQ220" s="41"/>
      <c r="ACR220" s="41"/>
      <c r="ACS220" s="41"/>
      <c r="ACT220" s="41"/>
      <c r="ACU220" s="41"/>
      <c r="ACV220" s="41"/>
      <c r="ACW220" s="41"/>
      <c r="ACX220" s="41"/>
      <c r="ACY220" s="41"/>
      <c r="ACZ220" s="41"/>
      <c r="ADA220" s="41"/>
      <c r="ADB220" s="41"/>
      <c r="ADC220" s="41"/>
      <c r="ADD220" s="41"/>
      <c r="ADE220" s="41"/>
      <c r="ADF220" s="41"/>
      <c r="ADG220" s="41"/>
      <c r="ADH220" s="41"/>
      <c r="ADI220" s="41"/>
      <c r="ADJ220" s="41"/>
      <c r="ADK220" s="41"/>
      <c r="ADL220" s="41"/>
      <c r="ADM220" s="41"/>
      <c r="ADN220" s="41"/>
      <c r="ADO220" s="41"/>
      <c r="ADP220" s="41"/>
      <c r="ADQ220" s="41"/>
      <c r="ADR220" s="41"/>
      <c r="ADS220" s="41"/>
      <c r="ADT220" s="41"/>
      <c r="ADU220" s="41"/>
      <c r="ADV220" s="41"/>
      <c r="ADW220" s="41"/>
      <c r="ADX220" s="41"/>
      <c r="ADY220" s="41"/>
      <c r="ADZ220" s="41"/>
      <c r="AEA220" s="41"/>
      <c r="AEB220" s="41"/>
      <c r="AEC220" s="41"/>
      <c r="AED220" s="41"/>
      <c r="AEE220" s="41"/>
      <c r="AEF220" s="41"/>
      <c r="AEG220" s="41"/>
      <c r="AEH220" s="41"/>
      <c r="AEI220" s="41"/>
      <c r="AEJ220" s="41"/>
      <c r="AEK220" s="41"/>
      <c r="AEL220" s="41"/>
      <c r="AEM220" s="41"/>
      <c r="AEN220" s="41"/>
      <c r="AEO220" s="41"/>
      <c r="AEP220" s="41"/>
      <c r="AEQ220" s="41"/>
      <c r="AER220" s="41"/>
      <c r="AES220" s="41"/>
      <c r="AET220" s="41"/>
      <c r="AEU220" s="41"/>
      <c r="AEV220" s="41"/>
      <c r="AEW220" s="41"/>
      <c r="AEX220" s="41"/>
      <c r="AEY220" s="41"/>
      <c r="AEZ220" s="41"/>
      <c r="AFA220" s="41"/>
      <c r="AFB220" s="41"/>
      <c r="AFC220" s="41"/>
      <c r="AFD220" s="41"/>
      <c r="AFE220" s="41"/>
      <c r="AFF220" s="41"/>
      <c r="AFG220" s="41"/>
      <c r="AFH220" s="41"/>
      <c r="AFI220" s="41"/>
      <c r="AFJ220" s="41"/>
      <c r="AFK220" s="41"/>
      <c r="AFL220" s="41"/>
      <c r="AFM220" s="41"/>
      <c r="AFN220" s="41"/>
      <c r="AFO220" s="41"/>
      <c r="AFP220" s="41"/>
      <c r="AFQ220" s="41"/>
      <c r="AFR220" s="41"/>
      <c r="AFS220" s="41"/>
      <c r="AFT220" s="41"/>
      <c r="AFU220" s="41"/>
      <c r="AFV220" s="41"/>
      <c r="AFW220" s="41"/>
      <c r="AFX220" s="41"/>
      <c r="AFY220" s="41"/>
      <c r="AFZ220" s="41"/>
      <c r="AGA220" s="41"/>
      <c r="AGB220" s="41"/>
      <c r="AGC220" s="41"/>
      <c r="AGD220" s="41"/>
      <c r="AGE220" s="41"/>
      <c r="AGF220" s="41"/>
      <c r="AGG220" s="41"/>
      <c r="AGH220" s="41"/>
      <c r="AGI220" s="41"/>
      <c r="AGJ220" s="41"/>
      <c r="AGK220" s="41"/>
      <c r="AGL220" s="41"/>
      <c r="AGM220" s="41"/>
      <c r="AGN220" s="41"/>
      <c r="AGO220" s="41"/>
      <c r="AGP220" s="41"/>
      <c r="AGQ220" s="41"/>
      <c r="AGR220" s="41"/>
      <c r="AGS220" s="41"/>
      <c r="AGT220" s="41"/>
      <c r="AGU220" s="41"/>
      <c r="AGV220" s="41"/>
      <c r="AGW220" s="41"/>
      <c r="AGX220" s="41"/>
      <c r="AGY220" s="41"/>
      <c r="AGZ220" s="41"/>
      <c r="AHA220" s="41"/>
      <c r="AHB220" s="41"/>
      <c r="AHC220" s="41"/>
      <c r="AHD220" s="41"/>
      <c r="AHE220" s="41"/>
      <c r="AHF220" s="41"/>
      <c r="AHG220" s="41"/>
      <c r="AHH220" s="41"/>
      <c r="AHI220" s="41"/>
      <c r="AHJ220" s="41"/>
      <c r="AHK220" s="41"/>
      <c r="AHL220" s="41"/>
      <c r="AHM220" s="41"/>
      <c r="AHN220" s="41"/>
      <c r="AHO220" s="41"/>
      <c r="AHP220" s="41"/>
      <c r="AHQ220" s="41"/>
      <c r="AHR220" s="41"/>
      <c r="AHS220" s="41"/>
      <c r="AHT220" s="41"/>
      <c r="AHU220" s="41"/>
      <c r="AHV220" s="41"/>
      <c r="AHW220" s="41"/>
      <c r="AHX220" s="41"/>
      <c r="AHY220" s="41"/>
      <c r="AHZ220" s="41"/>
      <c r="AIA220" s="41"/>
      <c r="AIB220" s="41"/>
      <c r="AIC220" s="41"/>
      <c r="AID220" s="41"/>
      <c r="AIE220" s="41"/>
      <c r="AIF220" s="41"/>
      <c r="AIG220" s="41"/>
      <c r="AIH220" s="41"/>
      <c r="AII220" s="41"/>
      <c r="AIJ220" s="41"/>
      <c r="AIK220" s="41"/>
      <c r="AIL220" s="41"/>
      <c r="AIM220" s="41"/>
      <c r="AIN220" s="41"/>
      <c r="AIO220" s="41"/>
      <c r="AIP220" s="41"/>
      <c r="AIQ220" s="41"/>
      <c r="AIR220" s="41"/>
      <c r="AIS220" s="41"/>
      <c r="AIT220" s="41"/>
      <c r="AIU220" s="41"/>
      <c r="AIV220" s="41"/>
      <c r="AIW220" s="41"/>
      <c r="AIX220" s="41"/>
      <c r="AIY220" s="41"/>
      <c r="AIZ220" s="41"/>
      <c r="AJA220" s="41"/>
      <c r="AJB220" s="41"/>
      <c r="AJC220" s="41"/>
      <c r="AJD220" s="41"/>
      <c r="AJE220" s="41"/>
      <c r="AJF220" s="41"/>
      <c r="AJG220" s="41"/>
      <c r="AJH220" s="41"/>
      <c r="AJI220" s="41"/>
      <c r="AJJ220" s="41"/>
      <c r="AJK220" s="41"/>
      <c r="AJL220" s="41"/>
      <c r="AJM220" s="41"/>
      <c r="AJN220" s="41"/>
      <c r="AJO220" s="41"/>
      <c r="AJP220" s="41"/>
      <c r="AJQ220" s="41"/>
      <c r="AJR220" s="41"/>
      <c r="AJS220" s="41"/>
      <c r="AJT220" s="41"/>
      <c r="AJU220" s="41"/>
      <c r="AJV220" s="41"/>
      <c r="AJW220" s="41"/>
      <c r="AJX220" s="41"/>
      <c r="AJY220" s="41"/>
      <c r="AJZ220" s="41"/>
      <c r="AKA220" s="41"/>
      <c r="AKB220" s="41"/>
      <c r="AKC220" s="41"/>
      <c r="AKD220" s="41"/>
      <c r="AKE220" s="41"/>
      <c r="AKF220" s="41"/>
      <c r="AKG220" s="41"/>
      <c r="AKH220" s="41"/>
      <c r="AKI220" s="41"/>
      <c r="AKJ220" s="41"/>
      <c r="AKK220" s="41"/>
      <c r="AKL220" s="41"/>
      <c r="AKM220" s="41"/>
      <c r="AKN220" s="41"/>
      <c r="AKO220" s="41"/>
      <c r="AKP220" s="41"/>
      <c r="AKQ220" s="41"/>
      <c r="AKR220" s="41"/>
      <c r="AKS220" s="41"/>
      <c r="AKT220" s="41"/>
      <c r="AKU220" s="41"/>
      <c r="AKV220" s="41"/>
      <c r="AKW220" s="41"/>
      <c r="AKX220" s="41"/>
      <c r="AKY220" s="41"/>
      <c r="AKZ220" s="41"/>
      <c r="ALA220" s="41"/>
      <c r="ALB220" s="41"/>
      <c r="ALC220" s="41"/>
      <c r="ALD220" s="41"/>
      <c r="ALE220" s="41"/>
      <c r="ALF220" s="41"/>
      <c r="ALG220" s="41"/>
      <c r="ALH220" s="41"/>
      <c r="ALI220" s="41"/>
      <c r="ALJ220" s="41"/>
      <c r="ALK220" s="41"/>
      <c r="ALL220" s="41"/>
      <c r="ALM220" s="41"/>
      <c r="ALN220" s="41"/>
      <c r="ALO220" s="41"/>
      <c r="ALP220" s="41"/>
      <c r="ALQ220" s="41"/>
      <c r="ALR220" s="41"/>
      <c r="ALS220" s="41"/>
      <c r="ALT220" s="41"/>
      <c r="ALU220" s="41"/>
      <c r="ALV220" s="41"/>
      <c r="ALW220" s="41"/>
      <c r="ALX220" s="41"/>
      <c r="ALY220" s="41"/>
      <c r="ALZ220" s="41"/>
      <c r="AMA220" s="41"/>
      <c r="AMB220" s="41"/>
      <c r="AMC220" s="41"/>
      <c r="AMD220" s="41"/>
      <c r="AME220" s="41"/>
    </row>
    <row r="221" spans="1:1019" ht="27.75" customHeight="1" thickBot="1" x14ac:dyDescent="0.25">
      <c r="A221" s="592"/>
      <c r="B221" s="594"/>
      <c r="C221" s="596"/>
      <c r="D221" s="672"/>
      <c r="E221" s="690"/>
      <c r="F221" s="651"/>
      <c r="G221" s="654"/>
      <c r="H221" s="657"/>
      <c r="I221" s="660"/>
      <c r="J221" s="134" t="s">
        <v>26</v>
      </c>
      <c r="K221" s="8">
        <f t="shared" ref="K221:AB221" si="70">SUM(K219:K220)</f>
        <v>71.5</v>
      </c>
      <c r="L221" s="2">
        <f t="shared" si="70"/>
        <v>0</v>
      </c>
      <c r="M221" s="2">
        <f t="shared" si="70"/>
        <v>0</v>
      </c>
      <c r="N221" s="7">
        <f t="shared" si="70"/>
        <v>71.5</v>
      </c>
      <c r="O221" s="20">
        <f t="shared" si="70"/>
        <v>0</v>
      </c>
      <c r="P221" s="3">
        <f t="shared" si="70"/>
        <v>0</v>
      </c>
      <c r="Q221" s="3">
        <f t="shared" si="70"/>
        <v>0</v>
      </c>
      <c r="R221" s="21">
        <f t="shared" si="70"/>
        <v>0</v>
      </c>
      <c r="S221" s="8">
        <f t="shared" si="70"/>
        <v>0</v>
      </c>
      <c r="T221" s="2">
        <f t="shared" si="70"/>
        <v>0</v>
      </c>
      <c r="U221" s="2">
        <f t="shared" si="70"/>
        <v>0</v>
      </c>
      <c r="V221" s="7">
        <f t="shared" si="70"/>
        <v>0</v>
      </c>
      <c r="W221" s="8">
        <f t="shared" si="70"/>
        <v>0</v>
      </c>
      <c r="X221" s="2">
        <f t="shared" si="70"/>
        <v>0</v>
      </c>
      <c r="Y221" s="2">
        <f t="shared" si="70"/>
        <v>0</v>
      </c>
      <c r="Z221" s="7">
        <f t="shared" si="70"/>
        <v>0</v>
      </c>
      <c r="AA221" s="23">
        <f t="shared" si="70"/>
        <v>0</v>
      </c>
      <c r="AB221" s="23">
        <f t="shared" si="70"/>
        <v>0</v>
      </c>
      <c r="AC221" s="662"/>
      <c r="AD221" s="632"/>
      <c r="AE221" s="632"/>
      <c r="AF221" s="633"/>
      <c r="AG221" s="41"/>
      <c r="AH221" s="41"/>
      <c r="AI221" s="41"/>
      <c r="AJ221" s="41"/>
      <c r="AK221" s="41"/>
      <c r="AL221" s="41"/>
      <c r="AM221" s="41"/>
      <c r="AN221" s="67"/>
      <c r="AO221" s="67"/>
      <c r="AP221" s="67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9"/>
      <c r="BH221" s="67"/>
      <c r="BI221" s="67"/>
      <c r="BJ221" s="67"/>
      <c r="BK221" s="67"/>
      <c r="BL221" s="67"/>
      <c r="BM221" s="67"/>
      <c r="BN221" s="67"/>
      <c r="BO221" s="67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1"/>
      <c r="FG221" s="41"/>
      <c r="FH221" s="41"/>
      <c r="FI221" s="41"/>
      <c r="FJ221" s="41"/>
      <c r="FK221" s="41"/>
      <c r="FL221" s="41"/>
      <c r="FM221" s="41"/>
      <c r="FN221" s="41"/>
      <c r="FO221" s="41"/>
      <c r="FP221" s="41"/>
      <c r="FQ221" s="41"/>
      <c r="FR221" s="41"/>
      <c r="FS221" s="41"/>
      <c r="FT221" s="41"/>
      <c r="FU221" s="41"/>
      <c r="FV221" s="41"/>
      <c r="FW221" s="41"/>
      <c r="FX221" s="41"/>
      <c r="FY221" s="41"/>
      <c r="FZ221" s="41"/>
      <c r="GA221" s="41"/>
      <c r="GB221" s="41"/>
      <c r="GC221" s="41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41"/>
      <c r="HO221" s="41"/>
      <c r="HP221" s="41"/>
      <c r="HQ221" s="41"/>
      <c r="HR221" s="41"/>
      <c r="HS221" s="41"/>
      <c r="HT221" s="41"/>
      <c r="HU221" s="41"/>
      <c r="HV221" s="41"/>
      <c r="HW221" s="41"/>
      <c r="HX221" s="41"/>
      <c r="HY221" s="41"/>
      <c r="HZ221" s="41"/>
      <c r="IA221" s="41"/>
      <c r="IB221" s="41"/>
      <c r="IC221" s="41"/>
      <c r="ID221" s="41"/>
      <c r="IE221" s="41"/>
      <c r="IF221" s="41"/>
      <c r="IG221" s="41"/>
      <c r="IH221" s="41"/>
      <c r="II221" s="41"/>
      <c r="IJ221" s="41"/>
      <c r="IK221" s="41"/>
      <c r="IL221" s="41"/>
      <c r="IM221" s="41"/>
      <c r="IN221" s="41"/>
      <c r="IO221" s="41"/>
      <c r="IP221" s="41"/>
      <c r="IQ221" s="41"/>
      <c r="IR221" s="41"/>
      <c r="IS221" s="41"/>
      <c r="IT221" s="41"/>
      <c r="IU221" s="41"/>
      <c r="IV221" s="41"/>
      <c r="IW221" s="41"/>
      <c r="IX221" s="41"/>
      <c r="IY221" s="41"/>
      <c r="IZ221" s="41"/>
      <c r="JA221" s="41"/>
      <c r="JB221" s="41"/>
      <c r="JC221" s="41"/>
      <c r="JD221" s="41"/>
      <c r="JE221" s="41"/>
      <c r="JF221" s="41"/>
      <c r="JG221" s="41"/>
      <c r="JH221" s="41"/>
      <c r="JI221" s="41"/>
      <c r="JJ221" s="41"/>
      <c r="JK221" s="41"/>
      <c r="JL221" s="41"/>
      <c r="JM221" s="41"/>
      <c r="JN221" s="41"/>
      <c r="JO221" s="41"/>
      <c r="JP221" s="41"/>
      <c r="JQ221" s="41"/>
      <c r="JR221" s="41"/>
      <c r="JS221" s="41"/>
      <c r="JT221" s="41"/>
      <c r="JU221" s="41"/>
      <c r="JV221" s="41"/>
      <c r="JW221" s="41"/>
      <c r="JX221" s="41"/>
      <c r="JY221" s="41"/>
      <c r="JZ221" s="41"/>
      <c r="KA221" s="41"/>
      <c r="KB221" s="41"/>
      <c r="KC221" s="41"/>
      <c r="KD221" s="41"/>
      <c r="KE221" s="41"/>
      <c r="KF221" s="41"/>
      <c r="KG221" s="41"/>
      <c r="KH221" s="41"/>
      <c r="KI221" s="41"/>
      <c r="KJ221" s="41"/>
      <c r="KK221" s="41"/>
      <c r="KL221" s="41"/>
      <c r="KM221" s="41"/>
      <c r="KN221" s="41"/>
      <c r="KO221" s="41"/>
      <c r="KP221" s="41"/>
      <c r="KQ221" s="41"/>
      <c r="KR221" s="41"/>
      <c r="KS221" s="41"/>
      <c r="KT221" s="41"/>
      <c r="KU221" s="41"/>
      <c r="KV221" s="41"/>
      <c r="KW221" s="41"/>
      <c r="KX221" s="41"/>
      <c r="KY221" s="41"/>
      <c r="KZ221" s="41"/>
      <c r="LA221" s="41"/>
      <c r="LB221" s="41"/>
      <c r="LC221" s="41"/>
      <c r="LD221" s="41"/>
      <c r="LE221" s="41"/>
      <c r="LF221" s="41"/>
      <c r="LG221" s="41"/>
      <c r="LH221" s="41"/>
      <c r="LI221" s="41"/>
      <c r="LJ221" s="41"/>
      <c r="LK221" s="41"/>
      <c r="LL221" s="41"/>
      <c r="LM221" s="41"/>
      <c r="LN221" s="41"/>
      <c r="LO221" s="41"/>
      <c r="LP221" s="41"/>
      <c r="LQ221" s="41"/>
      <c r="LR221" s="41"/>
      <c r="LS221" s="41"/>
      <c r="LT221" s="41"/>
      <c r="LU221" s="41"/>
      <c r="LV221" s="41"/>
      <c r="LW221" s="41"/>
      <c r="LX221" s="41"/>
      <c r="LY221" s="41"/>
      <c r="LZ221" s="41"/>
      <c r="MA221" s="41"/>
      <c r="MB221" s="41"/>
      <c r="MC221" s="41"/>
      <c r="MD221" s="41"/>
      <c r="ME221" s="41"/>
      <c r="MF221" s="41"/>
      <c r="MG221" s="41"/>
      <c r="MH221" s="41"/>
      <c r="MI221" s="41"/>
      <c r="MJ221" s="41"/>
      <c r="MK221" s="41"/>
      <c r="ML221" s="41"/>
      <c r="MM221" s="41"/>
      <c r="MN221" s="41"/>
      <c r="MO221" s="41"/>
      <c r="MP221" s="41"/>
      <c r="MQ221" s="41"/>
      <c r="MR221" s="41"/>
      <c r="MS221" s="41"/>
      <c r="MT221" s="41"/>
      <c r="MU221" s="41"/>
      <c r="MV221" s="41"/>
      <c r="MW221" s="41"/>
      <c r="MX221" s="41"/>
      <c r="MY221" s="41"/>
      <c r="MZ221" s="41"/>
      <c r="NA221" s="41"/>
      <c r="NB221" s="41"/>
      <c r="NC221" s="41"/>
      <c r="ND221" s="41"/>
      <c r="NE221" s="41"/>
      <c r="NF221" s="41"/>
      <c r="NG221" s="41"/>
      <c r="NH221" s="41"/>
      <c r="NI221" s="41"/>
      <c r="NJ221" s="41"/>
      <c r="NK221" s="41"/>
      <c r="NL221" s="41"/>
      <c r="NM221" s="41"/>
      <c r="NN221" s="41"/>
      <c r="NO221" s="41"/>
      <c r="NP221" s="41"/>
      <c r="NQ221" s="41"/>
      <c r="NR221" s="41"/>
      <c r="NS221" s="41"/>
      <c r="NT221" s="41"/>
      <c r="NU221" s="41"/>
      <c r="NV221" s="41"/>
      <c r="NW221" s="41"/>
      <c r="NX221" s="41"/>
      <c r="NY221" s="41"/>
      <c r="NZ221" s="41"/>
      <c r="OA221" s="41"/>
      <c r="OB221" s="41"/>
      <c r="OC221" s="41"/>
      <c r="OD221" s="41"/>
      <c r="OE221" s="41"/>
      <c r="OF221" s="41"/>
      <c r="OG221" s="41"/>
      <c r="OH221" s="41"/>
      <c r="OI221" s="41"/>
      <c r="OJ221" s="41"/>
      <c r="OK221" s="41"/>
      <c r="OL221" s="41"/>
      <c r="OM221" s="41"/>
      <c r="ON221" s="41"/>
      <c r="OO221" s="41"/>
      <c r="OP221" s="41"/>
      <c r="OQ221" s="41"/>
      <c r="OR221" s="41"/>
      <c r="OS221" s="41"/>
      <c r="OT221" s="41"/>
      <c r="OU221" s="41"/>
      <c r="OV221" s="41"/>
      <c r="OW221" s="41"/>
      <c r="OX221" s="41"/>
      <c r="OY221" s="41"/>
      <c r="OZ221" s="41"/>
      <c r="PA221" s="41"/>
      <c r="PB221" s="41"/>
      <c r="PC221" s="41"/>
      <c r="PD221" s="41"/>
      <c r="PE221" s="41"/>
      <c r="PF221" s="41"/>
      <c r="PG221" s="41"/>
      <c r="PH221" s="41"/>
      <c r="PI221" s="41"/>
      <c r="PJ221" s="41"/>
      <c r="PK221" s="41"/>
      <c r="PL221" s="41"/>
      <c r="PM221" s="41"/>
      <c r="PN221" s="41"/>
      <c r="PO221" s="41"/>
      <c r="PP221" s="41"/>
      <c r="PQ221" s="41"/>
      <c r="PR221" s="41"/>
      <c r="PS221" s="41"/>
      <c r="PT221" s="41"/>
      <c r="PU221" s="41"/>
      <c r="PV221" s="41"/>
      <c r="PW221" s="41"/>
      <c r="PX221" s="41"/>
      <c r="PY221" s="41"/>
      <c r="PZ221" s="41"/>
      <c r="QA221" s="41"/>
      <c r="QB221" s="41"/>
      <c r="QC221" s="41"/>
      <c r="QD221" s="41"/>
      <c r="QE221" s="41"/>
      <c r="QF221" s="41"/>
      <c r="QG221" s="41"/>
      <c r="QH221" s="41"/>
      <c r="QI221" s="41"/>
      <c r="QJ221" s="41"/>
      <c r="QK221" s="41"/>
      <c r="QL221" s="41"/>
      <c r="QM221" s="41"/>
      <c r="QN221" s="41"/>
      <c r="QO221" s="41"/>
      <c r="QP221" s="41"/>
      <c r="QQ221" s="41"/>
      <c r="QR221" s="41"/>
      <c r="QS221" s="41"/>
      <c r="QT221" s="41"/>
      <c r="QU221" s="41"/>
      <c r="QV221" s="41"/>
      <c r="QW221" s="41"/>
      <c r="QX221" s="41"/>
      <c r="QY221" s="41"/>
      <c r="QZ221" s="41"/>
      <c r="RA221" s="41"/>
      <c r="RB221" s="41"/>
      <c r="RC221" s="41"/>
      <c r="RD221" s="41"/>
      <c r="RE221" s="41"/>
      <c r="RF221" s="41"/>
      <c r="RG221" s="41"/>
      <c r="RH221" s="41"/>
      <c r="RI221" s="41"/>
      <c r="RJ221" s="41"/>
      <c r="RK221" s="41"/>
      <c r="RL221" s="41"/>
      <c r="RM221" s="41"/>
      <c r="RN221" s="41"/>
      <c r="RO221" s="41"/>
      <c r="RP221" s="41"/>
      <c r="RQ221" s="41"/>
      <c r="RR221" s="41"/>
      <c r="RS221" s="41"/>
      <c r="RT221" s="41"/>
      <c r="RU221" s="41"/>
      <c r="RV221" s="41"/>
      <c r="RW221" s="41"/>
      <c r="RX221" s="41"/>
      <c r="RY221" s="41"/>
      <c r="RZ221" s="41"/>
      <c r="SA221" s="41"/>
      <c r="SB221" s="41"/>
      <c r="SC221" s="41"/>
      <c r="SD221" s="41"/>
      <c r="SE221" s="41"/>
      <c r="SF221" s="41"/>
      <c r="SG221" s="41"/>
      <c r="SH221" s="41"/>
      <c r="SI221" s="41"/>
      <c r="SJ221" s="41"/>
      <c r="SK221" s="41"/>
      <c r="SL221" s="41"/>
      <c r="SM221" s="41"/>
      <c r="SN221" s="41"/>
      <c r="SO221" s="41"/>
      <c r="SP221" s="41"/>
      <c r="SQ221" s="41"/>
      <c r="SR221" s="41"/>
      <c r="SS221" s="41"/>
      <c r="ST221" s="41"/>
      <c r="SU221" s="41"/>
      <c r="SV221" s="41"/>
      <c r="SW221" s="41"/>
      <c r="SX221" s="41"/>
      <c r="SY221" s="41"/>
      <c r="SZ221" s="41"/>
      <c r="TA221" s="41"/>
      <c r="TB221" s="41"/>
      <c r="TC221" s="41"/>
      <c r="TD221" s="41"/>
      <c r="TE221" s="41"/>
      <c r="TF221" s="41"/>
      <c r="TG221" s="41"/>
      <c r="TH221" s="41"/>
      <c r="TI221" s="41"/>
      <c r="TJ221" s="41"/>
      <c r="TK221" s="41"/>
      <c r="TL221" s="41"/>
      <c r="TM221" s="41"/>
      <c r="TN221" s="41"/>
      <c r="TO221" s="41"/>
      <c r="TP221" s="41"/>
      <c r="TQ221" s="41"/>
      <c r="TR221" s="41"/>
      <c r="TS221" s="41"/>
      <c r="TT221" s="41"/>
      <c r="TU221" s="41"/>
      <c r="TV221" s="41"/>
      <c r="TW221" s="41"/>
      <c r="TX221" s="41"/>
      <c r="TY221" s="41"/>
      <c r="TZ221" s="41"/>
      <c r="UA221" s="41"/>
      <c r="UB221" s="41"/>
      <c r="UC221" s="41"/>
      <c r="UD221" s="41"/>
      <c r="UE221" s="41"/>
      <c r="UF221" s="41"/>
      <c r="UG221" s="41"/>
      <c r="UH221" s="41"/>
      <c r="UI221" s="41"/>
      <c r="UJ221" s="41"/>
      <c r="UK221" s="41"/>
      <c r="UL221" s="41"/>
      <c r="UM221" s="41"/>
      <c r="UN221" s="41"/>
      <c r="UO221" s="41"/>
      <c r="UP221" s="41"/>
      <c r="UQ221" s="41"/>
      <c r="UR221" s="41"/>
      <c r="US221" s="41"/>
      <c r="UT221" s="41"/>
      <c r="UU221" s="41"/>
      <c r="UV221" s="41"/>
      <c r="UW221" s="41"/>
      <c r="UX221" s="41"/>
      <c r="UY221" s="41"/>
      <c r="UZ221" s="41"/>
      <c r="VA221" s="41"/>
      <c r="VB221" s="41"/>
      <c r="VC221" s="41"/>
      <c r="VD221" s="41"/>
      <c r="VE221" s="41"/>
      <c r="VF221" s="41"/>
      <c r="VG221" s="41"/>
      <c r="VH221" s="41"/>
      <c r="VI221" s="41"/>
      <c r="VJ221" s="41"/>
      <c r="VK221" s="41"/>
      <c r="VL221" s="41"/>
      <c r="VM221" s="41"/>
      <c r="VN221" s="41"/>
      <c r="VO221" s="41"/>
      <c r="VP221" s="41"/>
      <c r="VQ221" s="41"/>
      <c r="VR221" s="41"/>
      <c r="VS221" s="41"/>
      <c r="VT221" s="41"/>
      <c r="VU221" s="41"/>
      <c r="VV221" s="41"/>
      <c r="VW221" s="41"/>
      <c r="VX221" s="41"/>
      <c r="VY221" s="41"/>
      <c r="VZ221" s="41"/>
      <c r="WA221" s="41"/>
      <c r="WB221" s="41"/>
      <c r="WC221" s="41"/>
      <c r="WD221" s="41"/>
      <c r="WE221" s="41"/>
      <c r="WF221" s="41"/>
      <c r="WG221" s="41"/>
      <c r="WH221" s="41"/>
      <c r="WI221" s="41"/>
      <c r="WJ221" s="41"/>
      <c r="WK221" s="41"/>
      <c r="WL221" s="41"/>
      <c r="WM221" s="41"/>
      <c r="WN221" s="41"/>
      <c r="WO221" s="41"/>
      <c r="WP221" s="41"/>
      <c r="WQ221" s="41"/>
      <c r="WR221" s="41"/>
      <c r="WS221" s="41"/>
      <c r="WT221" s="41"/>
      <c r="WU221" s="41"/>
      <c r="WV221" s="41"/>
      <c r="WW221" s="41"/>
      <c r="WX221" s="41"/>
      <c r="WY221" s="41"/>
      <c r="WZ221" s="41"/>
      <c r="XA221" s="41"/>
      <c r="XB221" s="41"/>
      <c r="XC221" s="41"/>
      <c r="XD221" s="41"/>
      <c r="XE221" s="41"/>
      <c r="XF221" s="41"/>
      <c r="XG221" s="41"/>
      <c r="XH221" s="41"/>
      <c r="XI221" s="41"/>
      <c r="XJ221" s="41"/>
      <c r="XK221" s="41"/>
      <c r="XL221" s="41"/>
      <c r="XM221" s="41"/>
      <c r="XN221" s="41"/>
      <c r="XO221" s="41"/>
      <c r="XP221" s="41"/>
      <c r="XQ221" s="41"/>
      <c r="XR221" s="41"/>
      <c r="XS221" s="41"/>
      <c r="XT221" s="41"/>
      <c r="XU221" s="41"/>
      <c r="XV221" s="41"/>
      <c r="XW221" s="41"/>
      <c r="XX221" s="41"/>
      <c r="XY221" s="41"/>
      <c r="XZ221" s="41"/>
      <c r="YA221" s="41"/>
      <c r="YB221" s="41"/>
      <c r="YC221" s="41"/>
      <c r="YD221" s="41"/>
      <c r="YE221" s="41"/>
      <c r="YF221" s="41"/>
      <c r="YG221" s="41"/>
      <c r="YH221" s="41"/>
      <c r="YI221" s="41"/>
      <c r="YJ221" s="41"/>
      <c r="YK221" s="41"/>
      <c r="YL221" s="41"/>
      <c r="YM221" s="41"/>
      <c r="YN221" s="41"/>
      <c r="YO221" s="41"/>
      <c r="YP221" s="41"/>
      <c r="YQ221" s="41"/>
      <c r="YR221" s="41"/>
      <c r="YS221" s="41"/>
      <c r="YT221" s="41"/>
      <c r="YU221" s="41"/>
      <c r="YV221" s="41"/>
      <c r="YW221" s="41"/>
      <c r="YX221" s="41"/>
      <c r="YY221" s="41"/>
      <c r="YZ221" s="41"/>
      <c r="ZA221" s="41"/>
      <c r="ZB221" s="41"/>
      <c r="ZC221" s="41"/>
      <c r="ZD221" s="41"/>
      <c r="ZE221" s="41"/>
      <c r="ZF221" s="41"/>
      <c r="ZG221" s="41"/>
      <c r="ZH221" s="41"/>
      <c r="ZI221" s="41"/>
      <c r="ZJ221" s="41"/>
      <c r="ZK221" s="41"/>
      <c r="ZL221" s="41"/>
      <c r="ZM221" s="41"/>
      <c r="ZN221" s="41"/>
      <c r="ZO221" s="41"/>
      <c r="ZP221" s="41"/>
      <c r="ZQ221" s="41"/>
      <c r="ZR221" s="41"/>
      <c r="ZS221" s="41"/>
      <c r="ZT221" s="41"/>
      <c r="ZU221" s="41"/>
      <c r="ZV221" s="41"/>
      <c r="ZW221" s="41"/>
      <c r="ZX221" s="41"/>
      <c r="ZY221" s="41"/>
      <c r="ZZ221" s="41"/>
      <c r="AAA221" s="41"/>
      <c r="AAB221" s="41"/>
      <c r="AAC221" s="41"/>
      <c r="AAD221" s="41"/>
      <c r="AAE221" s="41"/>
      <c r="AAF221" s="41"/>
      <c r="AAG221" s="41"/>
      <c r="AAH221" s="41"/>
      <c r="AAI221" s="41"/>
      <c r="AAJ221" s="41"/>
      <c r="AAK221" s="41"/>
      <c r="AAL221" s="41"/>
      <c r="AAM221" s="41"/>
      <c r="AAN221" s="41"/>
      <c r="AAO221" s="41"/>
      <c r="AAP221" s="41"/>
      <c r="AAQ221" s="41"/>
      <c r="AAR221" s="41"/>
      <c r="AAS221" s="41"/>
      <c r="AAT221" s="41"/>
      <c r="AAU221" s="41"/>
      <c r="AAV221" s="41"/>
      <c r="AAW221" s="41"/>
      <c r="AAX221" s="41"/>
      <c r="AAY221" s="41"/>
      <c r="AAZ221" s="41"/>
      <c r="ABA221" s="41"/>
      <c r="ABB221" s="41"/>
      <c r="ABC221" s="41"/>
      <c r="ABD221" s="41"/>
      <c r="ABE221" s="41"/>
      <c r="ABF221" s="41"/>
      <c r="ABG221" s="41"/>
      <c r="ABH221" s="41"/>
      <c r="ABI221" s="41"/>
      <c r="ABJ221" s="41"/>
      <c r="ABK221" s="41"/>
      <c r="ABL221" s="41"/>
      <c r="ABM221" s="41"/>
      <c r="ABN221" s="41"/>
      <c r="ABO221" s="41"/>
      <c r="ABP221" s="41"/>
      <c r="ABQ221" s="41"/>
      <c r="ABR221" s="41"/>
      <c r="ABS221" s="41"/>
      <c r="ABT221" s="41"/>
      <c r="ABU221" s="41"/>
      <c r="ABV221" s="41"/>
      <c r="ABW221" s="41"/>
      <c r="ABX221" s="41"/>
      <c r="ABY221" s="41"/>
      <c r="ABZ221" s="41"/>
      <c r="ACA221" s="41"/>
      <c r="ACB221" s="41"/>
      <c r="ACC221" s="41"/>
      <c r="ACD221" s="41"/>
      <c r="ACE221" s="41"/>
      <c r="ACF221" s="41"/>
      <c r="ACG221" s="41"/>
      <c r="ACH221" s="41"/>
      <c r="ACI221" s="41"/>
      <c r="ACJ221" s="41"/>
      <c r="ACK221" s="41"/>
      <c r="ACL221" s="41"/>
      <c r="ACM221" s="41"/>
      <c r="ACN221" s="41"/>
      <c r="ACO221" s="41"/>
      <c r="ACP221" s="41"/>
      <c r="ACQ221" s="41"/>
      <c r="ACR221" s="41"/>
      <c r="ACS221" s="41"/>
      <c r="ACT221" s="41"/>
      <c r="ACU221" s="41"/>
      <c r="ACV221" s="41"/>
      <c r="ACW221" s="41"/>
      <c r="ACX221" s="41"/>
      <c r="ACY221" s="41"/>
      <c r="ACZ221" s="41"/>
      <c r="ADA221" s="41"/>
      <c r="ADB221" s="41"/>
      <c r="ADC221" s="41"/>
      <c r="ADD221" s="41"/>
      <c r="ADE221" s="41"/>
      <c r="ADF221" s="41"/>
      <c r="ADG221" s="41"/>
      <c r="ADH221" s="41"/>
      <c r="ADI221" s="41"/>
      <c r="ADJ221" s="41"/>
      <c r="ADK221" s="41"/>
      <c r="ADL221" s="41"/>
      <c r="ADM221" s="41"/>
      <c r="ADN221" s="41"/>
      <c r="ADO221" s="41"/>
      <c r="ADP221" s="41"/>
      <c r="ADQ221" s="41"/>
      <c r="ADR221" s="41"/>
      <c r="ADS221" s="41"/>
      <c r="ADT221" s="41"/>
      <c r="ADU221" s="41"/>
      <c r="ADV221" s="41"/>
      <c r="ADW221" s="41"/>
      <c r="ADX221" s="41"/>
      <c r="ADY221" s="41"/>
      <c r="ADZ221" s="41"/>
      <c r="AEA221" s="41"/>
      <c r="AEB221" s="41"/>
      <c r="AEC221" s="41"/>
      <c r="AED221" s="41"/>
      <c r="AEE221" s="41"/>
      <c r="AEF221" s="41"/>
      <c r="AEG221" s="41"/>
      <c r="AEH221" s="41"/>
      <c r="AEI221" s="41"/>
      <c r="AEJ221" s="41"/>
      <c r="AEK221" s="41"/>
      <c r="AEL221" s="41"/>
      <c r="AEM221" s="41"/>
      <c r="AEN221" s="41"/>
      <c r="AEO221" s="41"/>
      <c r="AEP221" s="41"/>
      <c r="AEQ221" s="41"/>
      <c r="AER221" s="41"/>
      <c r="AES221" s="41"/>
      <c r="AET221" s="41"/>
      <c r="AEU221" s="41"/>
      <c r="AEV221" s="41"/>
      <c r="AEW221" s="41"/>
      <c r="AEX221" s="41"/>
      <c r="AEY221" s="41"/>
      <c r="AEZ221" s="41"/>
      <c r="AFA221" s="41"/>
      <c r="AFB221" s="41"/>
      <c r="AFC221" s="41"/>
      <c r="AFD221" s="41"/>
      <c r="AFE221" s="41"/>
      <c r="AFF221" s="41"/>
      <c r="AFG221" s="41"/>
      <c r="AFH221" s="41"/>
      <c r="AFI221" s="41"/>
      <c r="AFJ221" s="41"/>
      <c r="AFK221" s="41"/>
      <c r="AFL221" s="41"/>
      <c r="AFM221" s="41"/>
      <c r="AFN221" s="41"/>
      <c r="AFO221" s="41"/>
      <c r="AFP221" s="41"/>
      <c r="AFQ221" s="41"/>
      <c r="AFR221" s="41"/>
      <c r="AFS221" s="41"/>
      <c r="AFT221" s="41"/>
      <c r="AFU221" s="41"/>
      <c r="AFV221" s="41"/>
      <c r="AFW221" s="41"/>
      <c r="AFX221" s="41"/>
      <c r="AFY221" s="41"/>
      <c r="AFZ221" s="41"/>
      <c r="AGA221" s="41"/>
      <c r="AGB221" s="41"/>
      <c r="AGC221" s="41"/>
      <c r="AGD221" s="41"/>
      <c r="AGE221" s="41"/>
      <c r="AGF221" s="41"/>
      <c r="AGG221" s="41"/>
      <c r="AGH221" s="41"/>
      <c r="AGI221" s="41"/>
      <c r="AGJ221" s="41"/>
      <c r="AGK221" s="41"/>
      <c r="AGL221" s="41"/>
      <c r="AGM221" s="41"/>
      <c r="AGN221" s="41"/>
      <c r="AGO221" s="41"/>
      <c r="AGP221" s="41"/>
      <c r="AGQ221" s="41"/>
      <c r="AGR221" s="41"/>
      <c r="AGS221" s="41"/>
      <c r="AGT221" s="41"/>
      <c r="AGU221" s="41"/>
      <c r="AGV221" s="41"/>
      <c r="AGW221" s="41"/>
      <c r="AGX221" s="41"/>
      <c r="AGY221" s="41"/>
      <c r="AGZ221" s="41"/>
      <c r="AHA221" s="41"/>
      <c r="AHB221" s="41"/>
      <c r="AHC221" s="41"/>
      <c r="AHD221" s="41"/>
      <c r="AHE221" s="41"/>
      <c r="AHF221" s="41"/>
      <c r="AHG221" s="41"/>
      <c r="AHH221" s="41"/>
      <c r="AHI221" s="41"/>
      <c r="AHJ221" s="41"/>
      <c r="AHK221" s="41"/>
      <c r="AHL221" s="41"/>
      <c r="AHM221" s="41"/>
      <c r="AHN221" s="41"/>
      <c r="AHO221" s="41"/>
      <c r="AHP221" s="41"/>
      <c r="AHQ221" s="41"/>
      <c r="AHR221" s="41"/>
      <c r="AHS221" s="41"/>
      <c r="AHT221" s="41"/>
      <c r="AHU221" s="41"/>
      <c r="AHV221" s="41"/>
      <c r="AHW221" s="41"/>
      <c r="AHX221" s="41"/>
      <c r="AHY221" s="41"/>
      <c r="AHZ221" s="41"/>
      <c r="AIA221" s="41"/>
      <c r="AIB221" s="41"/>
      <c r="AIC221" s="41"/>
      <c r="AID221" s="41"/>
      <c r="AIE221" s="41"/>
      <c r="AIF221" s="41"/>
      <c r="AIG221" s="41"/>
      <c r="AIH221" s="41"/>
      <c r="AII221" s="41"/>
      <c r="AIJ221" s="41"/>
      <c r="AIK221" s="41"/>
      <c r="AIL221" s="41"/>
      <c r="AIM221" s="41"/>
      <c r="AIN221" s="41"/>
      <c r="AIO221" s="41"/>
      <c r="AIP221" s="41"/>
      <c r="AIQ221" s="41"/>
      <c r="AIR221" s="41"/>
      <c r="AIS221" s="41"/>
      <c r="AIT221" s="41"/>
      <c r="AIU221" s="41"/>
      <c r="AIV221" s="41"/>
      <c r="AIW221" s="41"/>
      <c r="AIX221" s="41"/>
      <c r="AIY221" s="41"/>
      <c r="AIZ221" s="41"/>
      <c r="AJA221" s="41"/>
      <c r="AJB221" s="41"/>
      <c r="AJC221" s="41"/>
      <c r="AJD221" s="41"/>
      <c r="AJE221" s="41"/>
      <c r="AJF221" s="41"/>
      <c r="AJG221" s="41"/>
      <c r="AJH221" s="41"/>
      <c r="AJI221" s="41"/>
      <c r="AJJ221" s="41"/>
      <c r="AJK221" s="41"/>
      <c r="AJL221" s="41"/>
      <c r="AJM221" s="41"/>
      <c r="AJN221" s="41"/>
      <c r="AJO221" s="41"/>
      <c r="AJP221" s="41"/>
      <c r="AJQ221" s="41"/>
      <c r="AJR221" s="41"/>
      <c r="AJS221" s="41"/>
      <c r="AJT221" s="41"/>
      <c r="AJU221" s="41"/>
      <c r="AJV221" s="41"/>
      <c r="AJW221" s="41"/>
      <c r="AJX221" s="41"/>
      <c r="AJY221" s="41"/>
      <c r="AJZ221" s="41"/>
      <c r="AKA221" s="41"/>
      <c r="AKB221" s="41"/>
      <c r="AKC221" s="41"/>
      <c r="AKD221" s="41"/>
      <c r="AKE221" s="41"/>
      <c r="AKF221" s="41"/>
      <c r="AKG221" s="41"/>
      <c r="AKH221" s="41"/>
      <c r="AKI221" s="41"/>
      <c r="AKJ221" s="41"/>
      <c r="AKK221" s="41"/>
      <c r="AKL221" s="41"/>
      <c r="AKM221" s="41"/>
      <c r="AKN221" s="41"/>
      <c r="AKO221" s="41"/>
      <c r="AKP221" s="41"/>
      <c r="AKQ221" s="41"/>
      <c r="AKR221" s="41"/>
      <c r="AKS221" s="41"/>
      <c r="AKT221" s="41"/>
      <c r="AKU221" s="41"/>
      <c r="AKV221" s="41"/>
      <c r="AKW221" s="41"/>
      <c r="AKX221" s="41"/>
      <c r="AKY221" s="41"/>
      <c r="AKZ221" s="41"/>
      <c r="ALA221" s="41"/>
      <c r="ALB221" s="41"/>
      <c r="ALC221" s="41"/>
      <c r="ALD221" s="41"/>
      <c r="ALE221" s="41"/>
      <c r="ALF221" s="41"/>
      <c r="ALG221" s="41"/>
      <c r="ALH221" s="41"/>
      <c r="ALI221" s="41"/>
      <c r="ALJ221" s="41"/>
      <c r="ALK221" s="41"/>
      <c r="ALL221" s="41"/>
      <c r="ALM221" s="41"/>
      <c r="ALN221" s="41"/>
      <c r="ALO221" s="41"/>
      <c r="ALP221" s="41"/>
      <c r="ALQ221" s="41"/>
      <c r="ALR221" s="41"/>
      <c r="ALS221" s="41"/>
      <c r="ALT221" s="41"/>
      <c r="ALU221" s="41"/>
      <c r="ALV221" s="41"/>
      <c r="ALW221" s="41"/>
      <c r="ALX221" s="41"/>
      <c r="ALY221" s="41"/>
      <c r="ALZ221" s="41"/>
      <c r="AMA221" s="41"/>
      <c r="AMB221" s="41"/>
      <c r="AMC221" s="41"/>
      <c r="AMD221" s="41"/>
      <c r="AME221" s="41"/>
    </row>
    <row r="222" spans="1:1019" ht="17.25" customHeight="1" thickBot="1" x14ac:dyDescent="0.25">
      <c r="A222" s="591" t="s">
        <v>17</v>
      </c>
      <c r="B222" s="593" t="s">
        <v>18</v>
      </c>
      <c r="C222" s="595" t="s">
        <v>18</v>
      </c>
      <c r="D222" s="771" t="s">
        <v>265</v>
      </c>
      <c r="E222" s="722" t="s">
        <v>312</v>
      </c>
      <c r="F222" s="694"/>
      <c r="G222" s="716" t="s">
        <v>124</v>
      </c>
      <c r="H222" s="717" t="s">
        <v>21</v>
      </c>
      <c r="I222" s="663" t="s">
        <v>22</v>
      </c>
      <c r="J222" s="284" t="s">
        <v>25</v>
      </c>
      <c r="K222" s="328">
        <f>+L222+N222</f>
        <v>2.5</v>
      </c>
      <c r="L222" s="321">
        <v>0</v>
      </c>
      <c r="M222" s="321">
        <v>0</v>
      </c>
      <c r="N222" s="329">
        <v>2.5</v>
      </c>
      <c r="O222" s="328">
        <f>+P222+R222</f>
        <v>177</v>
      </c>
      <c r="P222" s="321">
        <v>0</v>
      </c>
      <c r="Q222" s="321">
        <v>0</v>
      </c>
      <c r="R222" s="329">
        <v>177</v>
      </c>
      <c r="S222" s="328">
        <f>+T222+V222</f>
        <v>177</v>
      </c>
      <c r="T222" s="321">
        <v>0</v>
      </c>
      <c r="U222" s="321">
        <v>0</v>
      </c>
      <c r="V222" s="329">
        <v>177</v>
      </c>
      <c r="W222" s="328">
        <f>+X222+Z222</f>
        <v>0</v>
      </c>
      <c r="X222" s="321">
        <v>0</v>
      </c>
      <c r="Y222" s="321">
        <v>0</v>
      </c>
      <c r="Z222" s="329">
        <v>0</v>
      </c>
      <c r="AA222" s="324">
        <v>0</v>
      </c>
      <c r="AB222" s="216">
        <v>0</v>
      </c>
      <c r="AC222" s="662" t="s">
        <v>369</v>
      </c>
      <c r="AD222" s="632" t="s">
        <v>29</v>
      </c>
      <c r="AE222" s="632" t="s">
        <v>39</v>
      </c>
      <c r="AF222" s="692" t="s">
        <v>39</v>
      </c>
      <c r="AG222" s="41"/>
      <c r="AH222" s="41"/>
      <c r="AI222" s="41"/>
      <c r="AJ222" s="41"/>
      <c r="AK222" s="41"/>
      <c r="AL222" s="41"/>
      <c r="AM222" s="41"/>
      <c r="AN222" s="67"/>
      <c r="AO222" s="67"/>
      <c r="AP222" s="67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9"/>
      <c r="BH222" s="67"/>
      <c r="BI222" s="67"/>
      <c r="BJ222" s="67"/>
      <c r="BK222" s="67"/>
      <c r="BL222" s="67"/>
      <c r="BM222" s="67"/>
      <c r="BN222" s="67"/>
      <c r="BO222" s="67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  <c r="ER222" s="41"/>
      <c r="ES222" s="41"/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1"/>
      <c r="FG222" s="41"/>
      <c r="FH222" s="41"/>
      <c r="FI222" s="41"/>
      <c r="FJ222" s="41"/>
      <c r="FK222" s="41"/>
      <c r="FL222" s="41"/>
      <c r="FM222" s="41"/>
      <c r="FN222" s="41"/>
      <c r="FO222" s="41"/>
      <c r="FP222" s="41"/>
      <c r="FQ222" s="41"/>
      <c r="FR222" s="41"/>
      <c r="FS222" s="41"/>
      <c r="FT222" s="41"/>
      <c r="FU222" s="41"/>
      <c r="FV222" s="41"/>
      <c r="FW222" s="41"/>
      <c r="FX222" s="41"/>
      <c r="FY222" s="41"/>
      <c r="FZ222" s="41"/>
      <c r="GA222" s="41"/>
      <c r="GB222" s="41"/>
      <c r="GC222" s="41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41"/>
      <c r="HO222" s="41"/>
      <c r="HP222" s="41"/>
      <c r="HQ222" s="41"/>
      <c r="HR222" s="41"/>
      <c r="HS222" s="41"/>
      <c r="HT222" s="41"/>
      <c r="HU222" s="41"/>
      <c r="HV222" s="41"/>
      <c r="HW222" s="41"/>
      <c r="HX222" s="41"/>
      <c r="HY222" s="41"/>
      <c r="HZ222" s="41"/>
      <c r="IA222" s="41"/>
      <c r="IB222" s="41"/>
      <c r="IC222" s="41"/>
      <c r="ID222" s="41"/>
      <c r="IE222" s="41"/>
      <c r="IF222" s="41"/>
      <c r="IG222" s="41"/>
      <c r="IH222" s="41"/>
      <c r="II222" s="41"/>
      <c r="IJ222" s="41"/>
      <c r="IK222" s="41"/>
      <c r="IL222" s="41"/>
      <c r="IM222" s="41"/>
      <c r="IN222" s="41"/>
      <c r="IO222" s="41"/>
      <c r="IP222" s="41"/>
      <c r="IQ222" s="41"/>
      <c r="IR222" s="41"/>
      <c r="IS222" s="41"/>
      <c r="IT222" s="41"/>
      <c r="IU222" s="41"/>
      <c r="IV222" s="41"/>
      <c r="IW222" s="41"/>
      <c r="IX222" s="41"/>
      <c r="IY222" s="41"/>
      <c r="IZ222" s="41"/>
      <c r="JA222" s="41"/>
      <c r="JB222" s="41"/>
      <c r="JC222" s="41"/>
      <c r="JD222" s="41"/>
      <c r="JE222" s="41"/>
      <c r="JF222" s="41"/>
      <c r="JG222" s="41"/>
      <c r="JH222" s="41"/>
      <c r="JI222" s="41"/>
      <c r="JJ222" s="41"/>
      <c r="JK222" s="41"/>
      <c r="JL222" s="41"/>
      <c r="JM222" s="41"/>
      <c r="JN222" s="41"/>
      <c r="JO222" s="41"/>
      <c r="JP222" s="41"/>
      <c r="JQ222" s="41"/>
      <c r="JR222" s="41"/>
      <c r="JS222" s="41"/>
      <c r="JT222" s="41"/>
      <c r="JU222" s="41"/>
      <c r="JV222" s="41"/>
      <c r="JW222" s="41"/>
      <c r="JX222" s="41"/>
      <c r="JY222" s="41"/>
      <c r="JZ222" s="41"/>
      <c r="KA222" s="41"/>
      <c r="KB222" s="41"/>
      <c r="KC222" s="41"/>
      <c r="KD222" s="41"/>
      <c r="KE222" s="41"/>
      <c r="KF222" s="41"/>
      <c r="KG222" s="41"/>
      <c r="KH222" s="41"/>
      <c r="KI222" s="41"/>
      <c r="KJ222" s="41"/>
      <c r="KK222" s="41"/>
      <c r="KL222" s="41"/>
      <c r="KM222" s="41"/>
      <c r="KN222" s="41"/>
      <c r="KO222" s="41"/>
      <c r="KP222" s="41"/>
      <c r="KQ222" s="41"/>
      <c r="KR222" s="41"/>
      <c r="KS222" s="41"/>
      <c r="KT222" s="41"/>
      <c r="KU222" s="41"/>
      <c r="KV222" s="41"/>
      <c r="KW222" s="41"/>
      <c r="KX222" s="41"/>
      <c r="KY222" s="41"/>
      <c r="KZ222" s="41"/>
      <c r="LA222" s="41"/>
      <c r="LB222" s="41"/>
      <c r="LC222" s="41"/>
      <c r="LD222" s="41"/>
      <c r="LE222" s="41"/>
      <c r="LF222" s="41"/>
      <c r="LG222" s="41"/>
      <c r="LH222" s="41"/>
      <c r="LI222" s="41"/>
      <c r="LJ222" s="41"/>
      <c r="LK222" s="41"/>
      <c r="LL222" s="41"/>
      <c r="LM222" s="41"/>
      <c r="LN222" s="41"/>
      <c r="LO222" s="41"/>
      <c r="LP222" s="41"/>
      <c r="LQ222" s="41"/>
      <c r="LR222" s="41"/>
      <c r="LS222" s="41"/>
      <c r="LT222" s="41"/>
      <c r="LU222" s="41"/>
      <c r="LV222" s="41"/>
      <c r="LW222" s="41"/>
      <c r="LX222" s="41"/>
      <c r="LY222" s="41"/>
      <c r="LZ222" s="41"/>
      <c r="MA222" s="41"/>
      <c r="MB222" s="41"/>
      <c r="MC222" s="41"/>
      <c r="MD222" s="41"/>
      <c r="ME222" s="41"/>
      <c r="MF222" s="41"/>
      <c r="MG222" s="41"/>
      <c r="MH222" s="41"/>
      <c r="MI222" s="41"/>
      <c r="MJ222" s="41"/>
      <c r="MK222" s="41"/>
      <c r="ML222" s="41"/>
      <c r="MM222" s="41"/>
      <c r="MN222" s="41"/>
      <c r="MO222" s="41"/>
      <c r="MP222" s="41"/>
      <c r="MQ222" s="41"/>
      <c r="MR222" s="41"/>
      <c r="MS222" s="41"/>
      <c r="MT222" s="41"/>
      <c r="MU222" s="41"/>
      <c r="MV222" s="41"/>
      <c r="MW222" s="41"/>
      <c r="MX222" s="41"/>
      <c r="MY222" s="41"/>
      <c r="MZ222" s="41"/>
      <c r="NA222" s="41"/>
      <c r="NB222" s="41"/>
      <c r="NC222" s="41"/>
      <c r="ND222" s="41"/>
      <c r="NE222" s="41"/>
      <c r="NF222" s="41"/>
      <c r="NG222" s="41"/>
      <c r="NH222" s="41"/>
      <c r="NI222" s="41"/>
      <c r="NJ222" s="41"/>
      <c r="NK222" s="41"/>
      <c r="NL222" s="41"/>
      <c r="NM222" s="41"/>
      <c r="NN222" s="41"/>
      <c r="NO222" s="41"/>
      <c r="NP222" s="41"/>
      <c r="NQ222" s="41"/>
      <c r="NR222" s="41"/>
      <c r="NS222" s="41"/>
      <c r="NT222" s="41"/>
      <c r="NU222" s="41"/>
      <c r="NV222" s="41"/>
      <c r="NW222" s="41"/>
      <c r="NX222" s="41"/>
      <c r="NY222" s="41"/>
      <c r="NZ222" s="41"/>
      <c r="OA222" s="41"/>
      <c r="OB222" s="41"/>
      <c r="OC222" s="41"/>
      <c r="OD222" s="41"/>
      <c r="OE222" s="41"/>
      <c r="OF222" s="41"/>
      <c r="OG222" s="41"/>
      <c r="OH222" s="41"/>
      <c r="OI222" s="41"/>
      <c r="OJ222" s="41"/>
      <c r="OK222" s="41"/>
      <c r="OL222" s="41"/>
      <c r="OM222" s="41"/>
      <c r="ON222" s="41"/>
      <c r="OO222" s="41"/>
      <c r="OP222" s="41"/>
      <c r="OQ222" s="41"/>
      <c r="OR222" s="41"/>
      <c r="OS222" s="41"/>
      <c r="OT222" s="41"/>
      <c r="OU222" s="41"/>
      <c r="OV222" s="41"/>
      <c r="OW222" s="41"/>
      <c r="OX222" s="41"/>
      <c r="OY222" s="41"/>
      <c r="OZ222" s="41"/>
      <c r="PA222" s="41"/>
      <c r="PB222" s="41"/>
      <c r="PC222" s="41"/>
      <c r="PD222" s="41"/>
      <c r="PE222" s="41"/>
      <c r="PF222" s="41"/>
      <c r="PG222" s="41"/>
      <c r="PH222" s="41"/>
      <c r="PI222" s="41"/>
      <c r="PJ222" s="41"/>
      <c r="PK222" s="41"/>
      <c r="PL222" s="41"/>
      <c r="PM222" s="41"/>
      <c r="PN222" s="41"/>
      <c r="PO222" s="41"/>
      <c r="PP222" s="41"/>
      <c r="PQ222" s="41"/>
      <c r="PR222" s="41"/>
      <c r="PS222" s="41"/>
      <c r="PT222" s="41"/>
      <c r="PU222" s="41"/>
      <c r="PV222" s="41"/>
      <c r="PW222" s="41"/>
      <c r="PX222" s="41"/>
      <c r="PY222" s="41"/>
      <c r="PZ222" s="41"/>
      <c r="QA222" s="41"/>
      <c r="QB222" s="41"/>
      <c r="QC222" s="41"/>
      <c r="QD222" s="41"/>
      <c r="QE222" s="41"/>
      <c r="QF222" s="41"/>
      <c r="QG222" s="41"/>
      <c r="QH222" s="41"/>
      <c r="QI222" s="41"/>
      <c r="QJ222" s="41"/>
      <c r="QK222" s="41"/>
      <c r="QL222" s="41"/>
      <c r="QM222" s="41"/>
      <c r="QN222" s="41"/>
      <c r="QO222" s="41"/>
      <c r="QP222" s="41"/>
      <c r="QQ222" s="41"/>
      <c r="QR222" s="41"/>
      <c r="QS222" s="41"/>
      <c r="QT222" s="41"/>
      <c r="QU222" s="41"/>
      <c r="QV222" s="41"/>
      <c r="QW222" s="41"/>
      <c r="QX222" s="41"/>
      <c r="QY222" s="41"/>
      <c r="QZ222" s="41"/>
      <c r="RA222" s="41"/>
      <c r="RB222" s="41"/>
      <c r="RC222" s="41"/>
      <c r="RD222" s="41"/>
      <c r="RE222" s="41"/>
      <c r="RF222" s="41"/>
      <c r="RG222" s="41"/>
      <c r="RH222" s="41"/>
      <c r="RI222" s="41"/>
      <c r="RJ222" s="41"/>
      <c r="RK222" s="41"/>
      <c r="RL222" s="41"/>
      <c r="RM222" s="41"/>
      <c r="RN222" s="41"/>
      <c r="RO222" s="41"/>
      <c r="RP222" s="41"/>
      <c r="RQ222" s="41"/>
      <c r="RR222" s="41"/>
      <c r="RS222" s="41"/>
      <c r="RT222" s="41"/>
      <c r="RU222" s="41"/>
      <c r="RV222" s="41"/>
      <c r="RW222" s="41"/>
      <c r="RX222" s="41"/>
      <c r="RY222" s="41"/>
      <c r="RZ222" s="41"/>
      <c r="SA222" s="41"/>
      <c r="SB222" s="41"/>
      <c r="SC222" s="41"/>
      <c r="SD222" s="41"/>
      <c r="SE222" s="41"/>
      <c r="SF222" s="41"/>
      <c r="SG222" s="41"/>
      <c r="SH222" s="41"/>
      <c r="SI222" s="41"/>
      <c r="SJ222" s="41"/>
      <c r="SK222" s="41"/>
      <c r="SL222" s="41"/>
      <c r="SM222" s="41"/>
      <c r="SN222" s="41"/>
      <c r="SO222" s="41"/>
      <c r="SP222" s="41"/>
      <c r="SQ222" s="41"/>
      <c r="SR222" s="41"/>
      <c r="SS222" s="41"/>
      <c r="ST222" s="41"/>
      <c r="SU222" s="41"/>
      <c r="SV222" s="41"/>
      <c r="SW222" s="41"/>
      <c r="SX222" s="41"/>
      <c r="SY222" s="41"/>
      <c r="SZ222" s="41"/>
      <c r="TA222" s="41"/>
      <c r="TB222" s="41"/>
      <c r="TC222" s="41"/>
      <c r="TD222" s="41"/>
      <c r="TE222" s="41"/>
      <c r="TF222" s="41"/>
      <c r="TG222" s="41"/>
      <c r="TH222" s="41"/>
      <c r="TI222" s="41"/>
      <c r="TJ222" s="41"/>
      <c r="TK222" s="41"/>
      <c r="TL222" s="41"/>
      <c r="TM222" s="41"/>
      <c r="TN222" s="41"/>
      <c r="TO222" s="41"/>
      <c r="TP222" s="41"/>
      <c r="TQ222" s="41"/>
      <c r="TR222" s="41"/>
      <c r="TS222" s="41"/>
      <c r="TT222" s="41"/>
      <c r="TU222" s="41"/>
      <c r="TV222" s="41"/>
      <c r="TW222" s="41"/>
      <c r="TX222" s="41"/>
      <c r="TY222" s="41"/>
      <c r="TZ222" s="41"/>
      <c r="UA222" s="41"/>
      <c r="UB222" s="41"/>
      <c r="UC222" s="41"/>
      <c r="UD222" s="41"/>
      <c r="UE222" s="41"/>
      <c r="UF222" s="41"/>
      <c r="UG222" s="41"/>
      <c r="UH222" s="41"/>
      <c r="UI222" s="41"/>
      <c r="UJ222" s="41"/>
      <c r="UK222" s="41"/>
      <c r="UL222" s="41"/>
      <c r="UM222" s="41"/>
      <c r="UN222" s="41"/>
      <c r="UO222" s="41"/>
      <c r="UP222" s="41"/>
      <c r="UQ222" s="41"/>
      <c r="UR222" s="41"/>
      <c r="US222" s="41"/>
      <c r="UT222" s="41"/>
      <c r="UU222" s="41"/>
      <c r="UV222" s="41"/>
      <c r="UW222" s="41"/>
      <c r="UX222" s="41"/>
      <c r="UY222" s="41"/>
      <c r="UZ222" s="41"/>
      <c r="VA222" s="41"/>
      <c r="VB222" s="41"/>
      <c r="VC222" s="41"/>
      <c r="VD222" s="41"/>
      <c r="VE222" s="41"/>
      <c r="VF222" s="41"/>
      <c r="VG222" s="41"/>
      <c r="VH222" s="41"/>
      <c r="VI222" s="41"/>
      <c r="VJ222" s="41"/>
      <c r="VK222" s="41"/>
      <c r="VL222" s="41"/>
      <c r="VM222" s="41"/>
      <c r="VN222" s="41"/>
      <c r="VO222" s="41"/>
      <c r="VP222" s="41"/>
      <c r="VQ222" s="41"/>
      <c r="VR222" s="41"/>
      <c r="VS222" s="41"/>
      <c r="VT222" s="41"/>
      <c r="VU222" s="41"/>
      <c r="VV222" s="41"/>
      <c r="VW222" s="41"/>
      <c r="VX222" s="41"/>
      <c r="VY222" s="41"/>
      <c r="VZ222" s="41"/>
      <c r="WA222" s="41"/>
      <c r="WB222" s="41"/>
      <c r="WC222" s="41"/>
      <c r="WD222" s="41"/>
      <c r="WE222" s="41"/>
      <c r="WF222" s="41"/>
      <c r="WG222" s="41"/>
      <c r="WH222" s="41"/>
      <c r="WI222" s="41"/>
      <c r="WJ222" s="41"/>
      <c r="WK222" s="41"/>
      <c r="WL222" s="41"/>
      <c r="WM222" s="41"/>
      <c r="WN222" s="41"/>
      <c r="WO222" s="41"/>
      <c r="WP222" s="41"/>
      <c r="WQ222" s="41"/>
      <c r="WR222" s="41"/>
      <c r="WS222" s="41"/>
      <c r="WT222" s="41"/>
      <c r="WU222" s="41"/>
      <c r="WV222" s="41"/>
      <c r="WW222" s="41"/>
      <c r="WX222" s="41"/>
      <c r="WY222" s="41"/>
      <c r="WZ222" s="41"/>
      <c r="XA222" s="41"/>
      <c r="XB222" s="41"/>
      <c r="XC222" s="41"/>
      <c r="XD222" s="41"/>
      <c r="XE222" s="41"/>
      <c r="XF222" s="41"/>
      <c r="XG222" s="41"/>
      <c r="XH222" s="41"/>
      <c r="XI222" s="41"/>
      <c r="XJ222" s="41"/>
      <c r="XK222" s="41"/>
      <c r="XL222" s="41"/>
      <c r="XM222" s="41"/>
      <c r="XN222" s="41"/>
      <c r="XO222" s="41"/>
      <c r="XP222" s="41"/>
      <c r="XQ222" s="41"/>
      <c r="XR222" s="41"/>
      <c r="XS222" s="41"/>
      <c r="XT222" s="41"/>
      <c r="XU222" s="41"/>
      <c r="XV222" s="41"/>
      <c r="XW222" s="41"/>
      <c r="XX222" s="41"/>
      <c r="XY222" s="41"/>
      <c r="XZ222" s="41"/>
      <c r="YA222" s="41"/>
      <c r="YB222" s="41"/>
      <c r="YC222" s="41"/>
      <c r="YD222" s="41"/>
      <c r="YE222" s="41"/>
      <c r="YF222" s="41"/>
      <c r="YG222" s="41"/>
      <c r="YH222" s="41"/>
      <c r="YI222" s="41"/>
      <c r="YJ222" s="41"/>
      <c r="YK222" s="41"/>
      <c r="YL222" s="41"/>
      <c r="YM222" s="41"/>
      <c r="YN222" s="41"/>
      <c r="YO222" s="41"/>
      <c r="YP222" s="41"/>
      <c r="YQ222" s="41"/>
      <c r="YR222" s="41"/>
      <c r="YS222" s="41"/>
      <c r="YT222" s="41"/>
      <c r="YU222" s="41"/>
      <c r="YV222" s="41"/>
      <c r="YW222" s="41"/>
      <c r="YX222" s="41"/>
      <c r="YY222" s="41"/>
      <c r="YZ222" s="41"/>
      <c r="ZA222" s="41"/>
      <c r="ZB222" s="41"/>
      <c r="ZC222" s="41"/>
      <c r="ZD222" s="41"/>
      <c r="ZE222" s="41"/>
      <c r="ZF222" s="41"/>
      <c r="ZG222" s="41"/>
      <c r="ZH222" s="41"/>
      <c r="ZI222" s="41"/>
      <c r="ZJ222" s="41"/>
      <c r="ZK222" s="41"/>
      <c r="ZL222" s="41"/>
      <c r="ZM222" s="41"/>
      <c r="ZN222" s="41"/>
      <c r="ZO222" s="41"/>
      <c r="ZP222" s="41"/>
      <c r="ZQ222" s="41"/>
      <c r="ZR222" s="41"/>
      <c r="ZS222" s="41"/>
      <c r="ZT222" s="41"/>
      <c r="ZU222" s="41"/>
      <c r="ZV222" s="41"/>
      <c r="ZW222" s="41"/>
      <c r="ZX222" s="41"/>
      <c r="ZY222" s="41"/>
      <c r="ZZ222" s="41"/>
      <c r="AAA222" s="41"/>
      <c r="AAB222" s="41"/>
      <c r="AAC222" s="41"/>
      <c r="AAD222" s="41"/>
      <c r="AAE222" s="41"/>
      <c r="AAF222" s="41"/>
      <c r="AAG222" s="41"/>
      <c r="AAH222" s="41"/>
      <c r="AAI222" s="41"/>
      <c r="AAJ222" s="41"/>
      <c r="AAK222" s="41"/>
      <c r="AAL222" s="41"/>
      <c r="AAM222" s="41"/>
      <c r="AAN222" s="41"/>
      <c r="AAO222" s="41"/>
      <c r="AAP222" s="41"/>
      <c r="AAQ222" s="41"/>
      <c r="AAR222" s="41"/>
      <c r="AAS222" s="41"/>
      <c r="AAT222" s="41"/>
      <c r="AAU222" s="41"/>
      <c r="AAV222" s="41"/>
      <c r="AAW222" s="41"/>
      <c r="AAX222" s="41"/>
      <c r="AAY222" s="41"/>
      <c r="AAZ222" s="41"/>
      <c r="ABA222" s="41"/>
      <c r="ABB222" s="41"/>
      <c r="ABC222" s="41"/>
      <c r="ABD222" s="41"/>
      <c r="ABE222" s="41"/>
      <c r="ABF222" s="41"/>
      <c r="ABG222" s="41"/>
      <c r="ABH222" s="41"/>
      <c r="ABI222" s="41"/>
      <c r="ABJ222" s="41"/>
      <c r="ABK222" s="41"/>
      <c r="ABL222" s="41"/>
      <c r="ABM222" s="41"/>
      <c r="ABN222" s="41"/>
      <c r="ABO222" s="41"/>
      <c r="ABP222" s="41"/>
      <c r="ABQ222" s="41"/>
      <c r="ABR222" s="41"/>
      <c r="ABS222" s="41"/>
      <c r="ABT222" s="41"/>
      <c r="ABU222" s="41"/>
      <c r="ABV222" s="41"/>
      <c r="ABW222" s="41"/>
      <c r="ABX222" s="41"/>
      <c r="ABY222" s="41"/>
      <c r="ABZ222" s="41"/>
      <c r="ACA222" s="41"/>
      <c r="ACB222" s="41"/>
      <c r="ACC222" s="41"/>
      <c r="ACD222" s="41"/>
      <c r="ACE222" s="41"/>
      <c r="ACF222" s="41"/>
      <c r="ACG222" s="41"/>
      <c r="ACH222" s="41"/>
      <c r="ACI222" s="41"/>
      <c r="ACJ222" s="41"/>
      <c r="ACK222" s="41"/>
      <c r="ACL222" s="41"/>
      <c r="ACM222" s="41"/>
      <c r="ACN222" s="41"/>
      <c r="ACO222" s="41"/>
      <c r="ACP222" s="41"/>
      <c r="ACQ222" s="41"/>
      <c r="ACR222" s="41"/>
      <c r="ACS222" s="41"/>
      <c r="ACT222" s="41"/>
      <c r="ACU222" s="41"/>
      <c r="ACV222" s="41"/>
      <c r="ACW222" s="41"/>
      <c r="ACX222" s="41"/>
      <c r="ACY222" s="41"/>
      <c r="ACZ222" s="41"/>
      <c r="ADA222" s="41"/>
      <c r="ADB222" s="41"/>
      <c r="ADC222" s="41"/>
      <c r="ADD222" s="41"/>
      <c r="ADE222" s="41"/>
      <c r="ADF222" s="41"/>
      <c r="ADG222" s="41"/>
      <c r="ADH222" s="41"/>
      <c r="ADI222" s="41"/>
      <c r="ADJ222" s="41"/>
      <c r="ADK222" s="41"/>
      <c r="ADL222" s="41"/>
      <c r="ADM222" s="41"/>
      <c r="ADN222" s="41"/>
      <c r="ADO222" s="41"/>
      <c r="ADP222" s="41"/>
      <c r="ADQ222" s="41"/>
      <c r="ADR222" s="41"/>
      <c r="ADS222" s="41"/>
      <c r="ADT222" s="41"/>
      <c r="ADU222" s="41"/>
      <c r="ADV222" s="41"/>
      <c r="ADW222" s="41"/>
      <c r="ADX222" s="41"/>
      <c r="ADY222" s="41"/>
      <c r="ADZ222" s="41"/>
      <c r="AEA222" s="41"/>
      <c r="AEB222" s="41"/>
      <c r="AEC222" s="41"/>
      <c r="AED222" s="41"/>
      <c r="AEE222" s="41"/>
      <c r="AEF222" s="41"/>
      <c r="AEG222" s="41"/>
      <c r="AEH222" s="41"/>
      <c r="AEI222" s="41"/>
      <c r="AEJ222" s="41"/>
      <c r="AEK222" s="41"/>
      <c r="AEL222" s="41"/>
      <c r="AEM222" s="41"/>
      <c r="AEN222" s="41"/>
      <c r="AEO222" s="41"/>
      <c r="AEP222" s="41"/>
      <c r="AEQ222" s="41"/>
      <c r="AER222" s="41"/>
      <c r="AES222" s="41"/>
      <c r="AET222" s="41"/>
      <c r="AEU222" s="41"/>
      <c r="AEV222" s="41"/>
      <c r="AEW222" s="41"/>
      <c r="AEX222" s="41"/>
      <c r="AEY222" s="41"/>
      <c r="AEZ222" s="41"/>
      <c r="AFA222" s="41"/>
      <c r="AFB222" s="41"/>
      <c r="AFC222" s="41"/>
      <c r="AFD222" s="41"/>
      <c r="AFE222" s="41"/>
      <c r="AFF222" s="41"/>
      <c r="AFG222" s="41"/>
      <c r="AFH222" s="41"/>
      <c r="AFI222" s="41"/>
      <c r="AFJ222" s="41"/>
      <c r="AFK222" s="41"/>
      <c r="AFL222" s="41"/>
      <c r="AFM222" s="41"/>
      <c r="AFN222" s="41"/>
      <c r="AFO222" s="41"/>
      <c r="AFP222" s="41"/>
      <c r="AFQ222" s="41"/>
      <c r="AFR222" s="41"/>
      <c r="AFS222" s="41"/>
      <c r="AFT222" s="41"/>
      <c r="AFU222" s="41"/>
      <c r="AFV222" s="41"/>
      <c r="AFW222" s="41"/>
      <c r="AFX222" s="41"/>
      <c r="AFY222" s="41"/>
      <c r="AFZ222" s="41"/>
      <c r="AGA222" s="41"/>
      <c r="AGB222" s="41"/>
      <c r="AGC222" s="41"/>
      <c r="AGD222" s="41"/>
      <c r="AGE222" s="41"/>
      <c r="AGF222" s="41"/>
      <c r="AGG222" s="41"/>
      <c r="AGH222" s="41"/>
      <c r="AGI222" s="41"/>
      <c r="AGJ222" s="41"/>
      <c r="AGK222" s="41"/>
      <c r="AGL222" s="41"/>
      <c r="AGM222" s="41"/>
      <c r="AGN222" s="41"/>
      <c r="AGO222" s="41"/>
      <c r="AGP222" s="41"/>
      <c r="AGQ222" s="41"/>
      <c r="AGR222" s="41"/>
      <c r="AGS222" s="41"/>
      <c r="AGT222" s="41"/>
      <c r="AGU222" s="41"/>
      <c r="AGV222" s="41"/>
      <c r="AGW222" s="41"/>
      <c r="AGX222" s="41"/>
      <c r="AGY222" s="41"/>
      <c r="AGZ222" s="41"/>
      <c r="AHA222" s="41"/>
      <c r="AHB222" s="41"/>
      <c r="AHC222" s="41"/>
      <c r="AHD222" s="41"/>
      <c r="AHE222" s="41"/>
      <c r="AHF222" s="41"/>
      <c r="AHG222" s="41"/>
      <c r="AHH222" s="41"/>
      <c r="AHI222" s="41"/>
      <c r="AHJ222" s="41"/>
      <c r="AHK222" s="41"/>
      <c r="AHL222" s="41"/>
      <c r="AHM222" s="41"/>
      <c r="AHN222" s="41"/>
      <c r="AHO222" s="41"/>
      <c r="AHP222" s="41"/>
      <c r="AHQ222" s="41"/>
      <c r="AHR222" s="41"/>
      <c r="AHS222" s="41"/>
      <c r="AHT222" s="41"/>
      <c r="AHU222" s="41"/>
      <c r="AHV222" s="41"/>
      <c r="AHW222" s="41"/>
      <c r="AHX222" s="41"/>
      <c r="AHY222" s="41"/>
      <c r="AHZ222" s="41"/>
      <c r="AIA222" s="41"/>
      <c r="AIB222" s="41"/>
      <c r="AIC222" s="41"/>
      <c r="AID222" s="41"/>
      <c r="AIE222" s="41"/>
      <c r="AIF222" s="41"/>
      <c r="AIG222" s="41"/>
      <c r="AIH222" s="41"/>
      <c r="AII222" s="41"/>
      <c r="AIJ222" s="41"/>
      <c r="AIK222" s="41"/>
      <c r="AIL222" s="41"/>
      <c r="AIM222" s="41"/>
      <c r="AIN222" s="41"/>
      <c r="AIO222" s="41"/>
      <c r="AIP222" s="41"/>
      <c r="AIQ222" s="41"/>
      <c r="AIR222" s="41"/>
      <c r="AIS222" s="41"/>
      <c r="AIT222" s="41"/>
      <c r="AIU222" s="41"/>
      <c r="AIV222" s="41"/>
      <c r="AIW222" s="41"/>
      <c r="AIX222" s="41"/>
      <c r="AIY222" s="41"/>
      <c r="AIZ222" s="41"/>
      <c r="AJA222" s="41"/>
      <c r="AJB222" s="41"/>
      <c r="AJC222" s="41"/>
      <c r="AJD222" s="41"/>
      <c r="AJE222" s="41"/>
      <c r="AJF222" s="41"/>
      <c r="AJG222" s="41"/>
      <c r="AJH222" s="41"/>
      <c r="AJI222" s="41"/>
      <c r="AJJ222" s="41"/>
      <c r="AJK222" s="41"/>
      <c r="AJL222" s="41"/>
      <c r="AJM222" s="41"/>
      <c r="AJN222" s="41"/>
      <c r="AJO222" s="41"/>
      <c r="AJP222" s="41"/>
      <c r="AJQ222" s="41"/>
      <c r="AJR222" s="41"/>
      <c r="AJS222" s="41"/>
      <c r="AJT222" s="41"/>
      <c r="AJU222" s="41"/>
      <c r="AJV222" s="41"/>
      <c r="AJW222" s="41"/>
      <c r="AJX222" s="41"/>
      <c r="AJY222" s="41"/>
      <c r="AJZ222" s="41"/>
      <c r="AKA222" s="41"/>
      <c r="AKB222" s="41"/>
      <c r="AKC222" s="41"/>
      <c r="AKD222" s="41"/>
      <c r="AKE222" s="41"/>
      <c r="AKF222" s="41"/>
      <c r="AKG222" s="41"/>
      <c r="AKH222" s="41"/>
      <c r="AKI222" s="41"/>
      <c r="AKJ222" s="41"/>
      <c r="AKK222" s="41"/>
      <c r="AKL222" s="41"/>
      <c r="AKM222" s="41"/>
      <c r="AKN222" s="41"/>
      <c r="AKO222" s="41"/>
      <c r="AKP222" s="41"/>
      <c r="AKQ222" s="41"/>
      <c r="AKR222" s="41"/>
      <c r="AKS222" s="41"/>
      <c r="AKT222" s="41"/>
      <c r="AKU222" s="41"/>
      <c r="AKV222" s="41"/>
      <c r="AKW222" s="41"/>
      <c r="AKX222" s="41"/>
      <c r="AKY222" s="41"/>
      <c r="AKZ222" s="41"/>
      <c r="ALA222" s="41"/>
      <c r="ALB222" s="41"/>
      <c r="ALC222" s="41"/>
      <c r="ALD222" s="41"/>
      <c r="ALE222" s="41"/>
      <c r="ALF222" s="41"/>
      <c r="ALG222" s="41"/>
      <c r="ALH222" s="41"/>
      <c r="ALI222" s="41"/>
      <c r="ALJ222" s="41"/>
      <c r="ALK222" s="41"/>
      <c r="ALL222" s="41"/>
      <c r="ALM222" s="41"/>
      <c r="ALN222" s="41"/>
      <c r="ALO222" s="41"/>
      <c r="ALP222" s="41"/>
      <c r="ALQ222" s="41"/>
      <c r="ALR222" s="41"/>
      <c r="ALS222" s="41"/>
      <c r="ALT222" s="41"/>
      <c r="ALU222" s="41"/>
      <c r="ALV222" s="41"/>
      <c r="ALW222" s="41"/>
      <c r="ALX222" s="41"/>
      <c r="ALY222" s="41"/>
      <c r="ALZ222" s="41"/>
      <c r="AMA222" s="41"/>
      <c r="AMB222" s="41"/>
      <c r="AMC222" s="41"/>
      <c r="AMD222" s="41"/>
      <c r="AME222" s="41"/>
    </row>
    <row r="223" spans="1:1019" ht="20.25" customHeight="1" thickBot="1" x14ac:dyDescent="0.25">
      <c r="A223" s="592"/>
      <c r="B223" s="594"/>
      <c r="C223" s="596"/>
      <c r="D223" s="672"/>
      <c r="E223" s="723"/>
      <c r="F223" s="651"/>
      <c r="G223" s="654"/>
      <c r="H223" s="657"/>
      <c r="I223" s="660"/>
      <c r="J223" s="128" t="s">
        <v>28</v>
      </c>
      <c r="K223" s="186">
        <f>+L223+N223</f>
        <v>0.1</v>
      </c>
      <c r="L223" s="217">
        <v>0</v>
      </c>
      <c r="M223" s="102">
        <v>0</v>
      </c>
      <c r="N223" s="218">
        <v>0.1</v>
      </c>
      <c r="O223" s="186">
        <f>+P223+R223</f>
        <v>20</v>
      </c>
      <c r="P223" s="217">
        <v>0</v>
      </c>
      <c r="Q223" s="102">
        <v>0</v>
      </c>
      <c r="R223" s="218">
        <v>20</v>
      </c>
      <c r="S223" s="186">
        <f>+T223+V223</f>
        <v>20</v>
      </c>
      <c r="T223" s="217">
        <v>0</v>
      </c>
      <c r="U223" s="102">
        <v>0</v>
      </c>
      <c r="V223" s="218">
        <v>20</v>
      </c>
      <c r="W223" s="186">
        <f>+X223+Z223</f>
        <v>0</v>
      </c>
      <c r="X223" s="217">
        <v>0</v>
      </c>
      <c r="Y223" s="217">
        <v>0</v>
      </c>
      <c r="Z223" s="218">
        <v>0</v>
      </c>
      <c r="AA223" s="219">
        <v>0</v>
      </c>
      <c r="AB223" s="219">
        <v>0</v>
      </c>
      <c r="AC223" s="662"/>
      <c r="AD223" s="632"/>
      <c r="AE223" s="632"/>
      <c r="AF223" s="692"/>
      <c r="AG223" s="41"/>
      <c r="AH223" s="41"/>
      <c r="AI223" s="41"/>
      <c r="AJ223" s="41"/>
      <c r="AK223" s="41"/>
      <c r="AL223" s="41"/>
      <c r="AM223" s="41"/>
      <c r="AN223" s="67"/>
      <c r="AO223" s="67"/>
      <c r="AP223" s="67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9"/>
      <c r="BH223" s="67"/>
      <c r="BI223" s="67"/>
      <c r="BJ223" s="67"/>
      <c r="BK223" s="67"/>
      <c r="BL223" s="67"/>
      <c r="BM223" s="67"/>
      <c r="BN223" s="67"/>
      <c r="BO223" s="67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  <c r="IW223" s="41"/>
      <c r="IX223" s="41"/>
      <c r="IY223" s="41"/>
      <c r="IZ223" s="41"/>
      <c r="JA223" s="41"/>
      <c r="JB223" s="41"/>
      <c r="JC223" s="41"/>
      <c r="JD223" s="41"/>
      <c r="JE223" s="41"/>
      <c r="JF223" s="41"/>
      <c r="JG223" s="41"/>
      <c r="JH223" s="41"/>
      <c r="JI223" s="41"/>
      <c r="JJ223" s="41"/>
      <c r="JK223" s="41"/>
      <c r="JL223" s="41"/>
      <c r="JM223" s="41"/>
      <c r="JN223" s="41"/>
      <c r="JO223" s="41"/>
      <c r="JP223" s="41"/>
      <c r="JQ223" s="41"/>
      <c r="JR223" s="41"/>
      <c r="JS223" s="41"/>
      <c r="JT223" s="41"/>
      <c r="JU223" s="41"/>
      <c r="JV223" s="41"/>
      <c r="JW223" s="41"/>
      <c r="JX223" s="41"/>
      <c r="JY223" s="41"/>
      <c r="JZ223" s="41"/>
      <c r="KA223" s="41"/>
      <c r="KB223" s="41"/>
      <c r="KC223" s="41"/>
      <c r="KD223" s="41"/>
      <c r="KE223" s="41"/>
      <c r="KF223" s="41"/>
      <c r="KG223" s="41"/>
      <c r="KH223" s="41"/>
      <c r="KI223" s="41"/>
      <c r="KJ223" s="41"/>
      <c r="KK223" s="41"/>
      <c r="KL223" s="41"/>
      <c r="KM223" s="41"/>
      <c r="KN223" s="41"/>
      <c r="KO223" s="41"/>
      <c r="KP223" s="41"/>
      <c r="KQ223" s="41"/>
      <c r="KR223" s="41"/>
      <c r="KS223" s="41"/>
      <c r="KT223" s="41"/>
      <c r="KU223" s="41"/>
      <c r="KV223" s="41"/>
      <c r="KW223" s="41"/>
      <c r="KX223" s="41"/>
      <c r="KY223" s="41"/>
      <c r="KZ223" s="41"/>
      <c r="LA223" s="41"/>
      <c r="LB223" s="41"/>
      <c r="LC223" s="41"/>
      <c r="LD223" s="41"/>
      <c r="LE223" s="41"/>
      <c r="LF223" s="41"/>
      <c r="LG223" s="41"/>
      <c r="LH223" s="41"/>
      <c r="LI223" s="41"/>
      <c r="LJ223" s="41"/>
      <c r="LK223" s="41"/>
      <c r="LL223" s="41"/>
      <c r="LM223" s="41"/>
      <c r="LN223" s="41"/>
      <c r="LO223" s="41"/>
      <c r="LP223" s="41"/>
      <c r="LQ223" s="41"/>
      <c r="LR223" s="41"/>
      <c r="LS223" s="41"/>
      <c r="LT223" s="41"/>
      <c r="LU223" s="41"/>
      <c r="LV223" s="41"/>
      <c r="LW223" s="41"/>
      <c r="LX223" s="41"/>
      <c r="LY223" s="41"/>
      <c r="LZ223" s="41"/>
      <c r="MA223" s="41"/>
      <c r="MB223" s="41"/>
      <c r="MC223" s="41"/>
      <c r="MD223" s="41"/>
      <c r="ME223" s="41"/>
      <c r="MF223" s="41"/>
      <c r="MG223" s="41"/>
      <c r="MH223" s="41"/>
      <c r="MI223" s="41"/>
      <c r="MJ223" s="41"/>
      <c r="MK223" s="41"/>
      <c r="ML223" s="41"/>
      <c r="MM223" s="41"/>
      <c r="MN223" s="41"/>
      <c r="MO223" s="41"/>
      <c r="MP223" s="41"/>
      <c r="MQ223" s="41"/>
      <c r="MR223" s="41"/>
      <c r="MS223" s="41"/>
      <c r="MT223" s="41"/>
      <c r="MU223" s="41"/>
      <c r="MV223" s="41"/>
      <c r="MW223" s="41"/>
      <c r="MX223" s="41"/>
      <c r="MY223" s="41"/>
      <c r="MZ223" s="41"/>
      <c r="NA223" s="41"/>
      <c r="NB223" s="41"/>
      <c r="NC223" s="41"/>
      <c r="ND223" s="41"/>
      <c r="NE223" s="41"/>
      <c r="NF223" s="41"/>
      <c r="NG223" s="41"/>
      <c r="NH223" s="41"/>
      <c r="NI223" s="41"/>
      <c r="NJ223" s="41"/>
      <c r="NK223" s="41"/>
      <c r="NL223" s="41"/>
      <c r="NM223" s="41"/>
      <c r="NN223" s="41"/>
      <c r="NO223" s="41"/>
      <c r="NP223" s="41"/>
      <c r="NQ223" s="41"/>
      <c r="NR223" s="41"/>
      <c r="NS223" s="41"/>
      <c r="NT223" s="41"/>
      <c r="NU223" s="41"/>
      <c r="NV223" s="41"/>
      <c r="NW223" s="41"/>
      <c r="NX223" s="41"/>
      <c r="NY223" s="41"/>
      <c r="NZ223" s="41"/>
      <c r="OA223" s="41"/>
      <c r="OB223" s="41"/>
      <c r="OC223" s="41"/>
      <c r="OD223" s="41"/>
      <c r="OE223" s="41"/>
      <c r="OF223" s="41"/>
      <c r="OG223" s="41"/>
      <c r="OH223" s="41"/>
      <c r="OI223" s="41"/>
      <c r="OJ223" s="41"/>
      <c r="OK223" s="41"/>
      <c r="OL223" s="41"/>
      <c r="OM223" s="41"/>
      <c r="ON223" s="41"/>
      <c r="OO223" s="41"/>
      <c r="OP223" s="41"/>
      <c r="OQ223" s="41"/>
      <c r="OR223" s="41"/>
      <c r="OS223" s="41"/>
      <c r="OT223" s="41"/>
      <c r="OU223" s="41"/>
      <c r="OV223" s="41"/>
      <c r="OW223" s="41"/>
      <c r="OX223" s="41"/>
      <c r="OY223" s="41"/>
      <c r="OZ223" s="41"/>
      <c r="PA223" s="41"/>
      <c r="PB223" s="41"/>
      <c r="PC223" s="41"/>
      <c r="PD223" s="41"/>
      <c r="PE223" s="41"/>
      <c r="PF223" s="41"/>
      <c r="PG223" s="41"/>
      <c r="PH223" s="41"/>
      <c r="PI223" s="41"/>
      <c r="PJ223" s="41"/>
      <c r="PK223" s="41"/>
      <c r="PL223" s="41"/>
      <c r="PM223" s="41"/>
      <c r="PN223" s="41"/>
      <c r="PO223" s="41"/>
      <c r="PP223" s="41"/>
      <c r="PQ223" s="41"/>
      <c r="PR223" s="41"/>
      <c r="PS223" s="41"/>
      <c r="PT223" s="41"/>
      <c r="PU223" s="41"/>
      <c r="PV223" s="41"/>
      <c r="PW223" s="41"/>
      <c r="PX223" s="41"/>
      <c r="PY223" s="41"/>
      <c r="PZ223" s="41"/>
      <c r="QA223" s="41"/>
      <c r="QB223" s="41"/>
      <c r="QC223" s="41"/>
      <c r="QD223" s="41"/>
      <c r="QE223" s="41"/>
      <c r="QF223" s="41"/>
      <c r="QG223" s="41"/>
      <c r="QH223" s="41"/>
      <c r="QI223" s="41"/>
      <c r="QJ223" s="41"/>
      <c r="QK223" s="41"/>
      <c r="QL223" s="41"/>
      <c r="QM223" s="41"/>
      <c r="QN223" s="41"/>
      <c r="QO223" s="41"/>
      <c r="QP223" s="41"/>
      <c r="QQ223" s="41"/>
      <c r="QR223" s="41"/>
      <c r="QS223" s="41"/>
      <c r="QT223" s="41"/>
      <c r="QU223" s="41"/>
      <c r="QV223" s="41"/>
      <c r="QW223" s="41"/>
      <c r="QX223" s="41"/>
      <c r="QY223" s="41"/>
      <c r="QZ223" s="41"/>
      <c r="RA223" s="41"/>
      <c r="RB223" s="41"/>
      <c r="RC223" s="41"/>
      <c r="RD223" s="41"/>
      <c r="RE223" s="41"/>
      <c r="RF223" s="41"/>
      <c r="RG223" s="41"/>
      <c r="RH223" s="41"/>
      <c r="RI223" s="41"/>
      <c r="RJ223" s="41"/>
      <c r="RK223" s="41"/>
      <c r="RL223" s="41"/>
      <c r="RM223" s="41"/>
      <c r="RN223" s="41"/>
      <c r="RO223" s="41"/>
      <c r="RP223" s="41"/>
      <c r="RQ223" s="41"/>
      <c r="RR223" s="41"/>
      <c r="RS223" s="41"/>
      <c r="RT223" s="41"/>
      <c r="RU223" s="41"/>
      <c r="RV223" s="41"/>
      <c r="RW223" s="41"/>
      <c r="RX223" s="41"/>
      <c r="RY223" s="41"/>
      <c r="RZ223" s="41"/>
      <c r="SA223" s="41"/>
      <c r="SB223" s="41"/>
      <c r="SC223" s="41"/>
      <c r="SD223" s="41"/>
      <c r="SE223" s="41"/>
      <c r="SF223" s="41"/>
      <c r="SG223" s="41"/>
      <c r="SH223" s="41"/>
      <c r="SI223" s="41"/>
      <c r="SJ223" s="41"/>
      <c r="SK223" s="41"/>
      <c r="SL223" s="41"/>
      <c r="SM223" s="41"/>
      <c r="SN223" s="41"/>
      <c r="SO223" s="41"/>
      <c r="SP223" s="41"/>
      <c r="SQ223" s="41"/>
      <c r="SR223" s="41"/>
      <c r="SS223" s="41"/>
      <c r="ST223" s="41"/>
      <c r="SU223" s="41"/>
      <c r="SV223" s="41"/>
      <c r="SW223" s="41"/>
      <c r="SX223" s="41"/>
      <c r="SY223" s="41"/>
      <c r="SZ223" s="41"/>
      <c r="TA223" s="41"/>
      <c r="TB223" s="41"/>
      <c r="TC223" s="41"/>
      <c r="TD223" s="41"/>
      <c r="TE223" s="41"/>
      <c r="TF223" s="41"/>
      <c r="TG223" s="41"/>
      <c r="TH223" s="41"/>
      <c r="TI223" s="41"/>
      <c r="TJ223" s="41"/>
      <c r="TK223" s="41"/>
      <c r="TL223" s="41"/>
      <c r="TM223" s="41"/>
      <c r="TN223" s="41"/>
      <c r="TO223" s="41"/>
      <c r="TP223" s="41"/>
      <c r="TQ223" s="41"/>
      <c r="TR223" s="41"/>
      <c r="TS223" s="41"/>
      <c r="TT223" s="41"/>
      <c r="TU223" s="41"/>
      <c r="TV223" s="41"/>
      <c r="TW223" s="41"/>
      <c r="TX223" s="41"/>
      <c r="TY223" s="41"/>
      <c r="TZ223" s="41"/>
      <c r="UA223" s="41"/>
      <c r="UB223" s="41"/>
      <c r="UC223" s="41"/>
      <c r="UD223" s="41"/>
      <c r="UE223" s="41"/>
      <c r="UF223" s="41"/>
      <c r="UG223" s="41"/>
      <c r="UH223" s="41"/>
      <c r="UI223" s="41"/>
      <c r="UJ223" s="41"/>
      <c r="UK223" s="41"/>
      <c r="UL223" s="41"/>
      <c r="UM223" s="41"/>
      <c r="UN223" s="41"/>
      <c r="UO223" s="41"/>
      <c r="UP223" s="41"/>
      <c r="UQ223" s="41"/>
      <c r="UR223" s="41"/>
      <c r="US223" s="41"/>
      <c r="UT223" s="41"/>
      <c r="UU223" s="41"/>
      <c r="UV223" s="41"/>
      <c r="UW223" s="41"/>
      <c r="UX223" s="41"/>
      <c r="UY223" s="41"/>
      <c r="UZ223" s="41"/>
      <c r="VA223" s="41"/>
      <c r="VB223" s="41"/>
      <c r="VC223" s="41"/>
      <c r="VD223" s="41"/>
      <c r="VE223" s="41"/>
      <c r="VF223" s="41"/>
      <c r="VG223" s="41"/>
      <c r="VH223" s="41"/>
      <c r="VI223" s="41"/>
      <c r="VJ223" s="41"/>
      <c r="VK223" s="41"/>
      <c r="VL223" s="41"/>
      <c r="VM223" s="41"/>
      <c r="VN223" s="41"/>
      <c r="VO223" s="41"/>
      <c r="VP223" s="41"/>
      <c r="VQ223" s="41"/>
      <c r="VR223" s="41"/>
      <c r="VS223" s="41"/>
      <c r="VT223" s="41"/>
      <c r="VU223" s="41"/>
      <c r="VV223" s="41"/>
      <c r="VW223" s="41"/>
      <c r="VX223" s="41"/>
      <c r="VY223" s="41"/>
      <c r="VZ223" s="41"/>
      <c r="WA223" s="41"/>
      <c r="WB223" s="41"/>
      <c r="WC223" s="41"/>
      <c r="WD223" s="41"/>
      <c r="WE223" s="41"/>
      <c r="WF223" s="41"/>
      <c r="WG223" s="41"/>
      <c r="WH223" s="41"/>
      <c r="WI223" s="41"/>
      <c r="WJ223" s="41"/>
      <c r="WK223" s="41"/>
      <c r="WL223" s="41"/>
      <c r="WM223" s="41"/>
      <c r="WN223" s="41"/>
      <c r="WO223" s="41"/>
      <c r="WP223" s="41"/>
      <c r="WQ223" s="41"/>
      <c r="WR223" s="41"/>
      <c r="WS223" s="41"/>
      <c r="WT223" s="41"/>
      <c r="WU223" s="41"/>
      <c r="WV223" s="41"/>
      <c r="WW223" s="41"/>
      <c r="WX223" s="41"/>
      <c r="WY223" s="41"/>
      <c r="WZ223" s="41"/>
      <c r="XA223" s="41"/>
      <c r="XB223" s="41"/>
      <c r="XC223" s="41"/>
      <c r="XD223" s="41"/>
      <c r="XE223" s="41"/>
      <c r="XF223" s="41"/>
      <c r="XG223" s="41"/>
      <c r="XH223" s="41"/>
      <c r="XI223" s="41"/>
      <c r="XJ223" s="41"/>
      <c r="XK223" s="41"/>
      <c r="XL223" s="41"/>
      <c r="XM223" s="41"/>
      <c r="XN223" s="41"/>
      <c r="XO223" s="41"/>
      <c r="XP223" s="41"/>
      <c r="XQ223" s="41"/>
      <c r="XR223" s="41"/>
      <c r="XS223" s="41"/>
      <c r="XT223" s="41"/>
      <c r="XU223" s="41"/>
      <c r="XV223" s="41"/>
      <c r="XW223" s="41"/>
      <c r="XX223" s="41"/>
      <c r="XY223" s="41"/>
      <c r="XZ223" s="41"/>
      <c r="YA223" s="41"/>
      <c r="YB223" s="41"/>
      <c r="YC223" s="41"/>
      <c r="YD223" s="41"/>
      <c r="YE223" s="41"/>
      <c r="YF223" s="41"/>
      <c r="YG223" s="41"/>
      <c r="YH223" s="41"/>
      <c r="YI223" s="41"/>
      <c r="YJ223" s="41"/>
      <c r="YK223" s="41"/>
      <c r="YL223" s="41"/>
      <c r="YM223" s="41"/>
      <c r="YN223" s="41"/>
      <c r="YO223" s="41"/>
      <c r="YP223" s="41"/>
      <c r="YQ223" s="41"/>
      <c r="YR223" s="41"/>
      <c r="YS223" s="41"/>
      <c r="YT223" s="41"/>
      <c r="YU223" s="41"/>
      <c r="YV223" s="41"/>
      <c r="YW223" s="41"/>
      <c r="YX223" s="41"/>
      <c r="YY223" s="41"/>
      <c r="YZ223" s="41"/>
      <c r="ZA223" s="41"/>
      <c r="ZB223" s="41"/>
      <c r="ZC223" s="41"/>
      <c r="ZD223" s="41"/>
      <c r="ZE223" s="41"/>
      <c r="ZF223" s="41"/>
      <c r="ZG223" s="41"/>
      <c r="ZH223" s="41"/>
      <c r="ZI223" s="41"/>
      <c r="ZJ223" s="41"/>
      <c r="ZK223" s="41"/>
      <c r="ZL223" s="41"/>
      <c r="ZM223" s="41"/>
      <c r="ZN223" s="41"/>
      <c r="ZO223" s="41"/>
      <c r="ZP223" s="41"/>
      <c r="ZQ223" s="41"/>
      <c r="ZR223" s="41"/>
      <c r="ZS223" s="41"/>
      <c r="ZT223" s="41"/>
      <c r="ZU223" s="41"/>
      <c r="ZV223" s="41"/>
      <c r="ZW223" s="41"/>
      <c r="ZX223" s="41"/>
      <c r="ZY223" s="41"/>
      <c r="ZZ223" s="41"/>
      <c r="AAA223" s="41"/>
      <c r="AAB223" s="41"/>
      <c r="AAC223" s="41"/>
      <c r="AAD223" s="41"/>
      <c r="AAE223" s="41"/>
      <c r="AAF223" s="41"/>
      <c r="AAG223" s="41"/>
      <c r="AAH223" s="41"/>
      <c r="AAI223" s="41"/>
      <c r="AAJ223" s="41"/>
      <c r="AAK223" s="41"/>
      <c r="AAL223" s="41"/>
      <c r="AAM223" s="41"/>
      <c r="AAN223" s="41"/>
      <c r="AAO223" s="41"/>
      <c r="AAP223" s="41"/>
      <c r="AAQ223" s="41"/>
      <c r="AAR223" s="41"/>
      <c r="AAS223" s="41"/>
      <c r="AAT223" s="41"/>
      <c r="AAU223" s="41"/>
      <c r="AAV223" s="41"/>
      <c r="AAW223" s="41"/>
      <c r="AAX223" s="41"/>
      <c r="AAY223" s="41"/>
      <c r="AAZ223" s="41"/>
      <c r="ABA223" s="41"/>
      <c r="ABB223" s="41"/>
      <c r="ABC223" s="41"/>
      <c r="ABD223" s="41"/>
      <c r="ABE223" s="41"/>
      <c r="ABF223" s="41"/>
      <c r="ABG223" s="41"/>
      <c r="ABH223" s="41"/>
      <c r="ABI223" s="41"/>
      <c r="ABJ223" s="41"/>
      <c r="ABK223" s="41"/>
      <c r="ABL223" s="41"/>
      <c r="ABM223" s="41"/>
      <c r="ABN223" s="41"/>
      <c r="ABO223" s="41"/>
      <c r="ABP223" s="41"/>
      <c r="ABQ223" s="41"/>
      <c r="ABR223" s="41"/>
      <c r="ABS223" s="41"/>
      <c r="ABT223" s="41"/>
      <c r="ABU223" s="41"/>
      <c r="ABV223" s="41"/>
      <c r="ABW223" s="41"/>
      <c r="ABX223" s="41"/>
      <c r="ABY223" s="41"/>
      <c r="ABZ223" s="41"/>
      <c r="ACA223" s="41"/>
      <c r="ACB223" s="41"/>
      <c r="ACC223" s="41"/>
      <c r="ACD223" s="41"/>
      <c r="ACE223" s="41"/>
      <c r="ACF223" s="41"/>
      <c r="ACG223" s="41"/>
      <c r="ACH223" s="41"/>
      <c r="ACI223" s="41"/>
      <c r="ACJ223" s="41"/>
      <c r="ACK223" s="41"/>
      <c r="ACL223" s="41"/>
      <c r="ACM223" s="41"/>
      <c r="ACN223" s="41"/>
      <c r="ACO223" s="41"/>
      <c r="ACP223" s="41"/>
      <c r="ACQ223" s="41"/>
      <c r="ACR223" s="41"/>
      <c r="ACS223" s="41"/>
      <c r="ACT223" s="41"/>
      <c r="ACU223" s="41"/>
      <c r="ACV223" s="41"/>
      <c r="ACW223" s="41"/>
      <c r="ACX223" s="41"/>
      <c r="ACY223" s="41"/>
      <c r="ACZ223" s="41"/>
      <c r="ADA223" s="41"/>
      <c r="ADB223" s="41"/>
      <c r="ADC223" s="41"/>
      <c r="ADD223" s="41"/>
      <c r="ADE223" s="41"/>
      <c r="ADF223" s="41"/>
      <c r="ADG223" s="41"/>
      <c r="ADH223" s="41"/>
      <c r="ADI223" s="41"/>
      <c r="ADJ223" s="41"/>
      <c r="ADK223" s="41"/>
      <c r="ADL223" s="41"/>
      <c r="ADM223" s="41"/>
      <c r="ADN223" s="41"/>
      <c r="ADO223" s="41"/>
      <c r="ADP223" s="41"/>
      <c r="ADQ223" s="41"/>
      <c r="ADR223" s="41"/>
      <c r="ADS223" s="41"/>
      <c r="ADT223" s="41"/>
      <c r="ADU223" s="41"/>
      <c r="ADV223" s="41"/>
      <c r="ADW223" s="41"/>
      <c r="ADX223" s="41"/>
      <c r="ADY223" s="41"/>
      <c r="ADZ223" s="41"/>
      <c r="AEA223" s="41"/>
      <c r="AEB223" s="41"/>
      <c r="AEC223" s="41"/>
      <c r="AED223" s="41"/>
      <c r="AEE223" s="41"/>
      <c r="AEF223" s="41"/>
      <c r="AEG223" s="41"/>
      <c r="AEH223" s="41"/>
      <c r="AEI223" s="41"/>
      <c r="AEJ223" s="41"/>
      <c r="AEK223" s="41"/>
      <c r="AEL223" s="41"/>
      <c r="AEM223" s="41"/>
      <c r="AEN223" s="41"/>
      <c r="AEO223" s="41"/>
      <c r="AEP223" s="41"/>
      <c r="AEQ223" s="41"/>
      <c r="AER223" s="41"/>
      <c r="AES223" s="41"/>
      <c r="AET223" s="41"/>
      <c r="AEU223" s="41"/>
      <c r="AEV223" s="41"/>
      <c r="AEW223" s="41"/>
      <c r="AEX223" s="41"/>
      <c r="AEY223" s="41"/>
      <c r="AEZ223" s="41"/>
      <c r="AFA223" s="41"/>
      <c r="AFB223" s="41"/>
      <c r="AFC223" s="41"/>
      <c r="AFD223" s="41"/>
      <c r="AFE223" s="41"/>
      <c r="AFF223" s="41"/>
      <c r="AFG223" s="41"/>
      <c r="AFH223" s="41"/>
      <c r="AFI223" s="41"/>
      <c r="AFJ223" s="41"/>
      <c r="AFK223" s="41"/>
      <c r="AFL223" s="41"/>
      <c r="AFM223" s="41"/>
      <c r="AFN223" s="41"/>
      <c r="AFO223" s="41"/>
      <c r="AFP223" s="41"/>
      <c r="AFQ223" s="41"/>
      <c r="AFR223" s="41"/>
      <c r="AFS223" s="41"/>
      <c r="AFT223" s="41"/>
      <c r="AFU223" s="41"/>
      <c r="AFV223" s="41"/>
      <c r="AFW223" s="41"/>
      <c r="AFX223" s="41"/>
      <c r="AFY223" s="41"/>
      <c r="AFZ223" s="41"/>
      <c r="AGA223" s="41"/>
      <c r="AGB223" s="41"/>
      <c r="AGC223" s="41"/>
      <c r="AGD223" s="41"/>
      <c r="AGE223" s="41"/>
      <c r="AGF223" s="41"/>
      <c r="AGG223" s="41"/>
      <c r="AGH223" s="41"/>
      <c r="AGI223" s="41"/>
      <c r="AGJ223" s="41"/>
      <c r="AGK223" s="41"/>
      <c r="AGL223" s="41"/>
      <c r="AGM223" s="41"/>
      <c r="AGN223" s="41"/>
      <c r="AGO223" s="41"/>
      <c r="AGP223" s="41"/>
      <c r="AGQ223" s="41"/>
      <c r="AGR223" s="41"/>
      <c r="AGS223" s="41"/>
      <c r="AGT223" s="41"/>
      <c r="AGU223" s="41"/>
      <c r="AGV223" s="41"/>
      <c r="AGW223" s="41"/>
      <c r="AGX223" s="41"/>
      <c r="AGY223" s="41"/>
      <c r="AGZ223" s="41"/>
      <c r="AHA223" s="41"/>
      <c r="AHB223" s="41"/>
      <c r="AHC223" s="41"/>
      <c r="AHD223" s="41"/>
      <c r="AHE223" s="41"/>
      <c r="AHF223" s="41"/>
      <c r="AHG223" s="41"/>
      <c r="AHH223" s="41"/>
      <c r="AHI223" s="41"/>
      <c r="AHJ223" s="41"/>
      <c r="AHK223" s="41"/>
      <c r="AHL223" s="41"/>
      <c r="AHM223" s="41"/>
      <c r="AHN223" s="41"/>
      <c r="AHO223" s="41"/>
      <c r="AHP223" s="41"/>
      <c r="AHQ223" s="41"/>
      <c r="AHR223" s="41"/>
      <c r="AHS223" s="41"/>
      <c r="AHT223" s="41"/>
      <c r="AHU223" s="41"/>
      <c r="AHV223" s="41"/>
      <c r="AHW223" s="41"/>
      <c r="AHX223" s="41"/>
      <c r="AHY223" s="41"/>
      <c r="AHZ223" s="41"/>
      <c r="AIA223" s="41"/>
      <c r="AIB223" s="41"/>
      <c r="AIC223" s="41"/>
      <c r="AID223" s="41"/>
      <c r="AIE223" s="41"/>
      <c r="AIF223" s="41"/>
      <c r="AIG223" s="41"/>
      <c r="AIH223" s="41"/>
      <c r="AII223" s="41"/>
      <c r="AIJ223" s="41"/>
      <c r="AIK223" s="41"/>
      <c r="AIL223" s="41"/>
      <c r="AIM223" s="41"/>
      <c r="AIN223" s="41"/>
      <c r="AIO223" s="41"/>
      <c r="AIP223" s="41"/>
      <c r="AIQ223" s="41"/>
      <c r="AIR223" s="41"/>
      <c r="AIS223" s="41"/>
      <c r="AIT223" s="41"/>
      <c r="AIU223" s="41"/>
      <c r="AIV223" s="41"/>
      <c r="AIW223" s="41"/>
      <c r="AIX223" s="41"/>
      <c r="AIY223" s="41"/>
      <c r="AIZ223" s="41"/>
      <c r="AJA223" s="41"/>
      <c r="AJB223" s="41"/>
      <c r="AJC223" s="41"/>
      <c r="AJD223" s="41"/>
      <c r="AJE223" s="41"/>
      <c r="AJF223" s="41"/>
      <c r="AJG223" s="41"/>
      <c r="AJH223" s="41"/>
      <c r="AJI223" s="41"/>
      <c r="AJJ223" s="41"/>
      <c r="AJK223" s="41"/>
      <c r="AJL223" s="41"/>
      <c r="AJM223" s="41"/>
      <c r="AJN223" s="41"/>
      <c r="AJO223" s="41"/>
      <c r="AJP223" s="41"/>
      <c r="AJQ223" s="41"/>
      <c r="AJR223" s="41"/>
      <c r="AJS223" s="41"/>
      <c r="AJT223" s="41"/>
      <c r="AJU223" s="41"/>
      <c r="AJV223" s="41"/>
      <c r="AJW223" s="41"/>
      <c r="AJX223" s="41"/>
      <c r="AJY223" s="41"/>
      <c r="AJZ223" s="41"/>
      <c r="AKA223" s="41"/>
      <c r="AKB223" s="41"/>
      <c r="AKC223" s="41"/>
      <c r="AKD223" s="41"/>
      <c r="AKE223" s="41"/>
      <c r="AKF223" s="41"/>
      <c r="AKG223" s="41"/>
      <c r="AKH223" s="41"/>
      <c r="AKI223" s="41"/>
      <c r="AKJ223" s="41"/>
      <c r="AKK223" s="41"/>
      <c r="AKL223" s="41"/>
      <c r="AKM223" s="41"/>
      <c r="AKN223" s="41"/>
      <c r="AKO223" s="41"/>
      <c r="AKP223" s="41"/>
      <c r="AKQ223" s="41"/>
      <c r="AKR223" s="41"/>
      <c r="AKS223" s="41"/>
      <c r="AKT223" s="41"/>
      <c r="AKU223" s="41"/>
      <c r="AKV223" s="41"/>
      <c r="AKW223" s="41"/>
      <c r="AKX223" s="41"/>
      <c r="AKY223" s="41"/>
      <c r="AKZ223" s="41"/>
      <c r="ALA223" s="41"/>
      <c r="ALB223" s="41"/>
      <c r="ALC223" s="41"/>
      <c r="ALD223" s="41"/>
      <c r="ALE223" s="41"/>
      <c r="ALF223" s="41"/>
      <c r="ALG223" s="41"/>
      <c r="ALH223" s="41"/>
      <c r="ALI223" s="41"/>
      <c r="ALJ223" s="41"/>
      <c r="ALK223" s="41"/>
      <c r="ALL223" s="41"/>
      <c r="ALM223" s="41"/>
      <c r="ALN223" s="41"/>
      <c r="ALO223" s="41"/>
      <c r="ALP223" s="41"/>
      <c r="ALQ223" s="41"/>
      <c r="ALR223" s="41"/>
      <c r="ALS223" s="41"/>
      <c r="ALT223" s="41"/>
      <c r="ALU223" s="41"/>
      <c r="ALV223" s="41"/>
      <c r="ALW223" s="41"/>
      <c r="ALX223" s="41"/>
      <c r="ALY223" s="41"/>
      <c r="ALZ223" s="41"/>
      <c r="AMA223" s="41"/>
      <c r="AMB223" s="41"/>
      <c r="AMC223" s="41"/>
      <c r="AMD223" s="41"/>
      <c r="AME223" s="41"/>
    </row>
    <row r="224" spans="1:1019" ht="29.25" customHeight="1" thickBot="1" x14ac:dyDescent="0.25">
      <c r="A224" s="592"/>
      <c r="B224" s="594"/>
      <c r="C224" s="596"/>
      <c r="D224" s="672"/>
      <c r="E224" s="690"/>
      <c r="F224" s="651"/>
      <c r="G224" s="654"/>
      <c r="H224" s="657"/>
      <c r="I224" s="660"/>
      <c r="J224" s="134" t="s">
        <v>26</v>
      </c>
      <c r="K224" s="8">
        <f t="shared" ref="K224:AB224" si="71">SUM(K222:K223)</f>
        <v>2.6</v>
      </c>
      <c r="L224" s="2">
        <f t="shared" si="71"/>
        <v>0</v>
      </c>
      <c r="M224" s="2">
        <f t="shared" si="71"/>
        <v>0</v>
      </c>
      <c r="N224" s="7">
        <f t="shared" si="71"/>
        <v>2.6</v>
      </c>
      <c r="O224" s="20">
        <f t="shared" si="71"/>
        <v>197</v>
      </c>
      <c r="P224" s="3">
        <f t="shared" si="71"/>
        <v>0</v>
      </c>
      <c r="Q224" s="3">
        <f t="shared" si="71"/>
        <v>0</v>
      </c>
      <c r="R224" s="21">
        <f t="shared" si="71"/>
        <v>197</v>
      </c>
      <c r="S224" s="8">
        <f t="shared" si="71"/>
        <v>197</v>
      </c>
      <c r="T224" s="2">
        <f t="shared" si="71"/>
        <v>0</v>
      </c>
      <c r="U224" s="2">
        <f t="shared" si="71"/>
        <v>0</v>
      </c>
      <c r="V224" s="7">
        <f t="shared" si="71"/>
        <v>197</v>
      </c>
      <c r="W224" s="8">
        <f t="shared" si="71"/>
        <v>0</v>
      </c>
      <c r="X224" s="2">
        <f t="shared" si="71"/>
        <v>0</v>
      </c>
      <c r="Y224" s="2">
        <f t="shared" si="71"/>
        <v>0</v>
      </c>
      <c r="Z224" s="7">
        <f t="shared" si="71"/>
        <v>0</v>
      </c>
      <c r="AA224" s="23">
        <f t="shared" si="71"/>
        <v>0</v>
      </c>
      <c r="AB224" s="23">
        <f t="shared" si="71"/>
        <v>0</v>
      </c>
      <c r="AC224" s="609"/>
      <c r="AD224" s="612"/>
      <c r="AE224" s="612"/>
      <c r="AF224" s="615"/>
      <c r="AG224" s="41"/>
      <c r="AH224" s="41"/>
      <c r="AI224" s="41"/>
      <c r="AJ224" s="41"/>
      <c r="AK224" s="41"/>
      <c r="AL224" s="41"/>
      <c r="AM224" s="41"/>
      <c r="AN224" s="67"/>
      <c r="AO224" s="67"/>
      <c r="AP224" s="67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9"/>
      <c r="BH224" s="67"/>
      <c r="BI224" s="67"/>
      <c r="BJ224" s="67"/>
      <c r="BK224" s="67"/>
      <c r="BL224" s="67"/>
      <c r="BM224" s="67"/>
      <c r="BN224" s="67"/>
      <c r="BO224" s="67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  <c r="IW224" s="41"/>
      <c r="IX224" s="41"/>
      <c r="IY224" s="41"/>
      <c r="IZ224" s="41"/>
      <c r="JA224" s="41"/>
      <c r="JB224" s="41"/>
      <c r="JC224" s="41"/>
      <c r="JD224" s="41"/>
      <c r="JE224" s="41"/>
      <c r="JF224" s="41"/>
      <c r="JG224" s="41"/>
      <c r="JH224" s="41"/>
      <c r="JI224" s="41"/>
      <c r="JJ224" s="41"/>
      <c r="JK224" s="41"/>
      <c r="JL224" s="41"/>
      <c r="JM224" s="41"/>
      <c r="JN224" s="41"/>
      <c r="JO224" s="41"/>
      <c r="JP224" s="41"/>
      <c r="JQ224" s="41"/>
      <c r="JR224" s="41"/>
      <c r="JS224" s="41"/>
      <c r="JT224" s="41"/>
      <c r="JU224" s="41"/>
      <c r="JV224" s="41"/>
      <c r="JW224" s="41"/>
      <c r="JX224" s="41"/>
      <c r="JY224" s="41"/>
      <c r="JZ224" s="41"/>
      <c r="KA224" s="41"/>
      <c r="KB224" s="41"/>
      <c r="KC224" s="41"/>
      <c r="KD224" s="41"/>
      <c r="KE224" s="41"/>
      <c r="KF224" s="41"/>
      <c r="KG224" s="41"/>
      <c r="KH224" s="41"/>
      <c r="KI224" s="41"/>
      <c r="KJ224" s="41"/>
      <c r="KK224" s="41"/>
      <c r="KL224" s="41"/>
      <c r="KM224" s="41"/>
      <c r="KN224" s="41"/>
      <c r="KO224" s="41"/>
      <c r="KP224" s="41"/>
      <c r="KQ224" s="41"/>
      <c r="KR224" s="41"/>
      <c r="KS224" s="41"/>
      <c r="KT224" s="41"/>
      <c r="KU224" s="41"/>
      <c r="KV224" s="41"/>
      <c r="KW224" s="41"/>
      <c r="KX224" s="41"/>
      <c r="KY224" s="41"/>
      <c r="KZ224" s="41"/>
      <c r="LA224" s="41"/>
      <c r="LB224" s="41"/>
      <c r="LC224" s="41"/>
      <c r="LD224" s="41"/>
      <c r="LE224" s="41"/>
      <c r="LF224" s="41"/>
      <c r="LG224" s="41"/>
      <c r="LH224" s="41"/>
      <c r="LI224" s="41"/>
      <c r="LJ224" s="41"/>
      <c r="LK224" s="41"/>
      <c r="LL224" s="41"/>
      <c r="LM224" s="41"/>
      <c r="LN224" s="41"/>
      <c r="LO224" s="41"/>
      <c r="LP224" s="41"/>
      <c r="LQ224" s="41"/>
      <c r="LR224" s="41"/>
      <c r="LS224" s="41"/>
      <c r="LT224" s="41"/>
      <c r="LU224" s="41"/>
      <c r="LV224" s="41"/>
      <c r="LW224" s="41"/>
      <c r="LX224" s="41"/>
      <c r="LY224" s="41"/>
      <c r="LZ224" s="41"/>
      <c r="MA224" s="41"/>
      <c r="MB224" s="41"/>
      <c r="MC224" s="41"/>
      <c r="MD224" s="41"/>
      <c r="ME224" s="41"/>
      <c r="MF224" s="41"/>
      <c r="MG224" s="41"/>
      <c r="MH224" s="41"/>
      <c r="MI224" s="41"/>
      <c r="MJ224" s="41"/>
      <c r="MK224" s="41"/>
      <c r="ML224" s="41"/>
      <c r="MM224" s="41"/>
      <c r="MN224" s="41"/>
      <c r="MO224" s="41"/>
      <c r="MP224" s="41"/>
      <c r="MQ224" s="41"/>
      <c r="MR224" s="41"/>
      <c r="MS224" s="41"/>
      <c r="MT224" s="41"/>
      <c r="MU224" s="41"/>
      <c r="MV224" s="41"/>
      <c r="MW224" s="41"/>
      <c r="MX224" s="41"/>
      <c r="MY224" s="41"/>
      <c r="MZ224" s="41"/>
      <c r="NA224" s="41"/>
      <c r="NB224" s="41"/>
      <c r="NC224" s="41"/>
      <c r="ND224" s="41"/>
      <c r="NE224" s="41"/>
      <c r="NF224" s="41"/>
      <c r="NG224" s="41"/>
      <c r="NH224" s="41"/>
      <c r="NI224" s="41"/>
      <c r="NJ224" s="41"/>
      <c r="NK224" s="41"/>
      <c r="NL224" s="41"/>
      <c r="NM224" s="41"/>
      <c r="NN224" s="41"/>
      <c r="NO224" s="41"/>
      <c r="NP224" s="41"/>
      <c r="NQ224" s="41"/>
      <c r="NR224" s="41"/>
      <c r="NS224" s="41"/>
      <c r="NT224" s="41"/>
      <c r="NU224" s="41"/>
      <c r="NV224" s="41"/>
      <c r="NW224" s="41"/>
      <c r="NX224" s="41"/>
      <c r="NY224" s="41"/>
      <c r="NZ224" s="41"/>
      <c r="OA224" s="41"/>
      <c r="OB224" s="41"/>
      <c r="OC224" s="41"/>
      <c r="OD224" s="41"/>
      <c r="OE224" s="41"/>
      <c r="OF224" s="41"/>
      <c r="OG224" s="41"/>
      <c r="OH224" s="41"/>
      <c r="OI224" s="41"/>
      <c r="OJ224" s="41"/>
      <c r="OK224" s="41"/>
      <c r="OL224" s="41"/>
      <c r="OM224" s="41"/>
      <c r="ON224" s="41"/>
      <c r="OO224" s="41"/>
      <c r="OP224" s="41"/>
      <c r="OQ224" s="41"/>
      <c r="OR224" s="41"/>
      <c r="OS224" s="41"/>
      <c r="OT224" s="41"/>
      <c r="OU224" s="41"/>
      <c r="OV224" s="41"/>
      <c r="OW224" s="41"/>
      <c r="OX224" s="41"/>
      <c r="OY224" s="41"/>
      <c r="OZ224" s="41"/>
      <c r="PA224" s="41"/>
      <c r="PB224" s="41"/>
      <c r="PC224" s="41"/>
      <c r="PD224" s="41"/>
      <c r="PE224" s="41"/>
      <c r="PF224" s="41"/>
      <c r="PG224" s="41"/>
      <c r="PH224" s="41"/>
      <c r="PI224" s="41"/>
      <c r="PJ224" s="41"/>
      <c r="PK224" s="41"/>
      <c r="PL224" s="41"/>
      <c r="PM224" s="41"/>
      <c r="PN224" s="41"/>
      <c r="PO224" s="41"/>
      <c r="PP224" s="41"/>
      <c r="PQ224" s="41"/>
      <c r="PR224" s="41"/>
      <c r="PS224" s="41"/>
      <c r="PT224" s="41"/>
      <c r="PU224" s="41"/>
      <c r="PV224" s="41"/>
      <c r="PW224" s="41"/>
      <c r="PX224" s="41"/>
      <c r="PY224" s="41"/>
      <c r="PZ224" s="41"/>
      <c r="QA224" s="41"/>
      <c r="QB224" s="41"/>
      <c r="QC224" s="41"/>
      <c r="QD224" s="41"/>
      <c r="QE224" s="41"/>
      <c r="QF224" s="41"/>
      <c r="QG224" s="41"/>
      <c r="QH224" s="41"/>
      <c r="QI224" s="41"/>
      <c r="QJ224" s="41"/>
      <c r="QK224" s="41"/>
      <c r="QL224" s="41"/>
      <c r="QM224" s="41"/>
      <c r="QN224" s="41"/>
      <c r="QO224" s="41"/>
      <c r="QP224" s="41"/>
      <c r="QQ224" s="41"/>
      <c r="QR224" s="41"/>
      <c r="QS224" s="41"/>
      <c r="QT224" s="41"/>
      <c r="QU224" s="41"/>
      <c r="QV224" s="41"/>
      <c r="QW224" s="41"/>
      <c r="QX224" s="41"/>
      <c r="QY224" s="41"/>
      <c r="QZ224" s="41"/>
      <c r="RA224" s="41"/>
      <c r="RB224" s="41"/>
      <c r="RC224" s="41"/>
      <c r="RD224" s="41"/>
      <c r="RE224" s="41"/>
      <c r="RF224" s="41"/>
      <c r="RG224" s="41"/>
      <c r="RH224" s="41"/>
      <c r="RI224" s="41"/>
      <c r="RJ224" s="41"/>
      <c r="RK224" s="41"/>
      <c r="RL224" s="41"/>
      <c r="RM224" s="41"/>
      <c r="RN224" s="41"/>
      <c r="RO224" s="41"/>
      <c r="RP224" s="41"/>
      <c r="RQ224" s="41"/>
      <c r="RR224" s="41"/>
      <c r="RS224" s="41"/>
      <c r="RT224" s="41"/>
      <c r="RU224" s="41"/>
      <c r="RV224" s="41"/>
      <c r="RW224" s="41"/>
      <c r="RX224" s="41"/>
      <c r="RY224" s="41"/>
      <c r="RZ224" s="41"/>
      <c r="SA224" s="41"/>
      <c r="SB224" s="41"/>
      <c r="SC224" s="41"/>
      <c r="SD224" s="41"/>
      <c r="SE224" s="41"/>
      <c r="SF224" s="41"/>
      <c r="SG224" s="41"/>
      <c r="SH224" s="41"/>
      <c r="SI224" s="41"/>
      <c r="SJ224" s="41"/>
      <c r="SK224" s="41"/>
      <c r="SL224" s="41"/>
      <c r="SM224" s="41"/>
      <c r="SN224" s="41"/>
      <c r="SO224" s="41"/>
      <c r="SP224" s="41"/>
      <c r="SQ224" s="41"/>
      <c r="SR224" s="41"/>
      <c r="SS224" s="41"/>
      <c r="ST224" s="41"/>
      <c r="SU224" s="41"/>
      <c r="SV224" s="41"/>
      <c r="SW224" s="41"/>
      <c r="SX224" s="41"/>
      <c r="SY224" s="41"/>
      <c r="SZ224" s="41"/>
      <c r="TA224" s="41"/>
      <c r="TB224" s="41"/>
      <c r="TC224" s="41"/>
      <c r="TD224" s="41"/>
      <c r="TE224" s="41"/>
      <c r="TF224" s="41"/>
      <c r="TG224" s="41"/>
      <c r="TH224" s="41"/>
      <c r="TI224" s="41"/>
      <c r="TJ224" s="41"/>
      <c r="TK224" s="41"/>
      <c r="TL224" s="41"/>
      <c r="TM224" s="41"/>
      <c r="TN224" s="41"/>
      <c r="TO224" s="41"/>
      <c r="TP224" s="41"/>
      <c r="TQ224" s="41"/>
      <c r="TR224" s="41"/>
      <c r="TS224" s="41"/>
      <c r="TT224" s="41"/>
      <c r="TU224" s="41"/>
      <c r="TV224" s="41"/>
      <c r="TW224" s="41"/>
      <c r="TX224" s="41"/>
      <c r="TY224" s="41"/>
      <c r="TZ224" s="41"/>
      <c r="UA224" s="41"/>
      <c r="UB224" s="41"/>
      <c r="UC224" s="41"/>
      <c r="UD224" s="41"/>
      <c r="UE224" s="41"/>
      <c r="UF224" s="41"/>
      <c r="UG224" s="41"/>
      <c r="UH224" s="41"/>
      <c r="UI224" s="41"/>
      <c r="UJ224" s="41"/>
      <c r="UK224" s="41"/>
      <c r="UL224" s="41"/>
      <c r="UM224" s="41"/>
      <c r="UN224" s="41"/>
      <c r="UO224" s="41"/>
      <c r="UP224" s="41"/>
      <c r="UQ224" s="41"/>
      <c r="UR224" s="41"/>
      <c r="US224" s="41"/>
      <c r="UT224" s="41"/>
      <c r="UU224" s="41"/>
      <c r="UV224" s="41"/>
      <c r="UW224" s="41"/>
      <c r="UX224" s="41"/>
      <c r="UY224" s="41"/>
      <c r="UZ224" s="41"/>
      <c r="VA224" s="41"/>
      <c r="VB224" s="41"/>
      <c r="VC224" s="41"/>
      <c r="VD224" s="41"/>
      <c r="VE224" s="41"/>
      <c r="VF224" s="41"/>
      <c r="VG224" s="41"/>
      <c r="VH224" s="41"/>
      <c r="VI224" s="41"/>
      <c r="VJ224" s="41"/>
      <c r="VK224" s="41"/>
      <c r="VL224" s="41"/>
      <c r="VM224" s="41"/>
      <c r="VN224" s="41"/>
      <c r="VO224" s="41"/>
      <c r="VP224" s="41"/>
      <c r="VQ224" s="41"/>
      <c r="VR224" s="41"/>
      <c r="VS224" s="41"/>
      <c r="VT224" s="41"/>
      <c r="VU224" s="41"/>
      <c r="VV224" s="41"/>
      <c r="VW224" s="41"/>
      <c r="VX224" s="41"/>
      <c r="VY224" s="41"/>
      <c r="VZ224" s="41"/>
      <c r="WA224" s="41"/>
      <c r="WB224" s="41"/>
      <c r="WC224" s="41"/>
      <c r="WD224" s="41"/>
      <c r="WE224" s="41"/>
      <c r="WF224" s="41"/>
      <c r="WG224" s="41"/>
      <c r="WH224" s="41"/>
      <c r="WI224" s="41"/>
      <c r="WJ224" s="41"/>
      <c r="WK224" s="41"/>
      <c r="WL224" s="41"/>
      <c r="WM224" s="41"/>
      <c r="WN224" s="41"/>
      <c r="WO224" s="41"/>
      <c r="WP224" s="41"/>
      <c r="WQ224" s="41"/>
      <c r="WR224" s="41"/>
      <c r="WS224" s="41"/>
      <c r="WT224" s="41"/>
      <c r="WU224" s="41"/>
      <c r="WV224" s="41"/>
      <c r="WW224" s="41"/>
      <c r="WX224" s="41"/>
      <c r="WY224" s="41"/>
      <c r="WZ224" s="41"/>
      <c r="XA224" s="41"/>
      <c r="XB224" s="41"/>
      <c r="XC224" s="41"/>
      <c r="XD224" s="41"/>
      <c r="XE224" s="41"/>
      <c r="XF224" s="41"/>
      <c r="XG224" s="41"/>
      <c r="XH224" s="41"/>
      <c r="XI224" s="41"/>
      <c r="XJ224" s="41"/>
      <c r="XK224" s="41"/>
      <c r="XL224" s="41"/>
      <c r="XM224" s="41"/>
      <c r="XN224" s="41"/>
      <c r="XO224" s="41"/>
      <c r="XP224" s="41"/>
      <c r="XQ224" s="41"/>
      <c r="XR224" s="41"/>
      <c r="XS224" s="41"/>
      <c r="XT224" s="41"/>
      <c r="XU224" s="41"/>
      <c r="XV224" s="41"/>
      <c r="XW224" s="41"/>
      <c r="XX224" s="41"/>
      <c r="XY224" s="41"/>
      <c r="XZ224" s="41"/>
      <c r="YA224" s="41"/>
      <c r="YB224" s="41"/>
      <c r="YC224" s="41"/>
      <c r="YD224" s="41"/>
      <c r="YE224" s="41"/>
      <c r="YF224" s="41"/>
      <c r="YG224" s="41"/>
      <c r="YH224" s="41"/>
      <c r="YI224" s="41"/>
      <c r="YJ224" s="41"/>
      <c r="YK224" s="41"/>
      <c r="YL224" s="41"/>
      <c r="YM224" s="41"/>
      <c r="YN224" s="41"/>
      <c r="YO224" s="41"/>
      <c r="YP224" s="41"/>
      <c r="YQ224" s="41"/>
      <c r="YR224" s="41"/>
      <c r="YS224" s="41"/>
      <c r="YT224" s="41"/>
      <c r="YU224" s="41"/>
      <c r="YV224" s="41"/>
      <c r="YW224" s="41"/>
      <c r="YX224" s="41"/>
      <c r="YY224" s="41"/>
      <c r="YZ224" s="41"/>
      <c r="ZA224" s="41"/>
      <c r="ZB224" s="41"/>
      <c r="ZC224" s="41"/>
      <c r="ZD224" s="41"/>
      <c r="ZE224" s="41"/>
      <c r="ZF224" s="41"/>
      <c r="ZG224" s="41"/>
      <c r="ZH224" s="41"/>
      <c r="ZI224" s="41"/>
      <c r="ZJ224" s="41"/>
      <c r="ZK224" s="41"/>
      <c r="ZL224" s="41"/>
      <c r="ZM224" s="41"/>
      <c r="ZN224" s="41"/>
      <c r="ZO224" s="41"/>
      <c r="ZP224" s="41"/>
      <c r="ZQ224" s="41"/>
      <c r="ZR224" s="41"/>
      <c r="ZS224" s="41"/>
      <c r="ZT224" s="41"/>
      <c r="ZU224" s="41"/>
      <c r="ZV224" s="41"/>
      <c r="ZW224" s="41"/>
      <c r="ZX224" s="41"/>
      <c r="ZY224" s="41"/>
      <c r="ZZ224" s="41"/>
      <c r="AAA224" s="41"/>
      <c r="AAB224" s="41"/>
      <c r="AAC224" s="41"/>
      <c r="AAD224" s="41"/>
      <c r="AAE224" s="41"/>
      <c r="AAF224" s="41"/>
      <c r="AAG224" s="41"/>
      <c r="AAH224" s="41"/>
      <c r="AAI224" s="41"/>
      <c r="AAJ224" s="41"/>
      <c r="AAK224" s="41"/>
      <c r="AAL224" s="41"/>
      <c r="AAM224" s="41"/>
      <c r="AAN224" s="41"/>
      <c r="AAO224" s="41"/>
      <c r="AAP224" s="41"/>
      <c r="AAQ224" s="41"/>
      <c r="AAR224" s="41"/>
      <c r="AAS224" s="41"/>
      <c r="AAT224" s="41"/>
      <c r="AAU224" s="41"/>
      <c r="AAV224" s="41"/>
      <c r="AAW224" s="41"/>
      <c r="AAX224" s="41"/>
      <c r="AAY224" s="41"/>
      <c r="AAZ224" s="41"/>
      <c r="ABA224" s="41"/>
      <c r="ABB224" s="41"/>
      <c r="ABC224" s="41"/>
      <c r="ABD224" s="41"/>
      <c r="ABE224" s="41"/>
      <c r="ABF224" s="41"/>
      <c r="ABG224" s="41"/>
      <c r="ABH224" s="41"/>
      <c r="ABI224" s="41"/>
      <c r="ABJ224" s="41"/>
      <c r="ABK224" s="41"/>
      <c r="ABL224" s="41"/>
      <c r="ABM224" s="41"/>
      <c r="ABN224" s="41"/>
      <c r="ABO224" s="41"/>
      <c r="ABP224" s="41"/>
      <c r="ABQ224" s="41"/>
      <c r="ABR224" s="41"/>
      <c r="ABS224" s="41"/>
      <c r="ABT224" s="41"/>
      <c r="ABU224" s="41"/>
      <c r="ABV224" s="41"/>
      <c r="ABW224" s="41"/>
      <c r="ABX224" s="41"/>
      <c r="ABY224" s="41"/>
      <c r="ABZ224" s="41"/>
      <c r="ACA224" s="41"/>
      <c r="ACB224" s="41"/>
      <c r="ACC224" s="41"/>
      <c r="ACD224" s="41"/>
      <c r="ACE224" s="41"/>
      <c r="ACF224" s="41"/>
      <c r="ACG224" s="41"/>
      <c r="ACH224" s="41"/>
      <c r="ACI224" s="41"/>
      <c r="ACJ224" s="41"/>
      <c r="ACK224" s="41"/>
      <c r="ACL224" s="41"/>
      <c r="ACM224" s="41"/>
      <c r="ACN224" s="41"/>
      <c r="ACO224" s="41"/>
      <c r="ACP224" s="41"/>
      <c r="ACQ224" s="41"/>
      <c r="ACR224" s="41"/>
      <c r="ACS224" s="41"/>
      <c r="ACT224" s="41"/>
      <c r="ACU224" s="41"/>
      <c r="ACV224" s="41"/>
      <c r="ACW224" s="41"/>
      <c r="ACX224" s="41"/>
      <c r="ACY224" s="41"/>
      <c r="ACZ224" s="41"/>
      <c r="ADA224" s="41"/>
      <c r="ADB224" s="41"/>
      <c r="ADC224" s="41"/>
      <c r="ADD224" s="41"/>
      <c r="ADE224" s="41"/>
      <c r="ADF224" s="41"/>
      <c r="ADG224" s="41"/>
      <c r="ADH224" s="41"/>
      <c r="ADI224" s="41"/>
      <c r="ADJ224" s="41"/>
      <c r="ADK224" s="41"/>
      <c r="ADL224" s="41"/>
      <c r="ADM224" s="41"/>
      <c r="ADN224" s="41"/>
      <c r="ADO224" s="41"/>
      <c r="ADP224" s="41"/>
      <c r="ADQ224" s="41"/>
      <c r="ADR224" s="41"/>
      <c r="ADS224" s="41"/>
      <c r="ADT224" s="41"/>
      <c r="ADU224" s="41"/>
      <c r="ADV224" s="41"/>
      <c r="ADW224" s="41"/>
      <c r="ADX224" s="41"/>
      <c r="ADY224" s="41"/>
      <c r="ADZ224" s="41"/>
      <c r="AEA224" s="41"/>
      <c r="AEB224" s="41"/>
      <c r="AEC224" s="41"/>
      <c r="AED224" s="41"/>
      <c r="AEE224" s="41"/>
      <c r="AEF224" s="41"/>
      <c r="AEG224" s="41"/>
      <c r="AEH224" s="41"/>
      <c r="AEI224" s="41"/>
      <c r="AEJ224" s="41"/>
      <c r="AEK224" s="41"/>
      <c r="AEL224" s="41"/>
      <c r="AEM224" s="41"/>
      <c r="AEN224" s="41"/>
      <c r="AEO224" s="41"/>
      <c r="AEP224" s="41"/>
      <c r="AEQ224" s="41"/>
      <c r="AER224" s="41"/>
      <c r="AES224" s="41"/>
      <c r="AET224" s="41"/>
      <c r="AEU224" s="41"/>
      <c r="AEV224" s="41"/>
      <c r="AEW224" s="41"/>
      <c r="AEX224" s="41"/>
      <c r="AEY224" s="41"/>
      <c r="AEZ224" s="41"/>
      <c r="AFA224" s="41"/>
      <c r="AFB224" s="41"/>
      <c r="AFC224" s="41"/>
      <c r="AFD224" s="41"/>
      <c r="AFE224" s="41"/>
      <c r="AFF224" s="41"/>
      <c r="AFG224" s="41"/>
      <c r="AFH224" s="41"/>
      <c r="AFI224" s="41"/>
      <c r="AFJ224" s="41"/>
      <c r="AFK224" s="41"/>
      <c r="AFL224" s="41"/>
      <c r="AFM224" s="41"/>
      <c r="AFN224" s="41"/>
      <c r="AFO224" s="41"/>
      <c r="AFP224" s="41"/>
      <c r="AFQ224" s="41"/>
      <c r="AFR224" s="41"/>
      <c r="AFS224" s="41"/>
      <c r="AFT224" s="41"/>
      <c r="AFU224" s="41"/>
      <c r="AFV224" s="41"/>
      <c r="AFW224" s="41"/>
      <c r="AFX224" s="41"/>
      <c r="AFY224" s="41"/>
      <c r="AFZ224" s="41"/>
      <c r="AGA224" s="41"/>
      <c r="AGB224" s="41"/>
      <c r="AGC224" s="41"/>
      <c r="AGD224" s="41"/>
      <c r="AGE224" s="41"/>
      <c r="AGF224" s="41"/>
      <c r="AGG224" s="41"/>
      <c r="AGH224" s="41"/>
      <c r="AGI224" s="41"/>
      <c r="AGJ224" s="41"/>
      <c r="AGK224" s="41"/>
      <c r="AGL224" s="41"/>
      <c r="AGM224" s="41"/>
      <c r="AGN224" s="41"/>
      <c r="AGO224" s="41"/>
      <c r="AGP224" s="41"/>
      <c r="AGQ224" s="41"/>
      <c r="AGR224" s="41"/>
      <c r="AGS224" s="41"/>
      <c r="AGT224" s="41"/>
      <c r="AGU224" s="41"/>
      <c r="AGV224" s="41"/>
      <c r="AGW224" s="41"/>
      <c r="AGX224" s="41"/>
      <c r="AGY224" s="41"/>
      <c r="AGZ224" s="41"/>
      <c r="AHA224" s="41"/>
      <c r="AHB224" s="41"/>
      <c r="AHC224" s="41"/>
      <c r="AHD224" s="41"/>
      <c r="AHE224" s="41"/>
      <c r="AHF224" s="41"/>
      <c r="AHG224" s="41"/>
      <c r="AHH224" s="41"/>
      <c r="AHI224" s="41"/>
      <c r="AHJ224" s="41"/>
      <c r="AHK224" s="41"/>
      <c r="AHL224" s="41"/>
      <c r="AHM224" s="41"/>
      <c r="AHN224" s="41"/>
      <c r="AHO224" s="41"/>
      <c r="AHP224" s="41"/>
      <c r="AHQ224" s="41"/>
      <c r="AHR224" s="41"/>
      <c r="AHS224" s="41"/>
      <c r="AHT224" s="41"/>
      <c r="AHU224" s="41"/>
      <c r="AHV224" s="41"/>
      <c r="AHW224" s="41"/>
      <c r="AHX224" s="41"/>
      <c r="AHY224" s="41"/>
      <c r="AHZ224" s="41"/>
      <c r="AIA224" s="41"/>
      <c r="AIB224" s="41"/>
      <c r="AIC224" s="41"/>
      <c r="AID224" s="41"/>
      <c r="AIE224" s="41"/>
      <c r="AIF224" s="41"/>
      <c r="AIG224" s="41"/>
      <c r="AIH224" s="41"/>
      <c r="AII224" s="41"/>
      <c r="AIJ224" s="41"/>
      <c r="AIK224" s="41"/>
      <c r="AIL224" s="41"/>
      <c r="AIM224" s="41"/>
      <c r="AIN224" s="41"/>
      <c r="AIO224" s="41"/>
      <c r="AIP224" s="41"/>
      <c r="AIQ224" s="41"/>
      <c r="AIR224" s="41"/>
      <c r="AIS224" s="41"/>
      <c r="AIT224" s="41"/>
      <c r="AIU224" s="41"/>
      <c r="AIV224" s="41"/>
      <c r="AIW224" s="41"/>
      <c r="AIX224" s="41"/>
      <c r="AIY224" s="41"/>
      <c r="AIZ224" s="41"/>
      <c r="AJA224" s="41"/>
      <c r="AJB224" s="41"/>
      <c r="AJC224" s="41"/>
      <c r="AJD224" s="41"/>
      <c r="AJE224" s="41"/>
      <c r="AJF224" s="41"/>
      <c r="AJG224" s="41"/>
      <c r="AJH224" s="41"/>
      <c r="AJI224" s="41"/>
      <c r="AJJ224" s="41"/>
      <c r="AJK224" s="41"/>
      <c r="AJL224" s="41"/>
      <c r="AJM224" s="41"/>
      <c r="AJN224" s="41"/>
      <c r="AJO224" s="41"/>
      <c r="AJP224" s="41"/>
      <c r="AJQ224" s="41"/>
      <c r="AJR224" s="41"/>
      <c r="AJS224" s="41"/>
      <c r="AJT224" s="41"/>
      <c r="AJU224" s="41"/>
      <c r="AJV224" s="41"/>
      <c r="AJW224" s="41"/>
      <c r="AJX224" s="41"/>
      <c r="AJY224" s="41"/>
      <c r="AJZ224" s="41"/>
      <c r="AKA224" s="41"/>
      <c r="AKB224" s="41"/>
      <c r="AKC224" s="41"/>
      <c r="AKD224" s="41"/>
      <c r="AKE224" s="41"/>
      <c r="AKF224" s="41"/>
      <c r="AKG224" s="41"/>
      <c r="AKH224" s="41"/>
      <c r="AKI224" s="41"/>
      <c r="AKJ224" s="41"/>
      <c r="AKK224" s="41"/>
      <c r="AKL224" s="41"/>
      <c r="AKM224" s="41"/>
      <c r="AKN224" s="41"/>
      <c r="AKO224" s="41"/>
      <c r="AKP224" s="41"/>
      <c r="AKQ224" s="41"/>
      <c r="AKR224" s="41"/>
      <c r="AKS224" s="41"/>
      <c r="AKT224" s="41"/>
      <c r="AKU224" s="41"/>
      <c r="AKV224" s="41"/>
      <c r="AKW224" s="41"/>
      <c r="AKX224" s="41"/>
      <c r="AKY224" s="41"/>
      <c r="AKZ224" s="41"/>
      <c r="ALA224" s="41"/>
      <c r="ALB224" s="41"/>
      <c r="ALC224" s="41"/>
      <c r="ALD224" s="41"/>
      <c r="ALE224" s="41"/>
      <c r="ALF224" s="41"/>
      <c r="ALG224" s="41"/>
      <c r="ALH224" s="41"/>
      <c r="ALI224" s="41"/>
      <c r="ALJ224" s="41"/>
      <c r="ALK224" s="41"/>
      <c r="ALL224" s="41"/>
      <c r="ALM224" s="41"/>
      <c r="ALN224" s="41"/>
      <c r="ALO224" s="41"/>
      <c r="ALP224" s="41"/>
      <c r="ALQ224" s="41"/>
      <c r="ALR224" s="41"/>
      <c r="ALS224" s="41"/>
      <c r="ALT224" s="41"/>
      <c r="ALU224" s="41"/>
      <c r="ALV224" s="41"/>
      <c r="ALW224" s="41"/>
      <c r="ALX224" s="41"/>
      <c r="ALY224" s="41"/>
      <c r="ALZ224" s="41"/>
      <c r="AMA224" s="41"/>
      <c r="AMB224" s="41"/>
      <c r="AMC224" s="41"/>
      <c r="AMD224" s="41"/>
      <c r="AME224" s="41"/>
    </row>
    <row r="225" spans="1:1019" ht="19.5" customHeight="1" thickBot="1" x14ac:dyDescent="0.25">
      <c r="A225" s="591" t="s">
        <v>17</v>
      </c>
      <c r="B225" s="593" t="s">
        <v>18</v>
      </c>
      <c r="C225" s="595" t="s">
        <v>18</v>
      </c>
      <c r="D225" s="712" t="s">
        <v>343</v>
      </c>
      <c r="E225" s="722" t="s">
        <v>344</v>
      </c>
      <c r="F225" s="708"/>
      <c r="G225" s="710" t="s">
        <v>155</v>
      </c>
      <c r="H225" s="768" t="s">
        <v>345</v>
      </c>
      <c r="I225" s="768" t="s">
        <v>346</v>
      </c>
      <c r="J225" s="479" t="s">
        <v>25</v>
      </c>
      <c r="K225" s="480">
        <f>+L225+N225</f>
        <v>33.1</v>
      </c>
      <c r="L225" s="481">
        <v>0</v>
      </c>
      <c r="M225" s="481">
        <v>0</v>
      </c>
      <c r="N225" s="482">
        <v>33.1</v>
      </c>
      <c r="O225" s="480">
        <f>+P225+R225</f>
        <v>0</v>
      </c>
      <c r="P225" s="481">
        <v>0</v>
      </c>
      <c r="Q225" s="481">
        <v>0</v>
      </c>
      <c r="R225" s="482">
        <v>0</v>
      </c>
      <c r="S225" s="480">
        <f>+T225+V225</f>
        <v>0</v>
      </c>
      <c r="T225" s="481">
        <v>0</v>
      </c>
      <c r="U225" s="481">
        <v>0</v>
      </c>
      <c r="V225" s="482">
        <v>0</v>
      </c>
      <c r="W225" s="480">
        <f>+X225+Z225</f>
        <v>0</v>
      </c>
      <c r="X225" s="481">
        <v>0</v>
      </c>
      <c r="Y225" s="481">
        <v>0</v>
      </c>
      <c r="Z225" s="482">
        <v>0</v>
      </c>
      <c r="AA225" s="483">
        <v>0</v>
      </c>
      <c r="AB225" s="484">
        <v>0</v>
      </c>
      <c r="AC225" s="495" t="s">
        <v>348</v>
      </c>
      <c r="AD225" s="550" t="s">
        <v>39</v>
      </c>
      <c r="AE225" s="550" t="s">
        <v>39</v>
      </c>
      <c r="AF225" s="549" t="s">
        <v>39</v>
      </c>
      <c r="AG225" s="41"/>
      <c r="AH225" s="41"/>
      <c r="AI225" s="41"/>
      <c r="AJ225" s="41"/>
      <c r="AK225" s="41"/>
      <c r="AL225" s="41"/>
      <c r="AM225" s="41"/>
      <c r="AN225" s="67"/>
      <c r="AO225" s="67"/>
      <c r="AP225" s="67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9"/>
      <c r="BH225" s="67"/>
      <c r="BI225" s="67"/>
      <c r="BJ225" s="67"/>
      <c r="BK225" s="67"/>
      <c r="BL225" s="67"/>
      <c r="BM225" s="67"/>
      <c r="BN225" s="67"/>
      <c r="BO225" s="67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  <c r="NZ225" s="41"/>
      <c r="OA225" s="41"/>
      <c r="OB225" s="41"/>
      <c r="OC225" s="41"/>
      <c r="OD225" s="41"/>
      <c r="OE225" s="41"/>
      <c r="OF225" s="41"/>
      <c r="OG225" s="41"/>
      <c r="OH225" s="41"/>
      <c r="OI225" s="41"/>
      <c r="OJ225" s="41"/>
      <c r="OK225" s="41"/>
      <c r="OL225" s="41"/>
      <c r="OM225" s="41"/>
      <c r="ON225" s="41"/>
      <c r="OO225" s="41"/>
      <c r="OP225" s="41"/>
      <c r="OQ225" s="41"/>
      <c r="OR225" s="41"/>
      <c r="OS225" s="41"/>
      <c r="OT225" s="41"/>
      <c r="OU225" s="41"/>
      <c r="OV225" s="41"/>
      <c r="OW225" s="41"/>
      <c r="OX225" s="41"/>
      <c r="OY225" s="41"/>
      <c r="OZ225" s="41"/>
      <c r="PA225" s="41"/>
      <c r="PB225" s="41"/>
      <c r="PC225" s="41"/>
      <c r="PD225" s="41"/>
      <c r="PE225" s="41"/>
      <c r="PF225" s="41"/>
      <c r="PG225" s="41"/>
      <c r="PH225" s="41"/>
      <c r="PI225" s="41"/>
      <c r="PJ225" s="41"/>
      <c r="PK225" s="41"/>
      <c r="PL225" s="41"/>
      <c r="PM225" s="41"/>
      <c r="PN225" s="41"/>
      <c r="PO225" s="41"/>
      <c r="PP225" s="41"/>
      <c r="PQ225" s="41"/>
      <c r="PR225" s="41"/>
      <c r="PS225" s="41"/>
      <c r="PT225" s="41"/>
      <c r="PU225" s="41"/>
      <c r="PV225" s="41"/>
      <c r="PW225" s="41"/>
      <c r="PX225" s="41"/>
      <c r="PY225" s="41"/>
      <c r="PZ225" s="41"/>
      <c r="QA225" s="41"/>
      <c r="QB225" s="41"/>
      <c r="QC225" s="41"/>
      <c r="QD225" s="41"/>
      <c r="QE225" s="41"/>
      <c r="QF225" s="41"/>
      <c r="QG225" s="41"/>
      <c r="QH225" s="41"/>
      <c r="QI225" s="41"/>
      <c r="QJ225" s="41"/>
      <c r="QK225" s="41"/>
      <c r="QL225" s="41"/>
      <c r="QM225" s="41"/>
      <c r="QN225" s="41"/>
      <c r="QO225" s="41"/>
      <c r="QP225" s="41"/>
      <c r="QQ225" s="41"/>
      <c r="QR225" s="41"/>
      <c r="QS225" s="41"/>
      <c r="QT225" s="41"/>
      <c r="QU225" s="41"/>
      <c r="QV225" s="41"/>
      <c r="QW225" s="41"/>
      <c r="QX225" s="41"/>
      <c r="QY225" s="41"/>
      <c r="QZ225" s="41"/>
      <c r="RA225" s="41"/>
      <c r="RB225" s="41"/>
      <c r="RC225" s="41"/>
      <c r="RD225" s="41"/>
      <c r="RE225" s="41"/>
      <c r="RF225" s="41"/>
      <c r="RG225" s="41"/>
      <c r="RH225" s="41"/>
      <c r="RI225" s="41"/>
      <c r="RJ225" s="41"/>
      <c r="RK225" s="41"/>
      <c r="RL225" s="41"/>
      <c r="RM225" s="41"/>
      <c r="RN225" s="41"/>
      <c r="RO225" s="41"/>
      <c r="RP225" s="41"/>
      <c r="RQ225" s="41"/>
      <c r="RR225" s="41"/>
      <c r="RS225" s="41"/>
      <c r="RT225" s="41"/>
      <c r="RU225" s="41"/>
      <c r="RV225" s="41"/>
      <c r="RW225" s="41"/>
      <c r="RX225" s="41"/>
      <c r="RY225" s="41"/>
      <c r="RZ225" s="41"/>
      <c r="SA225" s="41"/>
      <c r="SB225" s="41"/>
      <c r="SC225" s="41"/>
      <c r="SD225" s="41"/>
      <c r="SE225" s="41"/>
      <c r="SF225" s="41"/>
      <c r="SG225" s="41"/>
      <c r="SH225" s="41"/>
      <c r="SI225" s="41"/>
      <c r="SJ225" s="41"/>
      <c r="SK225" s="41"/>
      <c r="SL225" s="41"/>
      <c r="SM225" s="41"/>
      <c r="SN225" s="41"/>
      <c r="SO225" s="41"/>
      <c r="SP225" s="41"/>
      <c r="SQ225" s="41"/>
      <c r="SR225" s="41"/>
      <c r="SS225" s="41"/>
      <c r="ST225" s="41"/>
      <c r="SU225" s="41"/>
      <c r="SV225" s="41"/>
      <c r="SW225" s="41"/>
      <c r="SX225" s="41"/>
      <c r="SY225" s="41"/>
      <c r="SZ225" s="41"/>
      <c r="TA225" s="41"/>
      <c r="TB225" s="41"/>
      <c r="TC225" s="41"/>
      <c r="TD225" s="41"/>
      <c r="TE225" s="41"/>
      <c r="TF225" s="41"/>
      <c r="TG225" s="41"/>
      <c r="TH225" s="41"/>
      <c r="TI225" s="41"/>
      <c r="TJ225" s="41"/>
      <c r="TK225" s="41"/>
      <c r="TL225" s="41"/>
      <c r="TM225" s="41"/>
      <c r="TN225" s="41"/>
      <c r="TO225" s="41"/>
      <c r="TP225" s="41"/>
      <c r="TQ225" s="41"/>
      <c r="TR225" s="41"/>
      <c r="TS225" s="41"/>
      <c r="TT225" s="41"/>
      <c r="TU225" s="41"/>
      <c r="TV225" s="41"/>
      <c r="TW225" s="41"/>
      <c r="TX225" s="41"/>
      <c r="TY225" s="41"/>
      <c r="TZ225" s="41"/>
      <c r="UA225" s="41"/>
      <c r="UB225" s="41"/>
      <c r="UC225" s="41"/>
      <c r="UD225" s="41"/>
      <c r="UE225" s="41"/>
      <c r="UF225" s="41"/>
      <c r="UG225" s="41"/>
      <c r="UH225" s="41"/>
      <c r="UI225" s="41"/>
      <c r="UJ225" s="41"/>
      <c r="UK225" s="41"/>
      <c r="UL225" s="41"/>
      <c r="UM225" s="41"/>
      <c r="UN225" s="41"/>
      <c r="UO225" s="41"/>
      <c r="UP225" s="41"/>
      <c r="UQ225" s="41"/>
      <c r="UR225" s="41"/>
      <c r="US225" s="41"/>
      <c r="UT225" s="41"/>
      <c r="UU225" s="41"/>
      <c r="UV225" s="41"/>
      <c r="UW225" s="41"/>
      <c r="UX225" s="41"/>
      <c r="UY225" s="41"/>
      <c r="UZ225" s="41"/>
      <c r="VA225" s="41"/>
      <c r="VB225" s="41"/>
      <c r="VC225" s="41"/>
      <c r="VD225" s="41"/>
      <c r="VE225" s="41"/>
      <c r="VF225" s="41"/>
      <c r="VG225" s="41"/>
      <c r="VH225" s="41"/>
      <c r="VI225" s="41"/>
      <c r="VJ225" s="41"/>
      <c r="VK225" s="41"/>
      <c r="VL225" s="41"/>
      <c r="VM225" s="41"/>
      <c r="VN225" s="41"/>
      <c r="VO225" s="41"/>
      <c r="VP225" s="41"/>
      <c r="VQ225" s="41"/>
      <c r="VR225" s="41"/>
      <c r="VS225" s="41"/>
      <c r="VT225" s="41"/>
      <c r="VU225" s="41"/>
      <c r="VV225" s="41"/>
      <c r="VW225" s="41"/>
      <c r="VX225" s="41"/>
      <c r="VY225" s="41"/>
      <c r="VZ225" s="41"/>
      <c r="WA225" s="41"/>
      <c r="WB225" s="41"/>
      <c r="WC225" s="41"/>
      <c r="WD225" s="41"/>
      <c r="WE225" s="41"/>
      <c r="WF225" s="41"/>
      <c r="WG225" s="41"/>
      <c r="WH225" s="41"/>
      <c r="WI225" s="41"/>
      <c r="WJ225" s="41"/>
      <c r="WK225" s="41"/>
      <c r="WL225" s="41"/>
      <c r="WM225" s="41"/>
      <c r="WN225" s="41"/>
      <c r="WO225" s="41"/>
      <c r="WP225" s="41"/>
      <c r="WQ225" s="41"/>
      <c r="WR225" s="41"/>
      <c r="WS225" s="41"/>
      <c r="WT225" s="41"/>
      <c r="WU225" s="41"/>
      <c r="WV225" s="41"/>
      <c r="WW225" s="41"/>
      <c r="WX225" s="41"/>
      <c r="WY225" s="41"/>
      <c r="WZ225" s="41"/>
      <c r="XA225" s="41"/>
      <c r="XB225" s="41"/>
      <c r="XC225" s="41"/>
      <c r="XD225" s="41"/>
      <c r="XE225" s="41"/>
      <c r="XF225" s="41"/>
      <c r="XG225" s="41"/>
      <c r="XH225" s="41"/>
      <c r="XI225" s="41"/>
      <c r="XJ225" s="41"/>
      <c r="XK225" s="41"/>
      <c r="XL225" s="41"/>
      <c r="XM225" s="41"/>
      <c r="XN225" s="41"/>
      <c r="XO225" s="41"/>
      <c r="XP225" s="41"/>
      <c r="XQ225" s="41"/>
      <c r="XR225" s="41"/>
      <c r="XS225" s="41"/>
      <c r="XT225" s="41"/>
      <c r="XU225" s="41"/>
      <c r="XV225" s="41"/>
      <c r="XW225" s="41"/>
      <c r="XX225" s="41"/>
      <c r="XY225" s="41"/>
      <c r="XZ225" s="41"/>
      <c r="YA225" s="41"/>
      <c r="YB225" s="41"/>
      <c r="YC225" s="41"/>
      <c r="YD225" s="41"/>
      <c r="YE225" s="41"/>
      <c r="YF225" s="41"/>
      <c r="YG225" s="41"/>
      <c r="YH225" s="41"/>
      <c r="YI225" s="41"/>
      <c r="YJ225" s="41"/>
      <c r="YK225" s="41"/>
      <c r="YL225" s="41"/>
      <c r="YM225" s="41"/>
      <c r="YN225" s="41"/>
      <c r="YO225" s="41"/>
      <c r="YP225" s="41"/>
      <c r="YQ225" s="41"/>
      <c r="YR225" s="41"/>
      <c r="YS225" s="41"/>
      <c r="YT225" s="41"/>
      <c r="YU225" s="41"/>
      <c r="YV225" s="41"/>
      <c r="YW225" s="41"/>
      <c r="YX225" s="41"/>
      <c r="YY225" s="41"/>
      <c r="YZ225" s="41"/>
      <c r="ZA225" s="41"/>
      <c r="ZB225" s="41"/>
      <c r="ZC225" s="41"/>
      <c r="ZD225" s="41"/>
      <c r="ZE225" s="41"/>
      <c r="ZF225" s="41"/>
      <c r="ZG225" s="41"/>
      <c r="ZH225" s="41"/>
      <c r="ZI225" s="41"/>
      <c r="ZJ225" s="41"/>
      <c r="ZK225" s="41"/>
      <c r="ZL225" s="41"/>
      <c r="ZM225" s="41"/>
      <c r="ZN225" s="41"/>
      <c r="ZO225" s="41"/>
      <c r="ZP225" s="41"/>
      <c r="ZQ225" s="41"/>
      <c r="ZR225" s="41"/>
      <c r="ZS225" s="41"/>
      <c r="ZT225" s="41"/>
      <c r="ZU225" s="41"/>
      <c r="ZV225" s="41"/>
      <c r="ZW225" s="41"/>
      <c r="ZX225" s="41"/>
      <c r="ZY225" s="41"/>
      <c r="ZZ225" s="41"/>
      <c r="AAA225" s="41"/>
      <c r="AAB225" s="41"/>
      <c r="AAC225" s="41"/>
      <c r="AAD225" s="41"/>
      <c r="AAE225" s="41"/>
      <c r="AAF225" s="41"/>
      <c r="AAG225" s="41"/>
      <c r="AAH225" s="41"/>
      <c r="AAI225" s="41"/>
      <c r="AAJ225" s="41"/>
      <c r="AAK225" s="41"/>
      <c r="AAL225" s="41"/>
      <c r="AAM225" s="41"/>
      <c r="AAN225" s="41"/>
      <c r="AAO225" s="41"/>
      <c r="AAP225" s="41"/>
      <c r="AAQ225" s="41"/>
      <c r="AAR225" s="41"/>
      <c r="AAS225" s="41"/>
      <c r="AAT225" s="41"/>
      <c r="AAU225" s="41"/>
      <c r="AAV225" s="41"/>
      <c r="AAW225" s="41"/>
      <c r="AAX225" s="41"/>
      <c r="AAY225" s="41"/>
      <c r="AAZ225" s="41"/>
      <c r="ABA225" s="41"/>
      <c r="ABB225" s="41"/>
      <c r="ABC225" s="41"/>
      <c r="ABD225" s="41"/>
      <c r="ABE225" s="41"/>
      <c r="ABF225" s="41"/>
      <c r="ABG225" s="41"/>
      <c r="ABH225" s="41"/>
      <c r="ABI225" s="41"/>
      <c r="ABJ225" s="41"/>
      <c r="ABK225" s="41"/>
      <c r="ABL225" s="41"/>
      <c r="ABM225" s="41"/>
      <c r="ABN225" s="41"/>
      <c r="ABO225" s="41"/>
      <c r="ABP225" s="41"/>
      <c r="ABQ225" s="41"/>
      <c r="ABR225" s="41"/>
      <c r="ABS225" s="41"/>
      <c r="ABT225" s="41"/>
      <c r="ABU225" s="41"/>
      <c r="ABV225" s="41"/>
      <c r="ABW225" s="41"/>
      <c r="ABX225" s="41"/>
      <c r="ABY225" s="41"/>
      <c r="ABZ225" s="41"/>
      <c r="ACA225" s="41"/>
      <c r="ACB225" s="41"/>
      <c r="ACC225" s="41"/>
      <c r="ACD225" s="41"/>
      <c r="ACE225" s="41"/>
      <c r="ACF225" s="41"/>
      <c r="ACG225" s="41"/>
      <c r="ACH225" s="41"/>
      <c r="ACI225" s="41"/>
      <c r="ACJ225" s="41"/>
      <c r="ACK225" s="41"/>
      <c r="ACL225" s="41"/>
      <c r="ACM225" s="41"/>
      <c r="ACN225" s="41"/>
      <c r="ACO225" s="41"/>
      <c r="ACP225" s="41"/>
      <c r="ACQ225" s="41"/>
      <c r="ACR225" s="41"/>
      <c r="ACS225" s="41"/>
      <c r="ACT225" s="41"/>
      <c r="ACU225" s="41"/>
      <c r="ACV225" s="41"/>
      <c r="ACW225" s="41"/>
      <c r="ACX225" s="41"/>
      <c r="ACY225" s="41"/>
      <c r="ACZ225" s="41"/>
      <c r="ADA225" s="41"/>
      <c r="ADB225" s="41"/>
      <c r="ADC225" s="41"/>
      <c r="ADD225" s="41"/>
      <c r="ADE225" s="41"/>
      <c r="ADF225" s="41"/>
      <c r="ADG225" s="41"/>
      <c r="ADH225" s="41"/>
      <c r="ADI225" s="41"/>
      <c r="ADJ225" s="41"/>
      <c r="ADK225" s="41"/>
      <c r="ADL225" s="41"/>
      <c r="ADM225" s="41"/>
      <c r="ADN225" s="41"/>
      <c r="ADO225" s="41"/>
      <c r="ADP225" s="41"/>
      <c r="ADQ225" s="41"/>
      <c r="ADR225" s="41"/>
      <c r="ADS225" s="41"/>
      <c r="ADT225" s="41"/>
      <c r="ADU225" s="41"/>
      <c r="ADV225" s="41"/>
      <c r="ADW225" s="41"/>
      <c r="ADX225" s="41"/>
      <c r="ADY225" s="41"/>
      <c r="ADZ225" s="41"/>
      <c r="AEA225" s="41"/>
      <c r="AEB225" s="41"/>
      <c r="AEC225" s="41"/>
      <c r="AED225" s="41"/>
      <c r="AEE225" s="41"/>
      <c r="AEF225" s="41"/>
      <c r="AEG225" s="41"/>
      <c r="AEH225" s="41"/>
      <c r="AEI225" s="41"/>
      <c r="AEJ225" s="41"/>
      <c r="AEK225" s="41"/>
      <c r="AEL225" s="41"/>
      <c r="AEM225" s="41"/>
      <c r="AEN225" s="41"/>
      <c r="AEO225" s="41"/>
      <c r="AEP225" s="41"/>
      <c r="AEQ225" s="41"/>
      <c r="AER225" s="41"/>
      <c r="AES225" s="41"/>
      <c r="AET225" s="41"/>
      <c r="AEU225" s="41"/>
      <c r="AEV225" s="41"/>
      <c r="AEW225" s="41"/>
      <c r="AEX225" s="41"/>
      <c r="AEY225" s="41"/>
      <c r="AEZ225" s="41"/>
      <c r="AFA225" s="41"/>
      <c r="AFB225" s="41"/>
      <c r="AFC225" s="41"/>
      <c r="AFD225" s="41"/>
      <c r="AFE225" s="41"/>
      <c r="AFF225" s="41"/>
      <c r="AFG225" s="41"/>
      <c r="AFH225" s="41"/>
      <c r="AFI225" s="41"/>
      <c r="AFJ225" s="41"/>
      <c r="AFK225" s="41"/>
      <c r="AFL225" s="41"/>
      <c r="AFM225" s="41"/>
      <c r="AFN225" s="41"/>
      <c r="AFO225" s="41"/>
      <c r="AFP225" s="41"/>
      <c r="AFQ225" s="41"/>
      <c r="AFR225" s="41"/>
      <c r="AFS225" s="41"/>
      <c r="AFT225" s="41"/>
      <c r="AFU225" s="41"/>
      <c r="AFV225" s="41"/>
      <c r="AFW225" s="41"/>
      <c r="AFX225" s="41"/>
      <c r="AFY225" s="41"/>
      <c r="AFZ225" s="41"/>
      <c r="AGA225" s="41"/>
      <c r="AGB225" s="41"/>
      <c r="AGC225" s="41"/>
      <c r="AGD225" s="41"/>
      <c r="AGE225" s="41"/>
      <c r="AGF225" s="41"/>
      <c r="AGG225" s="41"/>
      <c r="AGH225" s="41"/>
      <c r="AGI225" s="41"/>
      <c r="AGJ225" s="41"/>
      <c r="AGK225" s="41"/>
      <c r="AGL225" s="41"/>
      <c r="AGM225" s="41"/>
      <c r="AGN225" s="41"/>
      <c r="AGO225" s="41"/>
      <c r="AGP225" s="41"/>
      <c r="AGQ225" s="41"/>
      <c r="AGR225" s="41"/>
      <c r="AGS225" s="41"/>
      <c r="AGT225" s="41"/>
      <c r="AGU225" s="41"/>
      <c r="AGV225" s="41"/>
      <c r="AGW225" s="41"/>
      <c r="AGX225" s="41"/>
      <c r="AGY225" s="41"/>
      <c r="AGZ225" s="41"/>
      <c r="AHA225" s="41"/>
      <c r="AHB225" s="41"/>
      <c r="AHC225" s="41"/>
      <c r="AHD225" s="41"/>
      <c r="AHE225" s="41"/>
      <c r="AHF225" s="41"/>
      <c r="AHG225" s="41"/>
      <c r="AHH225" s="41"/>
      <c r="AHI225" s="41"/>
      <c r="AHJ225" s="41"/>
      <c r="AHK225" s="41"/>
      <c r="AHL225" s="41"/>
      <c r="AHM225" s="41"/>
      <c r="AHN225" s="41"/>
      <c r="AHO225" s="41"/>
      <c r="AHP225" s="41"/>
      <c r="AHQ225" s="41"/>
      <c r="AHR225" s="41"/>
      <c r="AHS225" s="41"/>
      <c r="AHT225" s="41"/>
      <c r="AHU225" s="41"/>
      <c r="AHV225" s="41"/>
      <c r="AHW225" s="41"/>
      <c r="AHX225" s="41"/>
      <c r="AHY225" s="41"/>
      <c r="AHZ225" s="41"/>
      <c r="AIA225" s="41"/>
      <c r="AIB225" s="41"/>
      <c r="AIC225" s="41"/>
      <c r="AID225" s="41"/>
      <c r="AIE225" s="41"/>
      <c r="AIF225" s="41"/>
      <c r="AIG225" s="41"/>
      <c r="AIH225" s="41"/>
      <c r="AII225" s="41"/>
      <c r="AIJ225" s="41"/>
      <c r="AIK225" s="41"/>
      <c r="AIL225" s="41"/>
      <c r="AIM225" s="41"/>
      <c r="AIN225" s="41"/>
      <c r="AIO225" s="41"/>
      <c r="AIP225" s="41"/>
      <c r="AIQ225" s="41"/>
      <c r="AIR225" s="41"/>
      <c r="AIS225" s="41"/>
      <c r="AIT225" s="41"/>
      <c r="AIU225" s="41"/>
      <c r="AIV225" s="41"/>
      <c r="AIW225" s="41"/>
      <c r="AIX225" s="41"/>
      <c r="AIY225" s="41"/>
      <c r="AIZ225" s="41"/>
      <c r="AJA225" s="41"/>
      <c r="AJB225" s="41"/>
      <c r="AJC225" s="41"/>
      <c r="AJD225" s="41"/>
      <c r="AJE225" s="41"/>
      <c r="AJF225" s="41"/>
      <c r="AJG225" s="41"/>
      <c r="AJH225" s="41"/>
      <c r="AJI225" s="41"/>
      <c r="AJJ225" s="41"/>
      <c r="AJK225" s="41"/>
      <c r="AJL225" s="41"/>
      <c r="AJM225" s="41"/>
      <c r="AJN225" s="41"/>
      <c r="AJO225" s="41"/>
      <c r="AJP225" s="41"/>
      <c r="AJQ225" s="41"/>
      <c r="AJR225" s="41"/>
      <c r="AJS225" s="41"/>
      <c r="AJT225" s="41"/>
      <c r="AJU225" s="41"/>
      <c r="AJV225" s="41"/>
      <c r="AJW225" s="41"/>
      <c r="AJX225" s="41"/>
      <c r="AJY225" s="41"/>
      <c r="AJZ225" s="41"/>
      <c r="AKA225" s="41"/>
      <c r="AKB225" s="41"/>
      <c r="AKC225" s="41"/>
      <c r="AKD225" s="41"/>
      <c r="AKE225" s="41"/>
      <c r="AKF225" s="41"/>
      <c r="AKG225" s="41"/>
      <c r="AKH225" s="41"/>
      <c r="AKI225" s="41"/>
      <c r="AKJ225" s="41"/>
      <c r="AKK225" s="41"/>
      <c r="AKL225" s="41"/>
      <c r="AKM225" s="41"/>
      <c r="AKN225" s="41"/>
      <c r="AKO225" s="41"/>
      <c r="AKP225" s="41"/>
      <c r="AKQ225" s="41"/>
      <c r="AKR225" s="41"/>
      <c r="AKS225" s="41"/>
      <c r="AKT225" s="41"/>
      <c r="AKU225" s="41"/>
      <c r="AKV225" s="41"/>
      <c r="AKW225" s="41"/>
      <c r="AKX225" s="41"/>
      <c r="AKY225" s="41"/>
      <c r="AKZ225" s="41"/>
      <c r="ALA225" s="41"/>
      <c r="ALB225" s="41"/>
      <c r="ALC225" s="41"/>
      <c r="ALD225" s="41"/>
      <c r="ALE225" s="41"/>
      <c r="ALF225" s="41"/>
      <c r="ALG225" s="41"/>
      <c r="ALH225" s="41"/>
      <c r="ALI225" s="41"/>
      <c r="ALJ225" s="41"/>
      <c r="ALK225" s="41"/>
      <c r="ALL225" s="41"/>
      <c r="ALM225" s="41"/>
      <c r="ALN225" s="41"/>
      <c r="ALO225" s="41"/>
      <c r="ALP225" s="41"/>
      <c r="ALQ225" s="41"/>
      <c r="ALR225" s="41"/>
      <c r="ALS225" s="41"/>
      <c r="ALT225" s="41"/>
      <c r="ALU225" s="41"/>
      <c r="ALV225" s="41"/>
      <c r="ALW225" s="41"/>
      <c r="ALX225" s="41"/>
      <c r="ALY225" s="41"/>
      <c r="ALZ225" s="41"/>
      <c r="AMA225" s="41"/>
      <c r="AMB225" s="41"/>
      <c r="AMC225" s="41"/>
      <c r="AMD225" s="41"/>
      <c r="AME225" s="41"/>
    </row>
    <row r="226" spans="1:1019" ht="27.75" customHeight="1" thickBot="1" x14ac:dyDescent="0.25">
      <c r="A226" s="592"/>
      <c r="B226" s="594"/>
      <c r="C226" s="596"/>
      <c r="D226" s="713"/>
      <c r="E226" s="723"/>
      <c r="F226" s="709"/>
      <c r="G226" s="711"/>
      <c r="H226" s="769"/>
      <c r="I226" s="769"/>
      <c r="J226" s="485" t="s">
        <v>28</v>
      </c>
      <c r="K226" s="486">
        <f>+L226+N226</f>
        <v>2.8</v>
      </c>
      <c r="L226" s="487">
        <v>0</v>
      </c>
      <c r="M226" s="488">
        <v>0</v>
      </c>
      <c r="N226" s="489">
        <v>2.8</v>
      </c>
      <c r="O226" s="486">
        <f>+P226+R226</f>
        <v>0</v>
      </c>
      <c r="P226" s="487">
        <v>0</v>
      </c>
      <c r="Q226" s="488">
        <v>0</v>
      </c>
      <c r="R226" s="489">
        <v>0</v>
      </c>
      <c r="S226" s="486">
        <f>+T226+V226</f>
        <v>0</v>
      </c>
      <c r="T226" s="487">
        <v>0</v>
      </c>
      <c r="U226" s="488">
        <v>0</v>
      </c>
      <c r="V226" s="489">
        <v>0</v>
      </c>
      <c r="W226" s="486">
        <f>+X226+Z226</f>
        <v>0</v>
      </c>
      <c r="X226" s="487">
        <v>0</v>
      </c>
      <c r="Y226" s="487">
        <v>0</v>
      </c>
      <c r="Z226" s="489">
        <v>0</v>
      </c>
      <c r="AA226" s="490">
        <v>0</v>
      </c>
      <c r="AB226" s="491">
        <v>0</v>
      </c>
      <c r="AC226" s="496" t="s">
        <v>347</v>
      </c>
      <c r="AD226" s="497" t="s">
        <v>39</v>
      </c>
      <c r="AE226" s="497" t="s">
        <v>39</v>
      </c>
      <c r="AF226" s="498" t="s">
        <v>39</v>
      </c>
      <c r="AG226" s="41"/>
      <c r="AH226" s="41"/>
      <c r="AI226" s="41"/>
      <c r="AJ226" s="41"/>
      <c r="AK226" s="41"/>
      <c r="AL226" s="41"/>
      <c r="AM226" s="41"/>
      <c r="AN226" s="67"/>
      <c r="AO226" s="67"/>
      <c r="AP226" s="67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9"/>
      <c r="BH226" s="67"/>
      <c r="BI226" s="67"/>
      <c r="BJ226" s="67"/>
      <c r="BK226" s="67"/>
      <c r="BL226" s="67"/>
      <c r="BM226" s="67"/>
      <c r="BN226" s="67"/>
      <c r="BO226" s="67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  <c r="NZ226" s="41"/>
      <c r="OA226" s="41"/>
      <c r="OB226" s="41"/>
      <c r="OC226" s="41"/>
      <c r="OD226" s="41"/>
      <c r="OE226" s="41"/>
      <c r="OF226" s="41"/>
      <c r="OG226" s="41"/>
      <c r="OH226" s="41"/>
      <c r="OI226" s="41"/>
      <c r="OJ226" s="41"/>
      <c r="OK226" s="41"/>
      <c r="OL226" s="41"/>
      <c r="OM226" s="41"/>
      <c r="ON226" s="41"/>
      <c r="OO226" s="41"/>
      <c r="OP226" s="41"/>
      <c r="OQ226" s="41"/>
      <c r="OR226" s="41"/>
      <c r="OS226" s="41"/>
      <c r="OT226" s="41"/>
      <c r="OU226" s="41"/>
      <c r="OV226" s="41"/>
      <c r="OW226" s="41"/>
      <c r="OX226" s="41"/>
      <c r="OY226" s="41"/>
      <c r="OZ226" s="41"/>
      <c r="PA226" s="41"/>
      <c r="PB226" s="41"/>
      <c r="PC226" s="41"/>
      <c r="PD226" s="41"/>
      <c r="PE226" s="41"/>
      <c r="PF226" s="41"/>
      <c r="PG226" s="41"/>
      <c r="PH226" s="41"/>
      <c r="PI226" s="41"/>
      <c r="PJ226" s="41"/>
      <c r="PK226" s="41"/>
      <c r="PL226" s="41"/>
      <c r="PM226" s="41"/>
      <c r="PN226" s="41"/>
      <c r="PO226" s="41"/>
      <c r="PP226" s="41"/>
      <c r="PQ226" s="41"/>
      <c r="PR226" s="41"/>
      <c r="PS226" s="41"/>
      <c r="PT226" s="41"/>
      <c r="PU226" s="41"/>
      <c r="PV226" s="41"/>
      <c r="PW226" s="41"/>
      <c r="PX226" s="41"/>
      <c r="PY226" s="41"/>
      <c r="PZ226" s="41"/>
      <c r="QA226" s="41"/>
      <c r="QB226" s="41"/>
      <c r="QC226" s="41"/>
      <c r="QD226" s="41"/>
      <c r="QE226" s="41"/>
      <c r="QF226" s="41"/>
      <c r="QG226" s="41"/>
      <c r="QH226" s="41"/>
      <c r="QI226" s="41"/>
      <c r="QJ226" s="41"/>
      <c r="QK226" s="41"/>
      <c r="QL226" s="41"/>
      <c r="QM226" s="41"/>
      <c r="QN226" s="41"/>
      <c r="QO226" s="41"/>
      <c r="QP226" s="41"/>
      <c r="QQ226" s="41"/>
      <c r="QR226" s="41"/>
      <c r="QS226" s="41"/>
      <c r="QT226" s="41"/>
      <c r="QU226" s="41"/>
      <c r="QV226" s="41"/>
      <c r="QW226" s="41"/>
      <c r="QX226" s="41"/>
      <c r="QY226" s="41"/>
      <c r="QZ226" s="41"/>
      <c r="RA226" s="41"/>
      <c r="RB226" s="41"/>
      <c r="RC226" s="41"/>
      <c r="RD226" s="41"/>
      <c r="RE226" s="41"/>
      <c r="RF226" s="41"/>
      <c r="RG226" s="41"/>
      <c r="RH226" s="41"/>
      <c r="RI226" s="41"/>
      <c r="RJ226" s="41"/>
      <c r="RK226" s="41"/>
      <c r="RL226" s="41"/>
      <c r="RM226" s="41"/>
      <c r="RN226" s="41"/>
      <c r="RO226" s="41"/>
      <c r="RP226" s="41"/>
      <c r="RQ226" s="41"/>
      <c r="RR226" s="41"/>
      <c r="RS226" s="41"/>
      <c r="RT226" s="41"/>
      <c r="RU226" s="41"/>
      <c r="RV226" s="41"/>
      <c r="RW226" s="41"/>
      <c r="RX226" s="41"/>
      <c r="RY226" s="41"/>
      <c r="RZ226" s="41"/>
      <c r="SA226" s="41"/>
      <c r="SB226" s="41"/>
      <c r="SC226" s="41"/>
      <c r="SD226" s="41"/>
      <c r="SE226" s="41"/>
      <c r="SF226" s="41"/>
      <c r="SG226" s="41"/>
      <c r="SH226" s="41"/>
      <c r="SI226" s="41"/>
      <c r="SJ226" s="41"/>
      <c r="SK226" s="41"/>
      <c r="SL226" s="41"/>
      <c r="SM226" s="41"/>
      <c r="SN226" s="41"/>
      <c r="SO226" s="41"/>
      <c r="SP226" s="41"/>
      <c r="SQ226" s="41"/>
      <c r="SR226" s="41"/>
      <c r="SS226" s="41"/>
      <c r="ST226" s="41"/>
      <c r="SU226" s="41"/>
      <c r="SV226" s="41"/>
      <c r="SW226" s="41"/>
      <c r="SX226" s="41"/>
      <c r="SY226" s="41"/>
      <c r="SZ226" s="41"/>
      <c r="TA226" s="41"/>
      <c r="TB226" s="41"/>
      <c r="TC226" s="41"/>
      <c r="TD226" s="41"/>
      <c r="TE226" s="41"/>
      <c r="TF226" s="41"/>
      <c r="TG226" s="41"/>
      <c r="TH226" s="41"/>
      <c r="TI226" s="41"/>
      <c r="TJ226" s="41"/>
      <c r="TK226" s="41"/>
      <c r="TL226" s="41"/>
      <c r="TM226" s="41"/>
      <c r="TN226" s="41"/>
      <c r="TO226" s="41"/>
      <c r="TP226" s="41"/>
      <c r="TQ226" s="41"/>
      <c r="TR226" s="41"/>
      <c r="TS226" s="41"/>
      <c r="TT226" s="41"/>
      <c r="TU226" s="41"/>
      <c r="TV226" s="41"/>
      <c r="TW226" s="41"/>
      <c r="TX226" s="41"/>
      <c r="TY226" s="41"/>
      <c r="TZ226" s="41"/>
      <c r="UA226" s="41"/>
      <c r="UB226" s="41"/>
      <c r="UC226" s="41"/>
      <c r="UD226" s="41"/>
      <c r="UE226" s="41"/>
      <c r="UF226" s="41"/>
      <c r="UG226" s="41"/>
      <c r="UH226" s="41"/>
      <c r="UI226" s="41"/>
      <c r="UJ226" s="41"/>
      <c r="UK226" s="41"/>
      <c r="UL226" s="41"/>
      <c r="UM226" s="41"/>
      <c r="UN226" s="41"/>
      <c r="UO226" s="41"/>
      <c r="UP226" s="41"/>
      <c r="UQ226" s="41"/>
      <c r="UR226" s="41"/>
      <c r="US226" s="41"/>
      <c r="UT226" s="41"/>
      <c r="UU226" s="41"/>
      <c r="UV226" s="41"/>
      <c r="UW226" s="41"/>
      <c r="UX226" s="41"/>
      <c r="UY226" s="41"/>
      <c r="UZ226" s="41"/>
      <c r="VA226" s="41"/>
      <c r="VB226" s="41"/>
      <c r="VC226" s="41"/>
      <c r="VD226" s="41"/>
      <c r="VE226" s="41"/>
      <c r="VF226" s="41"/>
      <c r="VG226" s="41"/>
      <c r="VH226" s="41"/>
      <c r="VI226" s="41"/>
      <c r="VJ226" s="41"/>
      <c r="VK226" s="41"/>
      <c r="VL226" s="41"/>
      <c r="VM226" s="41"/>
      <c r="VN226" s="41"/>
      <c r="VO226" s="41"/>
      <c r="VP226" s="41"/>
      <c r="VQ226" s="41"/>
      <c r="VR226" s="41"/>
      <c r="VS226" s="41"/>
      <c r="VT226" s="41"/>
      <c r="VU226" s="41"/>
      <c r="VV226" s="41"/>
      <c r="VW226" s="41"/>
      <c r="VX226" s="41"/>
      <c r="VY226" s="41"/>
      <c r="VZ226" s="41"/>
      <c r="WA226" s="41"/>
      <c r="WB226" s="41"/>
      <c r="WC226" s="41"/>
      <c r="WD226" s="41"/>
      <c r="WE226" s="41"/>
      <c r="WF226" s="41"/>
      <c r="WG226" s="41"/>
      <c r="WH226" s="41"/>
      <c r="WI226" s="41"/>
      <c r="WJ226" s="41"/>
      <c r="WK226" s="41"/>
      <c r="WL226" s="41"/>
      <c r="WM226" s="41"/>
      <c r="WN226" s="41"/>
      <c r="WO226" s="41"/>
      <c r="WP226" s="41"/>
      <c r="WQ226" s="41"/>
      <c r="WR226" s="41"/>
      <c r="WS226" s="41"/>
      <c r="WT226" s="41"/>
      <c r="WU226" s="41"/>
      <c r="WV226" s="41"/>
      <c r="WW226" s="41"/>
      <c r="WX226" s="41"/>
      <c r="WY226" s="41"/>
      <c r="WZ226" s="41"/>
      <c r="XA226" s="41"/>
      <c r="XB226" s="41"/>
      <c r="XC226" s="41"/>
      <c r="XD226" s="41"/>
      <c r="XE226" s="41"/>
      <c r="XF226" s="41"/>
      <c r="XG226" s="41"/>
      <c r="XH226" s="41"/>
      <c r="XI226" s="41"/>
      <c r="XJ226" s="41"/>
      <c r="XK226" s="41"/>
      <c r="XL226" s="41"/>
      <c r="XM226" s="41"/>
      <c r="XN226" s="41"/>
      <c r="XO226" s="41"/>
      <c r="XP226" s="41"/>
      <c r="XQ226" s="41"/>
      <c r="XR226" s="41"/>
      <c r="XS226" s="41"/>
      <c r="XT226" s="41"/>
      <c r="XU226" s="41"/>
      <c r="XV226" s="41"/>
      <c r="XW226" s="41"/>
      <c r="XX226" s="41"/>
      <c r="XY226" s="41"/>
      <c r="XZ226" s="41"/>
      <c r="YA226" s="41"/>
      <c r="YB226" s="41"/>
      <c r="YC226" s="41"/>
      <c r="YD226" s="41"/>
      <c r="YE226" s="41"/>
      <c r="YF226" s="41"/>
      <c r="YG226" s="41"/>
      <c r="YH226" s="41"/>
      <c r="YI226" s="41"/>
      <c r="YJ226" s="41"/>
      <c r="YK226" s="41"/>
      <c r="YL226" s="41"/>
      <c r="YM226" s="41"/>
      <c r="YN226" s="41"/>
      <c r="YO226" s="41"/>
      <c r="YP226" s="41"/>
      <c r="YQ226" s="41"/>
      <c r="YR226" s="41"/>
      <c r="YS226" s="41"/>
      <c r="YT226" s="41"/>
      <c r="YU226" s="41"/>
      <c r="YV226" s="41"/>
      <c r="YW226" s="41"/>
      <c r="YX226" s="41"/>
      <c r="YY226" s="41"/>
      <c r="YZ226" s="41"/>
      <c r="ZA226" s="41"/>
      <c r="ZB226" s="41"/>
      <c r="ZC226" s="41"/>
      <c r="ZD226" s="41"/>
      <c r="ZE226" s="41"/>
      <c r="ZF226" s="41"/>
      <c r="ZG226" s="41"/>
      <c r="ZH226" s="41"/>
      <c r="ZI226" s="41"/>
      <c r="ZJ226" s="41"/>
      <c r="ZK226" s="41"/>
      <c r="ZL226" s="41"/>
      <c r="ZM226" s="41"/>
      <c r="ZN226" s="41"/>
      <c r="ZO226" s="41"/>
      <c r="ZP226" s="41"/>
      <c r="ZQ226" s="41"/>
      <c r="ZR226" s="41"/>
      <c r="ZS226" s="41"/>
      <c r="ZT226" s="41"/>
      <c r="ZU226" s="41"/>
      <c r="ZV226" s="41"/>
      <c r="ZW226" s="41"/>
      <c r="ZX226" s="41"/>
      <c r="ZY226" s="41"/>
      <c r="ZZ226" s="41"/>
      <c r="AAA226" s="41"/>
      <c r="AAB226" s="41"/>
      <c r="AAC226" s="41"/>
      <c r="AAD226" s="41"/>
      <c r="AAE226" s="41"/>
      <c r="AAF226" s="41"/>
      <c r="AAG226" s="41"/>
      <c r="AAH226" s="41"/>
      <c r="AAI226" s="41"/>
      <c r="AAJ226" s="41"/>
      <c r="AAK226" s="41"/>
      <c r="AAL226" s="41"/>
      <c r="AAM226" s="41"/>
      <c r="AAN226" s="41"/>
      <c r="AAO226" s="41"/>
      <c r="AAP226" s="41"/>
      <c r="AAQ226" s="41"/>
      <c r="AAR226" s="41"/>
      <c r="AAS226" s="41"/>
      <c r="AAT226" s="41"/>
      <c r="AAU226" s="41"/>
      <c r="AAV226" s="41"/>
      <c r="AAW226" s="41"/>
      <c r="AAX226" s="41"/>
      <c r="AAY226" s="41"/>
      <c r="AAZ226" s="41"/>
      <c r="ABA226" s="41"/>
      <c r="ABB226" s="41"/>
      <c r="ABC226" s="41"/>
      <c r="ABD226" s="41"/>
      <c r="ABE226" s="41"/>
      <c r="ABF226" s="41"/>
      <c r="ABG226" s="41"/>
      <c r="ABH226" s="41"/>
      <c r="ABI226" s="41"/>
      <c r="ABJ226" s="41"/>
      <c r="ABK226" s="41"/>
      <c r="ABL226" s="41"/>
      <c r="ABM226" s="41"/>
      <c r="ABN226" s="41"/>
      <c r="ABO226" s="41"/>
      <c r="ABP226" s="41"/>
      <c r="ABQ226" s="41"/>
      <c r="ABR226" s="41"/>
      <c r="ABS226" s="41"/>
      <c r="ABT226" s="41"/>
      <c r="ABU226" s="41"/>
      <c r="ABV226" s="41"/>
      <c r="ABW226" s="41"/>
      <c r="ABX226" s="41"/>
      <c r="ABY226" s="41"/>
      <c r="ABZ226" s="41"/>
      <c r="ACA226" s="41"/>
      <c r="ACB226" s="41"/>
      <c r="ACC226" s="41"/>
      <c r="ACD226" s="41"/>
      <c r="ACE226" s="41"/>
      <c r="ACF226" s="41"/>
      <c r="ACG226" s="41"/>
      <c r="ACH226" s="41"/>
      <c r="ACI226" s="41"/>
      <c r="ACJ226" s="41"/>
      <c r="ACK226" s="41"/>
      <c r="ACL226" s="41"/>
      <c r="ACM226" s="41"/>
      <c r="ACN226" s="41"/>
      <c r="ACO226" s="41"/>
      <c r="ACP226" s="41"/>
      <c r="ACQ226" s="41"/>
      <c r="ACR226" s="41"/>
      <c r="ACS226" s="41"/>
      <c r="ACT226" s="41"/>
      <c r="ACU226" s="41"/>
      <c r="ACV226" s="41"/>
      <c r="ACW226" s="41"/>
      <c r="ACX226" s="41"/>
      <c r="ACY226" s="41"/>
      <c r="ACZ226" s="41"/>
      <c r="ADA226" s="41"/>
      <c r="ADB226" s="41"/>
      <c r="ADC226" s="41"/>
      <c r="ADD226" s="41"/>
      <c r="ADE226" s="41"/>
      <c r="ADF226" s="41"/>
      <c r="ADG226" s="41"/>
      <c r="ADH226" s="41"/>
      <c r="ADI226" s="41"/>
      <c r="ADJ226" s="41"/>
      <c r="ADK226" s="41"/>
      <c r="ADL226" s="41"/>
      <c r="ADM226" s="41"/>
      <c r="ADN226" s="41"/>
      <c r="ADO226" s="41"/>
      <c r="ADP226" s="41"/>
      <c r="ADQ226" s="41"/>
      <c r="ADR226" s="41"/>
      <c r="ADS226" s="41"/>
      <c r="ADT226" s="41"/>
      <c r="ADU226" s="41"/>
      <c r="ADV226" s="41"/>
      <c r="ADW226" s="41"/>
      <c r="ADX226" s="41"/>
      <c r="ADY226" s="41"/>
      <c r="ADZ226" s="41"/>
      <c r="AEA226" s="41"/>
      <c r="AEB226" s="41"/>
      <c r="AEC226" s="41"/>
      <c r="AED226" s="41"/>
      <c r="AEE226" s="41"/>
      <c r="AEF226" s="41"/>
      <c r="AEG226" s="41"/>
      <c r="AEH226" s="41"/>
      <c r="AEI226" s="41"/>
      <c r="AEJ226" s="41"/>
      <c r="AEK226" s="41"/>
      <c r="AEL226" s="41"/>
      <c r="AEM226" s="41"/>
      <c r="AEN226" s="41"/>
      <c r="AEO226" s="41"/>
      <c r="AEP226" s="41"/>
      <c r="AEQ226" s="41"/>
      <c r="AER226" s="41"/>
      <c r="AES226" s="41"/>
      <c r="AET226" s="41"/>
      <c r="AEU226" s="41"/>
      <c r="AEV226" s="41"/>
      <c r="AEW226" s="41"/>
      <c r="AEX226" s="41"/>
      <c r="AEY226" s="41"/>
      <c r="AEZ226" s="41"/>
      <c r="AFA226" s="41"/>
      <c r="AFB226" s="41"/>
      <c r="AFC226" s="41"/>
      <c r="AFD226" s="41"/>
      <c r="AFE226" s="41"/>
      <c r="AFF226" s="41"/>
      <c r="AFG226" s="41"/>
      <c r="AFH226" s="41"/>
      <c r="AFI226" s="41"/>
      <c r="AFJ226" s="41"/>
      <c r="AFK226" s="41"/>
      <c r="AFL226" s="41"/>
      <c r="AFM226" s="41"/>
      <c r="AFN226" s="41"/>
      <c r="AFO226" s="41"/>
      <c r="AFP226" s="41"/>
      <c r="AFQ226" s="41"/>
      <c r="AFR226" s="41"/>
      <c r="AFS226" s="41"/>
      <c r="AFT226" s="41"/>
      <c r="AFU226" s="41"/>
      <c r="AFV226" s="41"/>
      <c r="AFW226" s="41"/>
      <c r="AFX226" s="41"/>
      <c r="AFY226" s="41"/>
      <c r="AFZ226" s="41"/>
      <c r="AGA226" s="41"/>
      <c r="AGB226" s="41"/>
      <c r="AGC226" s="41"/>
      <c r="AGD226" s="41"/>
      <c r="AGE226" s="41"/>
      <c r="AGF226" s="41"/>
      <c r="AGG226" s="41"/>
      <c r="AGH226" s="41"/>
      <c r="AGI226" s="41"/>
      <c r="AGJ226" s="41"/>
      <c r="AGK226" s="41"/>
      <c r="AGL226" s="41"/>
      <c r="AGM226" s="41"/>
      <c r="AGN226" s="41"/>
      <c r="AGO226" s="41"/>
      <c r="AGP226" s="41"/>
      <c r="AGQ226" s="41"/>
      <c r="AGR226" s="41"/>
      <c r="AGS226" s="41"/>
      <c r="AGT226" s="41"/>
      <c r="AGU226" s="41"/>
      <c r="AGV226" s="41"/>
      <c r="AGW226" s="41"/>
      <c r="AGX226" s="41"/>
      <c r="AGY226" s="41"/>
      <c r="AGZ226" s="41"/>
      <c r="AHA226" s="41"/>
      <c r="AHB226" s="41"/>
      <c r="AHC226" s="41"/>
      <c r="AHD226" s="41"/>
      <c r="AHE226" s="41"/>
      <c r="AHF226" s="41"/>
      <c r="AHG226" s="41"/>
      <c r="AHH226" s="41"/>
      <c r="AHI226" s="41"/>
      <c r="AHJ226" s="41"/>
      <c r="AHK226" s="41"/>
      <c r="AHL226" s="41"/>
      <c r="AHM226" s="41"/>
      <c r="AHN226" s="41"/>
      <c r="AHO226" s="41"/>
      <c r="AHP226" s="41"/>
      <c r="AHQ226" s="41"/>
      <c r="AHR226" s="41"/>
      <c r="AHS226" s="41"/>
      <c r="AHT226" s="41"/>
      <c r="AHU226" s="41"/>
      <c r="AHV226" s="41"/>
      <c r="AHW226" s="41"/>
      <c r="AHX226" s="41"/>
      <c r="AHY226" s="41"/>
      <c r="AHZ226" s="41"/>
      <c r="AIA226" s="41"/>
      <c r="AIB226" s="41"/>
      <c r="AIC226" s="41"/>
      <c r="AID226" s="41"/>
      <c r="AIE226" s="41"/>
      <c r="AIF226" s="41"/>
      <c r="AIG226" s="41"/>
      <c r="AIH226" s="41"/>
      <c r="AII226" s="41"/>
      <c r="AIJ226" s="41"/>
      <c r="AIK226" s="41"/>
      <c r="AIL226" s="41"/>
      <c r="AIM226" s="41"/>
      <c r="AIN226" s="41"/>
      <c r="AIO226" s="41"/>
      <c r="AIP226" s="41"/>
      <c r="AIQ226" s="41"/>
      <c r="AIR226" s="41"/>
      <c r="AIS226" s="41"/>
      <c r="AIT226" s="41"/>
      <c r="AIU226" s="41"/>
      <c r="AIV226" s="41"/>
      <c r="AIW226" s="41"/>
      <c r="AIX226" s="41"/>
      <c r="AIY226" s="41"/>
      <c r="AIZ226" s="41"/>
      <c r="AJA226" s="41"/>
      <c r="AJB226" s="41"/>
      <c r="AJC226" s="41"/>
      <c r="AJD226" s="41"/>
      <c r="AJE226" s="41"/>
      <c r="AJF226" s="41"/>
      <c r="AJG226" s="41"/>
      <c r="AJH226" s="41"/>
      <c r="AJI226" s="41"/>
      <c r="AJJ226" s="41"/>
      <c r="AJK226" s="41"/>
      <c r="AJL226" s="41"/>
      <c r="AJM226" s="41"/>
      <c r="AJN226" s="41"/>
      <c r="AJO226" s="41"/>
      <c r="AJP226" s="41"/>
      <c r="AJQ226" s="41"/>
      <c r="AJR226" s="41"/>
      <c r="AJS226" s="41"/>
      <c r="AJT226" s="41"/>
      <c r="AJU226" s="41"/>
      <c r="AJV226" s="41"/>
      <c r="AJW226" s="41"/>
      <c r="AJX226" s="41"/>
      <c r="AJY226" s="41"/>
      <c r="AJZ226" s="41"/>
      <c r="AKA226" s="41"/>
      <c r="AKB226" s="41"/>
      <c r="AKC226" s="41"/>
      <c r="AKD226" s="41"/>
      <c r="AKE226" s="41"/>
      <c r="AKF226" s="41"/>
      <c r="AKG226" s="41"/>
      <c r="AKH226" s="41"/>
      <c r="AKI226" s="41"/>
      <c r="AKJ226" s="41"/>
      <c r="AKK226" s="41"/>
      <c r="AKL226" s="41"/>
      <c r="AKM226" s="41"/>
      <c r="AKN226" s="41"/>
      <c r="AKO226" s="41"/>
      <c r="AKP226" s="41"/>
      <c r="AKQ226" s="41"/>
      <c r="AKR226" s="41"/>
      <c r="AKS226" s="41"/>
      <c r="AKT226" s="41"/>
      <c r="AKU226" s="41"/>
      <c r="AKV226" s="41"/>
      <c r="AKW226" s="41"/>
      <c r="AKX226" s="41"/>
      <c r="AKY226" s="41"/>
      <c r="AKZ226" s="41"/>
      <c r="ALA226" s="41"/>
      <c r="ALB226" s="41"/>
      <c r="ALC226" s="41"/>
      <c r="ALD226" s="41"/>
      <c r="ALE226" s="41"/>
      <c r="ALF226" s="41"/>
      <c r="ALG226" s="41"/>
      <c r="ALH226" s="41"/>
      <c r="ALI226" s="41"/>
      <c r="ALJ226" s="41"/>
      <c r="ALK226" s="41"/>
      <c r="ALL226" s="41"/>
      <c r="ALM226" s="41"/>
      <c r="ALN226" s="41"/>
      <c r="ALO226" s="41"/>
      <c r="ALP226" s="41"/>
      <c r="ALQ226" s="41"/>
      <c r="ALR226" s="41"/>
      <c r="ALS226" s="41"/>
      <c r="ALT226" s="41"/>
      <c r="ALU226" s="41"/>
      <c r="ALV226" s="41"/>
      <c r="ALW226" s="41"/>
      <c r="ALX226" s="41"/>
      <c r="ALY226" s="41"/>
      <c r="ALZ226" s="41"/>
      <c r="AMA226" s="41"/>
      <c r="AMB226" s="41"/>
      <c r="AMC226" s="41"/>
      <c r="AMD226" s="41"/>
      <c r="AME226" s="41"/>
    </row>
    <row r="227" spans="1:1019" ht="39" customHeight="1" thickBot="1" x14ac:dyDescent="0.25">
      <c r="A227" s="592"/>
      <c r="B227" s="594"/>
      <c r="C227" s="596"/>
      <c r="D227" s="713"/>
      <c r="E227" s="690"/>
      <c r="F227" s="709"/>
      <c r="G227" s="711"/>
      <c r="H227" s="769"/>
      <c r="I227" s="769"/>
      <c r="J227" s="141" t="s">
        <v>26</v>
      </c>
      <c r="K227" s="20">
        <f t="shared" ref="K227:AB227" si="72">SUM(K225:K226)</f>
        <v>35.9</v>
      </c>
      <c r="L227" s="3">
        <f t="shared" si="72"/>
        <v>0</v>
      </c>
      <c r="M227" s="3">
        <f t="shared" si="72"/>
        <v>0</v>
      </c>
      <c r="N227" s="21">
        <f t="shared" si="72"/>
        <v>35.9</v>
      </c>
      <c r="O227" s="20">
        <f t="shared" si="72"/>
        <v>0</v>
      </c>
      <c r="P227" s="3">
        <f t="shared" si="72"/>
        <v>0</v>
      </c>
      <c r="Q227" s="3">
        <f t="shared" si="72"/>
        <v>0</v>
      </c>
      <c r="R227" s="21">
        <f t="shared" si="72"/>
        <v>0</v>
      </c>
      <c r="S227" s="20">
        <f t="shared" si="72"/>
        <v>0</v>
      </c>
      <c r="T227" s="3">
        <f t="shared" si="72"/>
        <v>0</v>
      </c>
      <c r="U227" s="3">
        <f t="shared" si="72"/>
        <v>0</v>
      </c>
      <c r="V227" s="21">
        <f t="shared" si="72"/>
        <v>0</v>
      </c>
      <c r="W227" s="20">
        <f t="shared" si="72"/>
        <v>0</v>
      </c>
      <c r="X227" s="3">
        <f t="shared" si="72"/>
        <v>0</v>
      </c>
      <c r="Y227" s="3">
        <f t="shared" si="72"/>
        <v>0</v>
      </c>
      <c r="Z227" s="21">
        <f t="shared" si="72"/>
        <v>0</v>
      </c>
      <c r="AA227" s="23">
        <f t="shared" si="72"/>
        <v>0</v>
      </c>
      <c r="AB227" s="113">
        <f t="shared" si="72"/>
        <v>0</v>
      </c>
      <c r="AC227" s="499" t="s">
        <v>349</v>
      </c>
      <c r="AD227" s="500" t="s">
        <v>39</v>
      </c>
      <c r="AE227" s="500" t="s">
        <v>39</v>
      </c>
      <c r="AF227" s="501" t="s">
        <v>39</v>
      </c>
      <c r="AG227" s="41"/>
      <c r="AH227" s="41"/>
      <c r="AI227" s="41"/>
      <c r="AJ227" s="41"/>
      <c r="AK227" s="41"/>
      <c r="AL227" s="41"/>
      <c r="AM227" s="41"/>
      <c r="AN227" s="67"/>
      <c r="AO227" s="67"/>
      <c r="AP227" s="67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9"/>
      <c r="BH227" s="67"/>
      <c r="BI227" s="67"/>
      <c r="BJ227" s="67"/>
      <c r="BK227" s="67"/>
      <c r="BL227" s="67"/>
      <c r="BM227" s="67"/>
      <c r="BN227" s="67"/>
      <c r="BO227" s="67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  <c r="NZ227" s="41"/>
      <c r="OA227" s="41"/>
      <c r="OB227" s="41"/>
      <c r="OC227" s="41"/>
      <c r="OD227" s="41"/>
      <c r="OE227" s="41"/>
      <c r="OF227" s="41"/>
      <c r="OG227" s="41"/>
      <c r="OH227" s="41"/>
      <c r="OI227" s="41"/>
      <c r="OJ227" s="41"/>
      <c r="OK227" s="41"/>
      <c r="OL227" s="41"/>
      <c r="OM227" s="41"/>
      <c r="ON227" s="41"/>
      <c r="OO227" s="41"/>
      <c r="OP227" s="41"/>
      <c r="OQ227" s="41"/>
      <c r="OR227" s="41"/>
      <c r="OS227" s="41"/>
      <c r="OT227" s="41"/>
      <c r="OU227" s="41"/>
      <c r="OV227" s="41"/>
      <c r="OW227" s="41"/>
      <c r="OX227" s="41"/>
      <c r="OY227" s="41"/>
      <c r="OZ227" s="41"/>
      <c r="PA227" s="41"/>
      <c r="PB227" s="41"/>
      <c r="PC227" s="41"/>
      <c r="PD227" s="41"/>
      <c r="PE227" s="41"/>
      <c r="PF227" s="41"/>
      <c r="PG227" s="41"/>
      <c r="PH227" s="41"/>
      <c r="PI227" s="41"/>
      <c r="PJ227" s="41"/>
      <c r="PK227" s="41"/>
      <c r="PL227" s="41"/>
      <c r="PM227" s="41"/>
      <c r="PN227" s="41"/>
      <c r="PO227" s="41"/>
      <c r="PP227" s="41"/>
      <c r="PQ227" s="41"/>
      <c r="PR227" s="41"/>
      <c r="PS227" s="41"/>
      <c r="PT227" s="41"/>
      <c r="PU227" s="41"/>
      <c r="PV227" s="41"/>
      <c r="PW227" s="41"/>
      <c r="PX227" s="41"/>
      <c r="PY227" s="41"/>
      <c r="PZ227" s="41"/>
      <c r="QA227" s="41"/>
      <c r="QB227" s="41"/>
      <c r="QC227" s="41"/>
      <c r="QD227" s="41"/>
      <c r="QE227" s="41"/>
      <c r="QF227" s="41"/>
      <c r="QG227" s="41"/>
      <c r="QH227" s="41"/>
      <c r="QI227" s="41"/>
      <c r="QJ227" s="41"/>
      <c r="QK227" s="41"/>
      <c r="QL227" s="41"/>
      <c r="QM227" s="41"/>
      <c r="QN227" s="41"/>
      <c r="QO227" s="41"/>
      <c r="QP227" s="41"/>
      <c r="QQ227" s="41"/>
      <c r="QR227" s="41"/>
      <c r="QS227" s="41"/>
      <c r="QT227" s="41"/>
      <c r="QU227" s="41"/>
      <c r="QV227" s="41"/>
      <c r="QW227" s="41"/>
      <c r="QX227" s="41"/>
      <c r="QY227" s="41"/>
      <c r="QZ227" s="41"/>
      <c r="RA227" s="41"/>
      <c r="RB227" s="41"/>
      <c r="RC227" s="41"/>
      <c r="RD227" s="41"/>
      <c r="RE227" s="41"/>
      <c r="RF227" s="41"/>
      <c r="RG227" s="41"/>
      <c r="RH227" s="41"/>
      <c r="RI227" s="41"/>
      <c r="RJ227" s="41"/>
      <c r="RK227" s="41"/>
      <c r="RL227" s="41"/>
      <c r="RM227" s="41"/>
      <c r="RN227" s="41"/>
      <c r="RO227" s="41"/>
      <c r="RP227" s="41"/>
      <c r="RQ227" s="41"/>
      <c r="RR227" s="41"/>
      <c r="RS227" s="41"/>
      <c r="RT227" s="41"/>
      <c r="RU227" s="41"/>
      <c r="RV227" s="41"/>
      <c r="RW227" s="41"/>
      <c r="RX227" s="41"/>
      <c r="RY227" s="41"/>
      <c r="RZ227" s="41"/>
      <c r="SA227" s="41"/>
      <c r="SB227" s="41"/>
      <c r="SC227" s="41"/>
      <c r="SD227" s="41"/>
      <c r="SE227" s="41"/>
      <c r="SF227" s="41"/>
      <c r="SG227" s="41"/>
      <c r="SH227" s="41"/>
      <c r="SI227" s="41"/>
      <c r="SJ227" s="41"/>
      <c r="SK227" s="41"/>
      <c r="SL227" s="41"/>
      <c r="SM227" s="41"/>
      <c r="SN227" s="41"/>
      <c r="SO227" s="41"/>
      <c r="SP227" s="41"/>
      <c r="SQ227" s="41"/>
      <c r="SR227" s="41"/>
      <c r="SS227" s="41"/>
      <c r="ST227" s="41"/>
      <c r="SU227" s="41"/>
      <c r="SV227" s="41"/>
      <c r="SW227" s="41"/>
      <c r="SX227" s="41"/>
      <c r="SY227" s="41"/>
      <c r="SZ227" s="41"/>
      <c r="TA227" s="41"/>
      <c r="TB227" s="41"/>
      <c r="TC227" s="41"/>
      <c r="TD227" s="41"/>
      <c r="TE227" s="41"/>
      <c r="TF227" s="41"/>
      <c r="TG227" s="41"/>
      <c r="TH227" s="41"/>
      <c r="TI227" s="41"/>
      <c r="TJ227" s="41"/>
      <c r="TK227" s="41"/>
      <c r="TL227" s="41"/>
      <c r="TM227" s="41"/>
      <c r="TN227" s="41"/>
      <c r="TO227" s="41"/>
      <c r="TP227" s="41"/>
      <c r="TQ227" s="41"/>
      <c r="TR227" s="41"/>
      <c r="TS227" s="41"/>
      <c r="TT227" s="41"/>
      <c r="TU227" s="41"/>
      <c r="TV227" s="41"/>
      <c r="TW227" s="41"/>
      <c r="TX227" s="41"/>
      <c r="TY227" s="41"/>
      <c r="TZ227" s="41"/>
      <c r="UA227" s="41"/>
      <c r="UB227" s="41"/>
      <c r="UC227" s="41"/>
      <c r="UD227" s="41"/>
      <c r="UE227" s="41"/>
      <c r="UF227" s="41"/>
      <c r="UG227" s="41"/>
      <c r="UH227" s="41"/>
      <c r="UI227" s="41"/>
      <c r="UJ227" s="41"/>
      <c r="UK227" s="41"/>
      <c r="UL227" s="41"/>
      <c r="UM227" s="41"/>
      <c r="UN227" s="41"/>
      <c r="UO227" s="41"/>
      <c r="UP227" s="41"/>
      <c r="UQ227" s="41"/>
      <c r="UR227" s="41"/>
      <c r="US227" s="41"/>
      <c r="UT227" s="41"/>
      <c r="UU227" s="41"/>
      <c r="UV227" s="41"/>
      <c r="UW227" s="41"/>
      <c r="UX227" s="41"/>
      <c r="UY227" s="41"/>
      <c r="UZ227" s="41"/>
      <c r="VA227" s="41"/>
      <c r="VB227" s="41"/>
      <c r="VC227" s="41"/>
      <c r="VD227" s="41"/>
      <c r="VE227" s="41"/>
      <c r="VF227" s="41"/>
      <c r="VG227" s="41"/>
      <c r="VH227" s="41"/>
      <c r="VI227" s="41"/>
      <c r="VJ227" s="41"/>
      <c r="VK227" s="41"/>
      <c r="VL227" s="41"/>
      <c r="VM227" s="41"/>
      <c r="VN227" s="41"/>
      <c r="VO227" s="41"/>
      <c r="VP227" s="41"/>
      <c r="VQ227" s="41"/>
      <c r="VR227" s="41"/>
      <c r="VS227" s="41"/>
      <c r="VT227" s="41"/>
      <c r="VU227" s="41"/>
      <c r="VV227" s="41"/>
      <c r="VW227" s="41"/>
      <c r="VX227" s="41"/>
      <c r="VY227" s="41"/>
      <c r="VZ227" s="41"/>
      <c r="WA227" s="41"/>
      <c r="WB227" s="41"/>
      <c r="WC227" s="41"/>
      <c r="WD227" s="41"/>
      <c r="WE227" s="41"/>
      <c r="WF227" s="41"/>
      <c r="WG227" s="41"/>
      <c r="WH227" s="41"/>
      <c r="WI227" s="41"/>
      <c r="WJ227" s="41"/>
      <c r="WK227" s="41"/>
      <c r="WL227" s="41"/>
      <c r="WM227" s="41"/>
      <c r="WN227" s="41"/>
      <c r="WO227" s="41"/>
      <c r="WP227" s="41"/>
      <c r="WQ227" s="41"/>
      <c r="WR227" s="41"/>
      <c r="WS227" s="41"/>
      <c r="WT227" s="41"/>
      <c r="WU227" s="41"/>
      <c r="WV227" s="41"/>
      <c r="WW227" s="41"/>
      <c r="WX227" s="41"/>
      <c r="WY227" s="41"/>
      <c r="WZ227" s="41"/>
      <c r="XA227" s="41"/>
      <c r="XB227" s="41"/>
      <c r="XC227" s="41"/>
      <c r="XD227" s="41"/>
      <c r="XE227" s="41"/>
      <c r="XF227" s="41"/>
      <c r="XG227" s="41"/>
      <c r="XH227" s="41"/>
      <c r="XI227" s="41"/>
      <c r="XJ227" s="41"/>
      <c r="XK227" s="41"/>
      <c r="XL227" s="41"/>
      <c r="XM227" s="41"/>
      <c r="XN227" s="41"/>
      <c r="XO227" s="41"/>
      <c r="XP227" s="41"/>
      <c r="XQ227" s="41"/>
      <c r="XR227" s="41"/>
      <c r="XS227" s="41"/>
      <c r="XT227" s="41"/>
      <c r="XU227" s="41"/>
      <c r="XV227" s="41"/>
      <c r="XW227" s="41"/>
      <c r="XX227" s="41"/>
      <c r="XY227" s="41"/>
      <c r="XZ227" s="41"/>
      <c r="YA227" s="41"/>
      <c r="YB227" s="41"/>
      <c r="YC227" s="41"/>
      <c r="YD227" s="41"/>
      <c r="YE227" s="41"/>
      <c r="YF227" s="41"/>
      <c r="YG227" s="41"/>
      <c r="YH227" s="41"/>
      <c r="YI227" s="41"/>
      <c r="YJ227" s="41"/>
      <c r="YK227" s="41"/>
      <c r="YL227" s="41"/>
      <c r="YM227" s="41"/>
      <c r="YN227" s="41"/>
      <c r="YO227" s="41"/>
      <c r="YP227" s="41"/>
      <c r="YQ227" s="41"/>
      <c r="YR227" s="41"/>
      <c r="YS227" s="41"/>
      <c r="YT227" s="41"/>
      <c r="YU227" s="41"/>
      <c r="YV227" s="41"/>
      <c r="YW227" s="41"/>
      <c r="YX227" s="41"/>
      <c r="YY227" s="41"/>
      <c r="YZ227" s="41"/>
      <c r="ZA227" s="41"/>
      <c r="ZB227" s="41"/>
      <c r="ZC227" s="41"/>
      <c r="ZD227" s="41"/>
      <c r="ZE227" s="41"/>
      <c r="ZF227" s="41"/>
      <c r="ZG227" s="41"/>
      <c r="ZH227" s="41"/>
      <c r="ZI227" s="41"/>
      <c r="ZJ227" s="41"/>
      <c r="ZK227" s="41"/>
      <c r="ZL227" s="41"/>
      <c r="ZM227" s="41"/>
      <c r="ZN227" s="41"/>
      <c r="ZO227" s="41"/>
      <c r="ZP227" s="41"/>
      <c r="ZQ227" s="41"/>
      <c r="ZR227" s="41"/>
      <c r="ZS227" s="41"/>
      <c r="ZT227" s="41"/>
      <c r="ZU227" s="41"/>
      <c r="ZV227" s="41"/>
      <c r="ZW227" s="41"/>
      <c r="ZX227" s="41"/>
      <c r="ZY227" s="41"/>
      <c r="ZZ227" s="41"/>
      <c r="AAA227" s="41"/>
      <c r="AAB227" s="41"/>
      <c r="AAC227" s="41"/>
      <c r="AAD227" s="41"/>
      <c r="AAE227" s="41"/>
      <c r="AAF227" s="41"/>
      <c r="AAG227" s="41"/>
      <c r="AAH227" s="41"/>
      <c r="AAI227" s="41"/>
      <c r="AAJ227" s="41"/>
      <c r="AAK227" s="41"/>
      <c r="AAL227" s="41"/>
      <c r="AAM227" s="41"/>
      <c r="AAN227" s="41"/>
      <c r="AAO227" s="41"/>
      <c r="AAP227" s="41"/>
      <c r="AAQ227" s="41"/>
      <c r="AAR227" s="41"/>
      <c r="AAS227" s="41"/>
      <c r="AAT227" s="41"/>
      <c r="AAU227" s="41"/>
      <c r="AAV227" s="41"/>
      <c r="AAW227" s="41"/>
      <c r="AAX227" s="41"/>
      <c r="AAY227" s="41"/>
      <c r="AAZ227" s="41"/>
      <c r="ABA227" s="41"/>
      <c r="ABB227" s="41"/>
      <c r="ABC227" s="41"/>
      <c r="ABD227" s="41"/>
      <c r="ABE227" s="41"/>
      <c r="ABF227" s="41"/>
      <c r="ABG227" s="41"/>
      <c r="ABH227" s="41"/>
      <c r="ABI227" s="41"/>
      <c r="ABJ227" s="41"/>
      <c r="ABK227" s="41"/>
      <c r="ABL227" s="41"/>
      <c r="ABM227" s="41"/>
      <c r="ABN227" s="41"/>
      <c r="ABO227" s="41"/>
      <c r="ABP227" s="41"/>
      <c r="ABQ227" s="41"/>
      <c r="ABR227" s="41"/>
      <c r="ABS227" s="41"/>
      <c r="ABT227" s="41"/>
      <c r="ABU227" s="41"/>
      <c r="ABV227" s="41"/>
      <c r="ABW227" s="41"/>
      <c r="ABX227" s="41"/>
      <c r="ABY227" s="41"/>
      <c r="ABZ227" s="41"/>
      <c r="ACA227" s="41"/>
      <c r="ACB227" s="41"/>
      <c r="ACC227" s="41"/>
      <c r="ACD227" s="41"/>
      <c r="ACE227" s="41"/>
      <c r="ACF227" s="41"/>
      <c r="ACG227" s="41"/>
      <c r="ACH227" s="41"/>
      <c r="ACI227" s="41"/>
      <c r="ACJ227" s="41"/>
      <c r="ACK227" s="41"/>
      <c r="ACL227" s="41"/>
      <c r="ACM227" s="41"/>
      <c r="ACN227" s="41"/>
      <c r="ACO227" s="41"/>
      <c r="ACP227" s="41"/>
      <c r="ACQ227" s="41"/>
      <c r="ACR227" s="41"/>
      <c r="ACS227" s="41"/>
      <c r="ACT227" s="41"/>
      <c r="ACU227" s="41"/>
      <c r="ACV227" s="41"/>
      <c r="ACW227" s="41"/>
      <c r="ACX227" s="41"/>
      <c r="ACY227" s="41"/>
      <c r="ACZ227" s="41"/>
      <c r="ADA227" s="41"/>
      <c r="ADB227" s="41"/>
      <c r="ADC227" s="41"/>
      <c r="ADD227" s="41"/>
      <c r="ADE227" s="41"/>
      <c r="ADF227" s="41"/>
      <c r="ADG227" s="41"/>
      <c r="ADH227" s="41"/>
      <c r="ADI227" s="41"/>
      <c r="ADJ227" s="41"/>
      <c r="ADK227" s="41"/>
      <c r="ADL227" s="41"/>
      <c r="ADM227" s="41"/>
      <c r="ADN227" s="41"/>
      <c r="ADO227" s="41"/>
      <c r="ADP227" s="41"/>
      <c r="ADQ227" s="41"/>
      <c r="ADR227" s="41"/>
      <c r="ADS227" s="41"/>
      <c r="ADT227" s="41"/>
      <c r="ADU227" s="41"/>
      <c r="ADV227" s="41"/>
      <c r="ADW227" s="41"/>
      <c r="ADX227" s="41"/>
      <c r="ADY227" s="41"/>
      <c r="ADZ227" s="41"/>
      <c r="AEA227" s="41"/>
      <c r="AEB227" s="41"/>
      <c r="AEC227" s="41"/>
      <c r="AED227" s="41"/>
      <c r="AEE227" s="41"/>
      <c r="AEF227" s="41"/>
      <c r="AEG227" s="41"/>
      <c r="AEH227" s="41"/>
      <c r="AEI227" s="41"/>
      <c r="AEJ227" s="41"/>
      <c r="AEK227" s="41"/>
      <c r="AEL227" s="41"/>
      <c r="AEM227" s="41"/>
      <c r="AEN227" s="41"/>
      <c r="AEO227" s="41"/>
      <c r="AEP227" s="41"/>
      <c r="AEQ227" s="41"/>
      <c r="AER227" s="41"/>
      <c r="AES227" s="41"/>
      <c r="AET227" s="41"/>
      <c r="AEU227" s="41"/>
      <c r="AEV227" s="41"/>
      <c r="AEW227" s="41"/>
      <c r="AEX227" s="41"/>
      <c r="AEY227" s="41"/>
      <c r="AEZ227" s="41"/>
      <c r="AFA227" s="41"/>
      <c r="AFB227" s="41"/>
      <c r="AFC227" s="41"/>
      <c r="AFD227" s="41"/>
      <c r="AFE227" s="41"/>
      <c r="AFF227" s="41"/>
      <c r="AFG227" s="41"/>
      <c r="AFH227" s="41"/>
      <c r="AFI227" s="41"/>
      <c r="AFJ227" s="41"/>
      <c r="AFK227" s="41"/>
      <c r="AFL227" s="41"/>
      <c r="AFM227" s="41"/>
      <c r="AFN227" s="41"/>
      <c r="AFO227" s="41"/>
      <c r="AFP227" s="41"/>
      <c r="AFQ227" s="41"/>
      <c r="AFR227" s="41"/>
      <c r="AFS227" s="41"/>
      <c r="AFT227" s="41"/>
      <c r="AFU227" s="41"/>
      <c r="AFV227" s="41"/>
      <c r="AFW227" s="41"/>
      <c r="AFX227" s="41"/>
      <c r="AFY227" s="41"/>
      <c r="AFZ227" s="41"/>
      <c r="AGA227" s="41"/>
      <c r="AGB227" s="41"/>
      <c r="AGC227" s="41"/>
      <c r="AGD227" s="41"/>
      <c r="AGE227" s="41"/>
      <c r="AGF227" s="41"/>
      <c r="AGG227" s="41"/>
      <c r="AGH227" s="41"/>
      <c r="AGI227" s="41"/>
      <c r="AGJ227" s="41"/>
      <c r="AGK227" s="41"/>
      <c r="AGL227" s="41"/>
      <c r="AGM227" s="41"/>
      <c r="AGN227" s="41"/>
      <c r="AGO227" s="41"/>
      <c r="AGP227" s="41"/>
      <c r="AGQ227" s="41"/>
      <c r="AGR227" s="41"/>
      <c r="AGS227" s="41"/>
      <c r="AGT227" s="41"/>
      <c r="AGU227" s="41"/>
      <c r="AGV227" s="41"/>
      <c r="AGW227" s="41"/>
      <c r="AGX227" s="41"/>
      <c r="AGY227" s="41"/>
      <c r="AGZ227" s="41"/>
      <c r="AHA227" s="41"/>
      <c r="AHB227" s="41"/>
      <c r="AHC227" s="41"/>
      <c r="AHD227" s="41"/>
      <c r="AHE227" s="41"/>
      <c r="AHF227" s="41"/>
      <c r="AHG227" s="41"/>
      <c r="AHH227" s="41"/>
      <c r="AHI227" s="41"/>
      <c r="AHJ227" s="41"/>
      <c r="AHK227" s="41"/>
      <c r="AHL227" s="41"/>
      <c r="AHM227" s="41"/>
      <c r="AHN227" s="41"/>
      <c r="AHO227" s="41"/>
      <c r="AHP227" s="41"/>
      <c r="AHQ227" s="41"/>
      <c r="AHR227" s="41"/>
      <c r="AHS227" s="41"/>
      <c r="AHT227" s="41"/>
      <c r="AHU227" s="41"/>
      <c r="AHV227" s="41"/>
      <c r="AHW227" s="41"/>
      <c r="AHX227" s="41"/>
      <c r="AHY227" s="41"/>
      <c r="AHZ227" s="41"/>
      <c r="AIA227" s="41"/>
      <c r="AIB227" s="41"/>
      <c r="AIC227" s="41"/>
      <c r="AID227" s="41"/>
      <c r="AIE227" s="41"/>
      <c r="AIF227" s="41"/>
      <c r="AIG227" s="41"/>
      <c r="AIH227" s="41"/>
      <c r="AII227" s="41"/>
      <c r="AIJ227" s="41"/>
      <c r="AIK227" s="41"/>
      <c r="AIL227" s="41"/>
      <c r="AIM227" s="41"/>
      <c r="AIN227" s="41"/>
      <c r="AIO227" s="41"/>
      <c r="AIP227" s="41"/>
      <c r="AIQ227" s="41"/>
      <c r="AIR227" s="41"/>
      <c r="AIS227" s="41"/>
      <c r="AIT227" s="41"/>
      <c r="AIU227" s="41"/>
      <c r="AIV227" s="41"/>
      <c r="AIW227" s="41"/>
      <c r="AIX227" s="41"/>
      <c r="AIY227" s="41"/>
      <c r="AIZ227" s="41"/>
      <c r="AJA227" s="41"/>
      <c r="AJB227" s="41"/>
      <c r="AJC227" s="41"/>
      <c r="AJD227" s="41"/>
      <c r="AJE227" s="41"/>
      <c r="AJF227" s="41"/>
      <c r="AJG227" s="41"/>
      <c r="AJH227" s="41"/>
      <c r="AJI227" s="41"/>
      <c r="AJJ227" s="41"/>
      <c r="AJK227" s="41"/>
      <c r="AJL227" s="41"/>
      <c r="AJM227" s="41"/>
      <c r="AJN227" s="41"/>
      <c r="AJO227" s="41"/>
      <c r="AJP227" s="41"/>
      <c r="AJQ227" s="41"/>
      <c r="AJR227" s="41"/>
      <c r="AJS227" s="41"/>
      <c r="AJT227" s="41"/>
      <c r="AJU227" s="41"/>
      <c r="AJV227" s="41"/>
      <c r="AJW227" s="41"/>
      <c r="AJX227" s="41"/>
      <c r="AJY227" s="41"/>
      <c r="AJZ227" s="41"/>
      <c r="AKA227" s="41"/>
      <c r="AKB227" s="41"/>
      <c r="AKC227" s="41"/>
      <c r="AKD227" s="41"/>
      <c r="AKE227" s="41"/>
      <c r="AKF227" s="41"/>
      <c r="AKG227" s="41"/>
      <c r="AKH227" s="41"/>
      <c r="AKI227" s="41"/>
      <c r="AKJ227" s="41"/>
      <c r="AKK227" s="41"/>
      <c r="AKL227" s="41"/>
      <c r="AKM227" s="41"/>
      <c r="AKN227" s="41"/>
      <c r="AKO227" s="41"/>
      <c r="AKP227" s="41"/>
      <c r="AKQ227" s="41"/>
      <c r="AKR227" s="41"/>
      <c r="AKS227" s="41"/>
      <c r="AKT227" s="41"/>
      <c r="AKU227" s="41"/>
      <c r="AKV227" s="41"/>
      <c r="AKW227" s="41"/>
      <c r="AKX227" s="41"/>
      <c r="AKY227" s="41"/>
      <c r="AKZ227" s="41"/>
      <c r="ALA227" s="41"/>
      <c r="ALB227" s="41"/>
      <c r="ALC227" s="41"/>
      <c r="ALD227" s="41"/>
      <c r="ALE227" s="41"/>
      <c r="ALF227" s="41"/>
      <c r="ALG227" s="41"/>
      <c r="ALH227" s="41"/>
      <c r="ALI227" s="41"/>
      <c r="ALJ227" s="41"/>
      <c r="ALK227" s="41"/>
      <c r="ALL227" s="41"/>
      <c r="ALM227" s="41"/>
      <c r="ALN227" s="41"/>
      <c r="ALO227" s="41"/>
      <c r="ALP227" s="41"/>
      <c r="ALQ227" s="41"/>
      <c r="ALR227" s="41"/>
      <c r="ALS227" s="41"/>
      <c r="ALT227" s="41"/>
      <c r="ALU227" s="41"/>
      <c r="ALV227" s="41"/>
      <c r="ALW227" s="41"/>
      <c r="ALX227" s="41"/>
      <c r="ALY227" s="41"/>
      <c r="ALZ227" s="41"/>
      <c r="AMA227" s="41"/>
      <c r="AMB227" s="41"/>
      <c r="AMC227" s="41"/>
      <c r="AMD227" s="41"/>
      <c r="AME227" s="41"/>
    </row>
    <row r="228" spans="1:1019" ht="31.5" customHeight="1" thickBot="1" x14ac:dyDescent="0.25">
      <c r="A228" s="591" t="s">
        <v>17</v>
      </c>
      <c r="B228" s="593" t="s">
        <v>18</v>
      </c>
      <c r="C228" s="595" t="s">
        <v>18</v>
      </c>
      <c r="D228" s="805" t="s">
        <v>266</v>
      </c>
      <c r="E228" s="689" t="s">
        <v>267</v>
      </c>
      <c r="F228" s="694"/>
      <c r="G228" s="716" t="s">
        <v>166</v>
      </c>
      <c r="H228" s="717" t="s">
        <v>21</v>
      </c>
      <c r="I228" s="663" t="s">
        <v>22</v>
      </c>
      <c r="J228" s="283" t="s">
        <v>25</v>
      </c>
      <c r="K228" s="258">
        <f>+L228+N228</f>
        <v>0</v>
      </c>
      <c r="L228" s="99">
        <v>0</v>
      </c>
      <c r="M228" s="99">
        <v>0</v>
      </c>
      <c r="N228" s="259">
        <v>0</v>
      </c>
      <c r="O228" s="258">
        <f>+P228+R228</f>
        <v>0</v>
      </c>
      <c r="P228" s="99">
        <v>0</v>
      </c>
      <c r="Q228" s="99">
        <v>0</v>
      </c>
      <c r="R228" s="259">
        <v>0</v>
      </c>
      <c r="S228" s="258">
        <f>+T228+V228</f>
        <v>0</v>
      </c>
      <c r="T228" s="99">
        <v>0</v>
      </c>
      <c r="U228" s="99">
        <v>0</v>
      </c>
      <c r="V228" s="259">
        <v>0</v>
      </c>
      <c r="W228" s="258">
        <f>+X228+Z228</f>
        <v>0</v>
      </c>
      <c r="X228" s="99">
        <v>0</v>
      </c>
      <c r="Y228" s="99">
        <v>0</v>
      </c>
      <c r="Z228" s="259">
        <v>0</v>
      </c>
      <c r="AA228" s="101">
        <v>0</v>
      </c>
      <c r="AB228" s="101">
        <v>0</v>
      </c>
      <c r="AC228" s="611" t="s">
        <v>268</v>
      </c>
      <c r="AD228" s="614" t="s">
        <v>37</v>
      </c>
      <c r="AE228" s="614" t="s">
        <v>39</v>
      </c>
      <c r="AF228" s="804" t="s">
        <v>39</v>
      </c>
      <c r="AG228" s="41"/>
      <c r="AH228" s="41"/>
      <c r="AI228" s="41"/>
      <c r="AJ228" s="41"/>
      <c r="AK228" s="41"/>
      <c r="AL228" s="41"/>
      <c r="AM228" s="41"/>
      <c r="AN228" s="67"/>
      <c r="AO228" s="67"/>
      <c r="AP228" s="67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9"/>
      <c r="BH228" s="67"/>
      <c r="BI228" s="67"/>
      <c r="BJ228" s="67"/>
      <c r="BK228" s="67"/>
      <c r="BL228" s="67"/>
      <c r="BM228" s="67"/>
      <c r="BN228" s="67"/>
      <c r="BO228" s="67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  <c r="NZ228" s="41"/>
      <c r="OA228" s="41"/>
      <c r="OB228" s="41"/>
      <c r="OC228" s="41"/>
      <c r="OD228" s="41"/>
      <c r="OE228" s="41"/>
      <c r="OF228" s="41"/>
      <c r="OG228" s="41"/>
      <c r="OH228" s="41"/>
      <c r="OI228" s="41"/>
      <c r="OJ228" s="41"/>
      <c r="OK228" s="41"/>
      <c r="OL228" s="41"/>
      <c r="OM228" s="41"/>
      <c r="ON228" s="41"/>
      <c r="OO228" s="41"/>
      <c r="OP228" s="41"/>
      <c r="OQ228" s="41"/>
      <c r="OR228" s="41"/>
      <c r="OS228" s="41"/>
      <c r="OT228" s="41"/>
      <c r="OU228" s="41"/>
      <c r="OV228" s="41"/>
      <c r="OW228" s="41"/>
      <c r="OX228" s="41"/>
      <c r="OY228" s="41"/>
      <c r="OZ228" s="41"/>
      <c r="PA228" s="41"/>
      <c r="PB228" s="41"/>
      <c r="PC228" s="41"/>
      <c r="PD228" s="41"/>
      <c r="PE228" s="41"/>
      <c r="PF228" s="41"/>
      <c r="PG228" s="41"/>
      <c r="PH228" s="41"/>
      <c r="PI228" s="41"/>
      <c r="PJ228" s="41"/>
      <c r="PK228" s="41"/>
      <c r="PL228" s="41"/>
      <c r="PM228" s="41"/>
      <c r="PN228" s="41"/>
      <c r="PO228" s="41"/>
      <c r="PP228" s="41"/>
      <c r="PQ228" s="41"/>
      <c r="PR228" s="41"/>
      <c r="PS228" s="41"/>
      <c r="PT228" s="41"/>
      <c r="PU228" s="41"/>
      <c r="PV228" s="41"/>
      <c r="PW228" s="41"/>
      <c r="PX228" s="41"/>
      <c r="PY228" s="41"/>
      <c r="PZ228" s="41"/>
      <c r="QA228" s="41"/>
      <c r="QB228" s="41"/>
      <c r="QC228" s="41"/>
      <c r="QD228" s="41"/>
      <c r="QE228" s="41"/>
      <c r="QF228" s="41"/>
      <c r="QG228" s="41"/>
      <c r="QH228" s="41"/>
      <c r="QI228" s="41"/>
      <c r="QJ228" s="41"/>
      <c r="QK228" s="41"/>
      <c r="QL228" s="41"/>
      <c r="QM228" s="41"/>
      <c r="QN228" s="41"/>
      <c r="QO228" s="41"/>
      <c r="QP228" s="41"/>
      <c r="QQ228" s="41"/>
      <c r="QR228" s="41"/>
      <c r="QS228" s="41"/>
      <c r="QT228" s="41"/>
      <c r="QU228" s="41"/>
      <c r="QV228" s="41"/>
      <c r="QW228" s="41"/>
      <c r="QX228" s="41"/>
      <c r="QY228" s="41"/>
      <c r="QZ228" s="41"/>
      <c r="RA228" s="41"/>
      <c r="RB228" s="41"/>
      <c r="RC228" s="41"/>
      <c r="RD228" s="41"/>
      <c r="RE228" s="41"/>
      <c r="RF228" s="41"/>
      <c r="RG228" s="41"/>
      <c r="RH228" s="41"/>
      <c r="RI228" s="41"/>
      <c r="RJ228" s="41"/>
      <c r="RK228" s="41"/>
      <c r="RL228" s="41"/>
      <c r="RM228" s="41"/>
      <c r="RN228" s="41"/>
      <c r="RO228" s="41"/>
      <c r="RP228" s="41"/>
      <c r="RQ228" s="41"/>
      <c r="RR228" s="41"/>
      <c r="RS228" s="41"/>
      <c r="RT228" s="41"/>
      <c r="RU228" s="41"/>
      <c r="RV228" s="41"/>
      <c r="RW228" s="41"/>
      <c r="RX228" s="41"/>
      <c r="RY228" s="41"/>
      <c r="RZ228" s="41"/>
      <c r="SA228" s="41"/>
      <c r="SB228" s="41"/>
      <c r="SC228" s="41"/>
      <c r="SD228" s="41"/>
      <c r="SE228" s="41"/>
      <c r="SF228" s="41"/>
      <c r="SG228" s="41"/>
      <c r="SH228" s="41"/>
      <c r="SI228" s="41"/>
      <c r="SJ228" s="41"/>
      <c r="SK228" s="41"/>
      <c r="SL228" s="41"/>
      <c r="SM228" s="41"/>
      <c r="SN228" s="41"/>
      <c r="SO228" s="41"/>
      <c r="SP228" s="41"/>
      <c r="SQ228" s="41"/>
      <c r="SR228" s="41"/>
      <c r="SS228" s="41"/>
      <c r="ST228" s="41"/>
      <c r="SU228" s="41"/>
      <c r="SV228" s="41"/>
      <c r="SW228" s="41"/>
      <c r="SX228" s="41"/>
      <c r="SY228" s="41"/>
      <c r="SZ228" s="41"/>
      <c r="TA228" s="41"/>
      <c r="TB228" s="41"/>
      <c r="TC228" s="41"/>
      <c r="TD228" s="41"/>
      <c r="TE228" s="41"/>
      <c r="TF228" s="41"/>
      <c r="TG228" s="41"/>
      <c r="TH228" s="41"/>
      <c r="TI228" s="41"/>
      <c r="TJ228" s="41"/>
      <c r="TK228" s="41"/>
      <c r="TL228" s="41"/>
      <c r="TM228" s="41"/>
      <c r="TN228" s="41"/>
      <c r="TO228" s="41"/>
      <c r="TP228" s="41"/>
      <c r="TQ228" s="41"/>
      <c r="TR228" s="41"/>
      <c r="TS228" s="41"/>
      <c r="TT228" s="41"/>
      <c r="TU228" s="41"/>
      <c r="TV228" s="41"/>
      <c r="TW228" s="41"/>
      <c r="TX228" s="41"/>
      <c r="TY228" s="41"/>
      <c r="TZ228" s="41"/>
      <c r="UA228" s="41"/>
      <c r="UB228" s="41"/>
      <c r="UC228" s="41"/>
      <c r="UD228" s="41"/>
      <c r="UE228" s="41"/>
      <c r="UF228" s="41"/>
      <c r="UG228" s="41"/>
      <c r="UH228" s="41"/>
      <c r="UI228" s="41"/>
      <c r="UJ228" s="41"/>
      <c r="UK228" s="41"/>
      <c r="UL228" s="41"/>
      <c r="UM228" s="41"/>
      <c r="UN228" s="41"/>
      <c r="UO228" s="41"/>
      <c r="UP228" s="41"/>
      <c r="UQ228" s="41"/>
      <c r="UR228" s="41"/>
      <c r="US228" s="41"/>
      <c r="UT228" s="41"/>
      <c r="UU228" s="41"/>
      <c r="UV228" s="41"/>
      <c r="UW228" s="41"/>
      <c r="UX228" s="41"/>
      <c r="UY228" s="41"/>
      <c r="UZ228" s="41"/>
      <c r="VA228" s="41"/>
      <c r="VB228" s="41"/>
      <c r="VC228" s="41"/>
      <c r="VD228" s="41"/>
      <c r="VE228" s="41"/>
      <c r="VF228" s="41"/>
      <c r="VG228" s="41"/>
      <c r="VH228" s="41"/>
      <c r="VI228" s="41"/>
      <c r="VJ228" s="41"/>
      <c r="VK228" s="41"/>
      <c r="VL228" s="41"/>
      <c r="VM228" s="41"/>
      <c r="VN228" s="41"/>
      <c r="VO228" s="41"/>
      <c r="VP228" s="41"/>
      <c r="VQ228" s="41"/>
      <c r="VR228" s="41"/>
      <c r="VS228" s="41"/>
      <c r="VT228" s="41"/>
      <c r="VU228" s="41"/>
      <c r="VV228" s="41"/>
      <c r="VW228" s="41"/>
      <c r="VX228" s="41"/>
      <c r="VY228" s="41"/>
      <c r="VZ228" s="41"/>
      <c r="WA228" s="41"/>
      <c r="WB228" s="41"/>
      <c r="WC228" s="41"/>
      <c r="WD228" s="41"/>
      <c r="WE228" s="41"/>
      <c r="WF228" s="41"/>
      <c r="WG228" s="41"/>
      <c r="WH228" s="41"/>
      <c r="WI228" s="41"/>
      <c r="WJ228" s="41"/>
      <c r="WK228" s="41"/>
      <c r="WL228" s="41"/>
      <c r="WM228" s="41"/>
      <c r="WN228" s="41"/>
      <c r="WO228" s="41"/>
      <c r="WP228" s="41"/>
      <c r="WQ228" s="41"/>
      <c r="WR228" s="41"/>
      <c r="WS228" s="41"/>
      <c r="WT228" s="41"/>
      <c r="WU228" s="41"/>
      <c r="WV228" s="41"/>
      <c r="WW228" s="41"/>
      <c r="WX228" s="41"/>
      <c r="WY228" s="41"/>
      <c r="WZ228" s="41"/>
      <c r="XA228" s="41"/>
      <c r="XB228" s="41"/>
      <c r="XC228" s="41"/>
      <c r="XD228" s="41"/>
      <c r="XE228" s="41"/>
      <c r="XF228" s="41"/>
      <c r="XG228" s="41"/>
      <c r="XH228" s="41"/>
      <c r="XI228" s="41"/>
      <c r="XJ228" s="41"/>
      <c r="XK228" s="41"/>
      <c r="XL228" s="41"/>
      <c r="XM228" s="41"/>
      <c r="XN228" s="41"/>
      <c r="XO228" s="41"/>
      <c r="XP228" s="41"/>
      <c r="XQ228" s="41"/>
      <c r="XR228" s="41"/>
      <c r="XS228" s="41"/>
      <c r="XT228" s="41"/>
      <c r="XU228" s="41"/>
      <c r="XV228" s="41"/>
      <c r="XW228" s="41"/>
      <c r="XX228" s="41"/>
      <c r="XY228" s="41"/>
      <c r="XZ228" s="41"/>
      <c r="YA228" s="41"/>
      <c r="YB228" s="41"/>
      <c r="YC228" s="41"/>
      <c r="YD228" s="41"/>
      <c r="YE228" s="41"/>
      <c r="YF228" s="41"/>
      <c r="YG228" s="41"/>
      <c r="YH228" s="41"/>
      <c r="YI228" s="41"/>
      <c r="YJ228" s="41"/>
      <c r="YK228" s="41"/>
      <c r="YL228" s="41"/>
      <c r="YM228" s="41"/>
      <c r="YN228" s="41"/>
      <c r="YO228" s="41"/>
      <c r="YP228" s="41"/>
      <c r="YQ228" s="41"/>
      <c r="YR228" s="41"/>
      <c r="YS228" s="41"/>
      <c r="YT228" s="41"/>
      <c r="YU228" s="41"/>
      <c r="YV228" s="41"/>
      <c r="YW228" s="41"/>
      <c r="YX228" s="41"/>
      <c r="YY228" s="41"/>
      <c r="YZ228" s="41"/>
      <c r="ZA228" s="41"/>
      <c r="ZB228" s="41"/>
      <c r="ZC228" s="41"/>
      <c r="ZD228" s="41"/>
      <c r="ZE228" s="41"/>
      <c r="ZF228" s="41"/>
      <c r="ZG228" s="41"/>
      <c r="ZH228" s="41"/>
      <c r="ZI228" s="41"/>
      <c r="ZJ228" s="41"/>
      <c r="ZK228" s="41"/>
      <c r="ZL228" s="41"/>
      <c r="ZM228" s="41"/>
      <c r="ZN228" s="41"/>
      <c r="ZO228" s="41"/>
      <c r="ZP228" s="41"/>
      <c r="ZQ228" s="41"/>
      <c r="ZR228" s="41"/>
      <c r="ZS228" s="41"/>
      <c r="ZT228" s="41"/>
      <c r="ZU228" s="41"/>
      <c r="ZV228" s="41"/>
      <c r="ZW228" s="41"/>
      <c r="ZX228" s="41"/>
      <c r="ZY228" s="41"/>
      <c r="ZZ228" s="41"/>
      <c r="AAA228" s="41"/>
      <c r="AAB228" s="41"/>
      <c r="AAC228" s="41"/>
      <c r="AAD228" s="41"/>
      <c r="AAE228" s="41"/>
      <c r="AAF228" s="41"/>
      <c r="AAG228" s="41"/>
      <c r="AAH228" s="41"/>
      <c r="AAI228" s="41"/>
      <c r="AAJ228" s="41"/>
      <c r="AAK228" s="41"/>
      <c r="AAL228" s="41"/>
      <c r="AAM228" s="41"/>
      <c r="AAN228" s="41"/>
      <c r="AAO228" s="41"/>
      <c r="AAP228" s="41"/>
      <c r="AAQ228" s="41"/>
      <c r="AAR228" s="41"/>
      <c r="AAS228" s="41"/>
      <c r="AAT228" s="41"/>
      <c r="AAU228" s="41"/>
      <c r="AAV228" s="41"/>
      <c r="AAW228" s="41"/>
      <c r="AAX228" s="41"/>
      <c r="AAY228" s="41"/>
      <c r="AAZ228" s="41"/>
      <c r="ABA228" s="41"/>
      <c r="ABB228" s="41"/>
      <c r="ABC228" s="41"/>
      <c r="ABD228" s="41"/>
      <c r="ABE228" s="41"/>
      <c r="ABF228" s="41"/>
      <c r="ABG228" s="41"/>
      <c r="ABH228" s="41"/>
      <c r="ABI228" s="41"/>
      <c r="ABJ228" s="41"/>
      <c r="ABK228" s="41"/>
      <c r="ABL228" s="41"/>
      <c r="ABM228" s="41"/>
      <c r="ABN228" s="41"/>
      <c r="ABO228" s="41"/>
      <c r="ABP228" s="41"/>
      <c r="ABQ228" s="41"/>
      <c r="ABR228" s="41"/>
      <c r="ABS228" s="41"/>
      <c r="ABT228" s="41"/>
      <c r="ABU228" s="41"/>
      <c r="ABV228" s="41"/>
      <c r="ABW228" s="41"/>
      <c r="ABX228" s="41"/>
      <c r="ABY228" s="41"/>
      <c r="ABZ228" s="41"/>
      <c r="ACA228" s="41"/>
      <c r="ACB228" s="41"/>
      <c r="ACC228" s="41"/>
      <c r="ACD228" s="41"/>
      <c r="ACE228" s="41"/>
      <c r="ACF228" s="41"/>
      <c r="ACG228" s="41"/>
      <c r="ACH228" s="41"/>
      <c r="ACI228" s="41"/>
      <c r="ACJ228" s="41"/>
      <c r="ACK228" s="41"/>
      <c r="ACL228" s="41"/>
      <c r="ACM228" s="41"/>
      <c r="ACN228" s="41"/>
      <c r="ACO228" s="41"/>
      <c r="ACP228" s="41"/>
      <c r="ACQ228" s="41"/>
      <c r="ACR228" s="41"/>
      <c r="ACS228" s="41"/>
      <c r="ACT228" s="41"/>
      <c r="ACU228" s="41"/>
      <c r="ACV228" s="41"/>
      <c r="ACW228" s="41"/>
      <c r="ACX228" s="41"/>
      <c r="ACY228" s="41"/>
      <c r="ACZ228" s="41"/>
      <c r="ADA228" s="41"/>
      <c r="ADB228" s="41"/>
      <c r="ADC228" s="41"/>
      <c r="ADD228" s="41"/>
      <c r="ADE228" s="41"/>
      <c r="ADF228" s="41"/>
      <c r="ADG228" s="41"/>
      <c r="ADH228" s="41"/>
      <c r="ADI228" s="41"/>
      <c r="ADJ228" s="41"/>
      <c r="ADK228" s="41"/>
      <c r="ADL228" s="41"/>
      <c r="ADM228" s="41"/>
      <c r="ADN228" s="41"/>
      <c r="ADO228" s="41"/>
      <c r="ADP228" s="41"/>
      <c r="ADQ228" s="41"/>
      <c r="ADR228" s="41"/>
      <c r="ADS228" s="41"/>
      <c r="ADT228" s="41"/>
      <c r="ADU228" s="41"/>
      <c r="ADV228" s="41"/>
      <c r="ADW228" s="41"/>
      <c r="ADX228" s="41"/>
      <c r="ADY228" s="41"/>
      <c r="ADZ228" s="41"/>
      <c r="AEA228" s="41"/>
      <c r="AEB228" s="41"/>
      <c r="AEC228" s="41"/>
      <c r="AED228" s="41"/>
      <c r="AEE228" s="41"/>
      <c r="AEF228" s="41"/>
      <c r="AEG228" s="41"/>
      <c r="AEH228" s="41"/>
      <c r="AEI228" s="41"/>
      <c r="AEJ228" s="41"/>
      <c r="AEK228" s="41"/>
      <c r="AEL228" s="41"/>
      <c r="AEM228" s="41"/>
      <c r="AEN228" s="41"/>
      <c r="AEO228" s="41"/>
      <c r="AEP228" s="41"/>
      <c r="AEQ228" s="41"/>
      <c r="AER228" s="41"/>
      <c r="AES228" s="41"/>
      <c r="AET228" s="41"/>
      <c r="AEU228" s="41"/>
      <c r="AEV228" s="41"/>
      <c r="AEW228" s="41"/>
      <c r="AEX228" s="41"/>
      <c r="AEY228" s="41"/>
      <c r="AEZ228" s="41"/>
      <c r="AFA228" s="41"/>
      <c r="AFB228" s="41"/>
      <c r="AFC228" s="41"/>
      <c r="AFD228" s="41"/>
      <c r="AFE228" s="41"/>
      <c r="AFF228" s="41"/>
      <c r="AFG228" s="41"/>
      <c r="AFH228" s="41"/>
      <c r="AFI228" s="41"/>
      <c r="AFJ228" s="41"/>
      <c r="AFK228" s="41"/>
      <c r="AFL228" s="41"/>
      <c r="AFM228" s="41"/>
      <c r="AFN228" s="41"/>
      <c r="AFO228" s="41"/>
      <c r="AFP228" s="41"/>
      <c r="AFQ228" s="41"/>
      <c r="AFR228" s="41"/>
      <c r="AFS228" s="41"/>
      <c r="AFT228" s="41"/>
      <c r="AFU228" s="41"/>
      <c r="AFV228" s="41"/>
      <c r="AFW228" s="41"/>
      <c r="AFX228" s="41"/>
      <c r="AFY228" s="41"/>
      <c r="AFZ228" s="41"/>
      <c r="AGA228" s="41"/>
      <c r="AGB228" s="41"/>
      <c r="AGC228" s="41"/>
      <c r="AGD228" s="41"/>
      <c r="AGE228" s="41"/>
      <c r="AGF228" s="41"/>
      <c r="AGG228" s="41"/>
      <c r="AGH228" s="41"/>
      <c r="AGI228" s="41"/>
      <c r="AGJ228" s="41"/>
      <c r="AGK228" s="41"/>
      <c r="AGL228" s="41"/>
      <c r="AGM228" s="41"/>
      <c r="AGN228" s="41"/>
      <c r="AGO228" s="41"/>
      <c r="AGP228" s="41"/>
      <c r="AGQ228" s="41"/>
      <c r="AGR228" s="41"/>
      <c r="AGS228" s="41"/>
      <c r="AGT228" s="41"/>
      <c r="AGU228" s="41"/>
      <c r="AGV228" s="41"/>
      <c r="AGW228" s="41"/>
      <c r="AGX228" s="41"/>
      <c r="AGY228" s="41"/>
      <c r="AGZ228" s="41"/>
      <c r="AHA228" s="41"/>
      <c r="AHB228" s="41"/>
      <c r="AHC228" s="41"/>
      <c r="AHD228" s="41"/>
      <c r="AHE228" s="41"/>
      <c r="AHF228" s="41"/>
      <c r="AHG228" s="41"/>
      <c r="AHH228" s="41"/>
      <c r="AHI228" s="41"/>
      <c r="AHJ228" s="41"/>
      <c r="AHK228" s="41"/>
      <c r="AHL228" s="41"/>
      <c r="AHM228" s="41"/>
      <c r="AHN228" s="41"/>
      <c r="AHO228" s="41"/>
      <c r="AHP228" s="41"/>
      <c r="AHQ228" s="41"/>
      <c r="AHR228" s="41"/>
      <c r="AHS228" s="41"/>
      <c r="AHT228" s="41"/>
      <c r="AHU228" s="41"/>
      <c r="AHV228" s="41"/>
      <c r="AHW228" s="41"/>
      <c r="AHX228" s="41"/>
      <c r="AHY228" s="41"/>
      <c r="AHZ228" s="41"/>
      <c r="AIA228" s="41"/>
      <c r="AIB228" s="41"/>
      <c r="AIC228" s="41"/>
      <c r="AID228" s="41"/>
      <c r="AIE228" s="41"/>
      <c r="AIF228" s="41"/>
      <c r="AIG228" s="41"/>
      <c r="AIH228" s="41"/>
      <c r="AII228" s="41"/>
      <c r="AIJ228" s="41"/>
      <c r="AIK228" s="41"/>
      <c r="AIL228" s="41"/>
      <c r="AIM228" s="41"/>
      <c r="AIN228" s="41"/>
      <c r="AIO228" s="41"/>
      <c r="AIP228" s="41"/>
      <c r="AIQ228" s="41"/>
      <c r="AIR228" s="41"/>
      <c r="AIS228" s="41"/>
      <c r="AIT228" s="41"/>
      <c r="AIU228" s="41"/>
      <c r="AIV228" s="41"/>
      <c r="AIW228" s="41"/>
      <c r="AIX228" s="41"/>
      <c r="AIY228" s="41"/>
      <c r="AIZ228" s="41"/>
      <c r="AJA228" s="41"/>
      <c r="AJB228" s="41"/>
      <c r="AJC228" s="41"/>
      <c r="AJD228" s="41"/>
      <c r="AJE228" s="41"/>
      <c r="AJF228" s="41"/>
      <c r="AJG228" s="41"/>
      <c r="AJH228" s="41"/>
      <c r="AJI228" s="41"/>
      <c r="AJJ228" s="41"/>
      <c r="AJK228" s="41"/>
      <c r="AJL228" s="41"/>
      <c r="AJM228" s="41"/>
      <c r="AJN228" s="41"/>
      <c r="AJO228" s="41"/>
      <c r="AJP228" s="41"/>
      <c r="AJQ228" s="41"/>
      <c r="AJR228" s="41"/>
      <c r="AJS228" s="41"/>
      <c r="AJT228" s="41"/>
      <c r="AJU228" s="41"/>
      <c r="AJV228" s="41"/>
      <c r="AJW228" s="41"/>
      <c r="AJX228" s="41"/>
      <c r="AJY228" s="41"/>
      <c r="AJZ228" s="41"/>
      <c r="AKA228" s="41"/>
      <c r="AKB228" s="41"/>
      <c r="AKC228" s="41"/>
      <c r="AKD228" s="41"/>
      <c r="AKE228" s="41"/>
      <c r="AKF228" s="41"/>
      <c r="AKG228" s="41"/>
      <c r="AKH228" s="41"/>
      <c r="AKI228" s="41"/>
      <c r="AKJ228" s="41"/>
      <c r="AKK228" s="41"/>
      <c r="AKL228" s="41"/>
      <c r="AKM228" s="41"/>
      <c r="AKN228" s="41"/>
      <c r="AKO228" s="41"/>
      <c r="AKP228" s="41"/>
      <c r="AKQ228" s="41"/>
      <c r="AKR228" s="41"/>
      <c r="AKS228" s="41"/>
      <c r="AKT228" s="41"/>
      <c r="AKU228" s="41"/>
      <c r="AKV228" s="41"/>
      <c r="AKW228" s="41"/>
      <c r="AKX228" s="41"/>
      <c r="AKY228" s="41"/>
      <c r="AKZ228" s="41"/>
      <c r="ALA228" s="41"/>
      <c r="ALB228" s="41"/>
      <c r="ALC228" s="41"/>
      <c r="ALD228" s="41"/>
      <c r="ALE228" s="41"/>
      <c r="ALF228" s="41"/>
      <c r="ALG228" s="41"/>
      <c r="ALH228" s="41"/>
      <c r="ALI228" s="41"/>
      <c r="ALJ228" s="41"/>
      <c r="ALK228" s="41"/>
      <c r="ALL228" s="41"/>
      <c r="ALM228" s="41"/>
      <c r="ALN228" s="41"/>
      <c r="ALO228" s="41"/>
      <c r="ALP228" s="41"/>
      <c r="ALQ228" s="41"/>
      <c r="ALR228" s="41"/>
      <c r="ALS228" s="41"/>
      <c r="ALT228" s="41"/>
      <c r="ALU228" s="41"/>
      <c r="ALV228" s="41"/>
      <c r="ALW228" s="41"/>
      <c r="ALX228" s="41"/>
      <c r="ALY228" s="41"/>
      <c r="ALZ228" s="41"/>
      <c r="AMA228" s="41"/>
      <c r="AMB228" s="41"/>
      <c r="AMC228" s="41"/>
      <c r="AMD228" s="41"/>
      <c r="AME228" s="41"/>
    </row>
    <row r="229" spans="1:1019" ht="48" customHeight="1" thickBot="1" x14ac:dyDescent="0.25">
      <c r="A229" s="592"/>
      <c r="B229" s="594"/>
      <c r="C229" s="596"/>
      <c r="D229" s="806"/>
      <c r="E229" s="690"/>
      <c r="F229" s="651"/>
      <c r="G229" s="654"/>
      <c r="H229" s="657"/>
      <c r="I229" s="660"/>
      <c r="J229" s="134" t="s">
        <v>26</v>
      </c>
      <c r="K229" s="8">
        <f t="shared" ref="K229:AB229" si="73">SUM(K228:K228)</f>
        <v>0</v>
      </c>
      <c r="L229" s="2">
        <f t="shared" si="73"/>
        <v>0</v>
      </c>
      <c r="M229" s="2">
        <f t="shared" si="73"/>
        <v>0</v>
      </c>
      <c r="N229" s="7">
        <f t="shared" si="73"/>
        <v>0</v>
      </c>
      <c r="O229" s="20">
        <f t="shared" si="73"/>
        <v>0</v>
      </c>
      <c r="P229" s="3">
        <f t="shared" si="73"/>
        <v>0</v>
      </c>
      <c r="Q229" s="3">
        <f t="shared" si="73"/>
        <v>0</v>
      </c>
      <c r="R229" s="21">
        <f t="shared" si="73"/>
        <v>0</v>
      </c>
      <c r="S229" s="8">
        <f t="shared" si="73"/>
        <v>0</v>
      </c>
      <c r="T229" s="2">
        <f t="shared" si="73"/>
        <v>0</v>
      </c>
      <c r="U229" s="2">
        <f t="shared" si="73"/>
        <v>0</v>
      </c>
      <c r="V229" s="7">
        <f t="shared" si="73"/>
        <v>0</v>
      </c>
      <c r="W229" s="8">
        <f t="shared" si="73"/>
        <v>0</v>
      </c>
      <c r="X229" s="2">
        <f t="shared" si="73"/>
        <v>0</v>
      </c>
      <c r="Y229" s="2">
        <f t="shared" si="73"/>
        <v>0</v>
      </c>
      <c r="Z229" s="7">
        <f t="shared" si="73"/>
        <v>0</v>
      </c>
      <c r="AA229" s="23">
        <f t="shared" si="73"/>
        <v>0</v>
      </c>
      <c r="AB229" s="23">
        <f t="shared" si="73"/>
        <v>0</v>
      </c>
      <c r="AC229" s="662"/>
      <c r="AD229" s="632"/>
      <c r="AE229" s="632"/>
      <c r="AF229" s="633"/>
      <c r="AG229" s="41"/>
      <c r="AH229" s="41"/>
      <c r="AI229" s="41"/>
      <c r="AJ229" s="41"/>
      <c r="AK229" s="41"/>
      <c r="AL229" s="41"/>
      <c r="AM229" s="41"/>
      <c r="AN229" s="67"/>
      <c r="AO229" s="67"/>
      <c r="AP229" s="67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9"/>
      <c r="BH229" s="67"/>
      <c r="BI229" s="67"/>
      <c r="BJ229" s="67"/>
      <c r="BK229" s="67"/>
      <c r="BL229" s="67"/>
      <c r="BM229" s="67"/>
      <c r="BN229" s="67"/>
      <c r="BO229" s="67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  <c r="NZ229" s="41"/>
      <c r="OA229" s="41"/>
      <c r="OB229" s="41"/>
      <c r="OC229" s="41"/>
      <c r="OD229" s="41"/>
      <c r="OE229" s="41"/>
      <c r="OF229" s="41"/>
      <c r="OG229" s="41"/>
      <c r="OH229" s="41"/>
      <c r="OI229" s="41"/>
      <c r="OJ229" s="41"/>
      <c r="OK229" s="41"/>
      <c r="OL229" s="41"/>
      <c r="OM229" s="41"/>
      <c r="ON229" s="41"/>
      <c r="OO229" s="41"/>
      <c r="OP229" s="41"/>
      <c r="OQ229" s="41"/>
      <c r="OR229" s="41"/>
      <c r="OS229" s="41"/>
      <c r="OT229" s="41"/>
      <c r="OU229" s="41"/>
      <c r="OV229" s="41"/>
      <c r="OW229" s="41"/>
      <c r="OX229" s="41"/>
      <c r="OY229" s="41"/>
      <c r="OZ229" s="41"/>
      <c r="PA229" s="41"/>
      <c r="PB229" s="41"/>
      <c r="PC229" s="41"/>
      <c r="PD229" s="41"/>
      <c r="PE229" s="41"/>
      <c r="PF229" s="41"/>
      <c r="PG229" s="41"/>
      <c r="PH229" s="41"/>
      <c r="PI229" s="41"/>
      <c r="PJ229" s="41"/>
      <c r="PK229" s="41"/>
      <c r="PL229" s="41"/>
      <c r="PM229" s="41"/>
      <c r="PN229" s="41"/>
      <c r="PO229" s="41"/>
      <c r="PP229" s="41"/>
      <c r="PQ229" s="41"/>
      <c r="PR229" s="41"/>
      <c r="PS229" s="41"/>
      <c r="PT229" s="41"/>
      <c r="PU229" s="41"/>
      <c r="PV229" s="41"/>
      <c r="PW229" s="41"/>
      <c r="PX229" s="41"/>
      <c r="PY229" s="41"/>
      <c r="PZ229" s="41"/>
      <c r="QA229" s="41"/>
      <c r="QB229" s="41"/>
      <c r="QC229" s="41"/>
      <c r="QD229" s="41"/>
      <c r="QE229" s="41"/>
      <c r="QF229" s="41"/>
      <c r="QG229" s="41"/>
      <c r="QH229" s="41"/>
      <c r="QI229" s="41"/>
      <c r="QJ229" s="41"/>
      <c r="QK229" s="41"/>
      <c r="QL229" s="41"/>
      <c r="QM229" s="41"/>
      <c r="QN229" s="41"/>
      <c r="QO229" s="41"/>
      <c r="QP229" s="41"/>
      <c r="QQ229" s="41"/>
      <c r="QR229" s="41"/>
      <c r="QS229" s="41"/>
      <c r="QT229" s="41"/>
      <c r="QU229" s="41"/>
      <c r="QV229" s="41"/>
      <c r="QW229" s="41"/>
      <c r="QX229" s="41"/>
      <c r="QY229" s="41"/>
      <c r="QZ229" s="41"/>
      <c r="RA229" s="41"/>
      <c r="RB229" s="41"/>
      <c r="RC229" s="41"/>
      <c r="RD229" s="41"/>
      <c r="RE229" s="41"/>
      <c r="RF229" s="41"/>
      <c r="RG229" s="41"/>
      <c r="RH229" s="41"/>
      <c r="RI229" s="41"/>
      <c r="RJ229" s="41"/>
      <c r="RK229" s="41"/>
      <c r="RL229" s="41"/>
      <c r="RM229" s="41"/>
      <c r="RN229" s="41"/>
      <c r="RO229" s="41"/>
      <c r="RP229" s="41"/>
      <c r="RQ229" s="41"/>
      <c r="RR229" s="41"/>
      <c r="RS229" s="41"/>
      <c r="RT229" s="41"/>
      <c r="RU229" s="41"/>
      <c r="RV229" s="41"/>
      <c r="RW229" s="41"/>
      <c r="RX229" s="41"/>
      <c r="RY229" s="41"/>
      <c r="RZ229" s="41"/>
      <c r="SA229" s="41"/>
      <c r="SB229" s="41"/>
      <c r="SC229" s="41"/>
      <c r="SD229" s="41"/>
      <c r="SE229" s="41"/>
      <c r="SF229" s="41"/>
      <c r="SG229" s="41"/>
      <c r="SH229" s="41"/>
      <c r="SI229" s="41"/>
      <c r="SJ229" s="41"/>
      <c r="SK229" s="41"/>
      <c r="SL229" s="41"/>
      <c r="SM229" s="41"/>
      <c r="SN229" s="41"/>
      <c r="SO229" s="41"/>
      <c r="SP229" s="41"/>
      <c r="SQ229" s="41"/>
      <c r="SR229" s="41"/>
      <c r="SS229" s="41"/>
      <c r="ST229" s="41"/>
      <c r="SU229" s="41"/>
      <c r="SV229" s="41"/>
      <c r="SW229" s="41"/>
      <c r="SX229" s="41"/>
      <c r="SY229" s="41"/>
      <c r="SZ229" s="41"/>
      <c r="TA229" s="41"/>
      <c r="TB229" s="41"/>
      <c r="TC229" s="41"/>
      <c r="TD229" s="41"/>
      <c r="TE229" s="41"/>
      <c r="TF229" s="41"/>
      <c r="TG229" s="41"/>
      <c r="TH229" s="41"/>
      <c r="TI229" s="41"/>
      <c r="TJ229" s="41"/>
      <c r="TK229" s="41"/>
      <c r="TL229" s="41"/>
      <c r="TM229" s="41"/>
      <c r="TN229" s="41"/>
      <c r="TO229" s="41"/>
      <c r="TP229" s="41"/>
      <c r="TQ229" s="41"/>
      <c r="TR229" s="41"/>
      <c r="TS229" s="41"/>
      <c r="TT229" s="41"/>
      <c r="TU229" s="41"/>
      <c r="TV229" s="41"/>
      <c r="TW229" s="41"/>
      <c r="TX229" s="41"/>
      <c r="TY229" s="41"/>
      <c r="TZ229" s="41"/>
      <c r="UA229" s="41"/>
      <c r="UB229" s="41"/>
      <c r="UC229" s="41"/>
      <c r="UD229" s="41"/>
      <c r="UE229" s="41"/>
      <c r="UF229" s="41"/>
      <c r="UG229" s="41"/>
      <c r="UH229" s="41"/>
      <c r="UI229" s="41"/>
      <c r="UJ229" s="41"/>
      <c r="UK229" s="41"/>
      <c r="UL229" s="41"/>
      <c r="UM229" s="41"/>
      <c r="UN229" s="41"/>
      <c r="UO229" s="41"/>
      <c r="UP229" s="41"/>
      <c r="UQ229" s="41"/>
      <c r="UR229" s="41"/>
      <c r="US229" s="41"/>
      <c r="UT229" s="41"/>
      <c r="UU229" s="41"/>
      <c r="UV229" s="41"/>
      <c r="UW229" s="41"/>
      <c r="UX229" s="41"/>
      <c r="UY229" s="41"/>
      <c r="UZ229" s="41"/>
      <c r="VA229" s="41"/>
      <c r="VB229" s="41"/>
      <c r="VC229" s="41"/>
      <c r="VD229" s="41"/>
      <c r="VE229" s="41"/>
      <c r="VF229" s="41"/>
      <c r="VG229" s="41"/>
      <c r="VH229" s="41"/>
      <c r="VI229" s="41"/>
      <c r="VJ229" s="41"/>
      <c r="VK229" s="41"/>
      <c r="VL229" s="41"/>
      <c r="VM229" s="41"/>
      <c r="VN229" s="41"/>
      <c r="VO229" s="41"/>
      <c r="VP229" s="41"/>
      <c r="VQ229" s="41"/>
      <c r="VR229" s="41"/>
      <c r="VS229" s="41"/>
      <c r="VT229" s="41"/>
      <c r="VU229" s="41"/>
      <c r="VV229" s="41"/>
      <c r="VW229" s="41"/>
      <c r="VX229" s="41"/>
      <c r="VY229" s="41"/>
      <c r="VZ229" s="41"/>
      <c r="WA229" s="41"/>
      <c r="WB229" s="41"/>
      <c r="WC229" s="41"/>
      <c r="WD229" s="41"/>
      <c r="WE229" s="41"/>
      <c r="WF229" s="41"/>
      <c r="WG229" s="41"/>
      <c r="WH229" s="41"/>
      <c r="WI229" s="41"/>
      <c r="WJ229" s="41"/>
      <c r="WK229" s="41"/>
      <c r="WL229" s="41"/>
      <c r="WM229" s="41"/>
      <c r="WN229" s="41"/>
      <c r="WO229" s="41"/>
      <c r="WP229" s="41"/>
      <c r="WQ229" s="41"/>
      <c r="WR229" s="41"/>
      <c r="WS229" s="41"/>
      <c r="WT229" s="41"/>
      <c r="WU229" s="41"/>
      <c r="WV229" s="41"/>
      <c r="WW229" s="41"/>
      <c r="WX229" s="41"/>
      <c r="WY229" s="41"/>
      <c r="WZ229" s="41"/>
      <c r="XA229" s="41"/>
      <c r="XB229" s="41"/>
      <c r="XC229" s="41"/>
      <c r="XD229" s="41"/>
      <c r="XE229" s="41"/>
      <c r="XF229" s="41"/>
      <c r="XG229" s="41"/>
      <c r="XH229" s="41"/>
      <c r="XI229" s="41"/>
      <c r="XJ229" s="41"/>
      <c r="XK229" s="41"/>
      <c r="XL229" s="41"/>
      <c r="XM229" s="41"/>
      <c r="XN229" s="41"/>
      <c r="XO229" s="41"/>
      <c r="XP229" s="41"/>
      <c r="XQ229" s="41"/>
      <c r="XR229" s="41"/>
      <c r="XS229" s="41"/>
      <c r="XT229" s="41"/>
      <c r="XU229" s="41"/>
      <c r="XV229" s="41"/>
      <c r="XW229" s="41"/>
      <c r="XX229" s="41"/>
      <c r="XY229" s="41"/>
      <c r="XZ229" s="41"/>
      <c r="YA229" s="41"/>
      <c r="YB229" s="41"/>
      <c r="YC229" s="41"/>
      <c r="YD229" s="41"/>
      <c r="YE229" s="41"/>
      <c r="YF229" s="41"/>
      <c r="YG229" s="41"/>
      <c r="YH229" s="41"/>
      <c r="YI229" s="41"/>
      <c r="YJ229" s="41"/>
      <c r="YK229" s="41"/>
      <c r="YL229" s="41"/>
      <c r="YM229" s="41"/>
      <c r="YN229" s="41"/>
      <c r="YO229" s="41"/>
      <c r="YP229" s="41"/>
      <c r="YQ229" s="41"/>
      <c r="YR229" s="41"/>
      <c r="YS229" s="41"/>
      <c r="YT229" s="41"/>
      <c r="YU229" s="41"/>
      <c r="YV229" s="41"/>
      <c r="YW229" s="41"/>
      <c r="YX229" s="41"/>
      <c r="YY229" s="41"/>
      <c r="YZ229" s="41"/>
      <c r="ZA229" s="41"/>
      <c r="ZB229" s="41"/>
      <c r="ZC229" s="41"/>
      <c r="ZD229" s="41"/>
      <c r="ZE229" s="41"/>
      <c r="ZF229" s="41"/>
      <c r="ZG229" s="41"/>
      <c r="ZH229" s="41"/>
      <c r="ZI229" s="41"/>
      <c r="ZJ229" s="41"/>
      <c r="ZK229" s="41"/>
      <c r="ZL229" s="41"/>
      <c r="ZM229" s="41"/>
      <c r="ZN229" s="41"/>
      <c r="ZO229" s="41"/>
      <c r="ZP229" s="41"/>
      <c r="ZQ229" s="41"/>
      <c r="ZR229" s="41"/>
      <c r="ZS229" s="41"/>
      <c r="ZT229" s="41"/>
      <c r="ZU229" s="41"/>
      <c r="ZV229" s="41"/>
      <c r="ZW229" s="41"/>
      <c r="ZX229" s="41"/>
      <c r="ZY229" s="41"/>
      <c r="ZZ229" s="41"/>
      <c r="AAA229" s="41"/>
      <c r="AAB229" s="41"/>
      <c r="AAC229" s="41"/>
      <c r="AAD229" s="41"/>
      <c r="AAE229" s="41"/>
      <c r="AAF229" s="41"/>
      <c r="AAG229" s="41"/>
      <c r="AAH229" s="41"/>
      <c r="AAI229" s="41"/>
      <c r="AAJ229" s="41"/>
      <c r="AAK229" s="41"/>
      <c r="AAL229" s="41"/>
      <c r="AAM229" s="41"/>
      <c r="AAN229" s="41"/>
      <c r="AAO229" s="41"/>
      <c r="AAP229" s="41"/>
      <c r="AAQ229" s="41"/>
      <c r="AAR229" s="41"/>
      <c r="AAS229" s="41"/>
      <c r="AAT229" s="41"/>
      <c r="AAU229" s="41"/>
      <c r="AAV229" s="41"/>
      <c r="AAW229" s="41"/>
      <c r="AAX229" s="41"/>
      <c r="AAY229" s="41"/>
      <c r="AAZ229" s="41"/>
      <c r="ABA229" s="41"/>
      <c r="ABB229" s="41"/>
      <c r="ABC229" s="41"/>
      <c r="ABD229" s="41"/>
      <c r="ABE229" s="41"/>
      <c r="ABF229" s="41"/>
      <c r="ABG229" s="41"/>
      <c r="ABH229" s="41"/>
      <c r="ABI229" s="41"/>
      <c r="ABJ229" s="41"/>
      <c r="ABK229" s="41"/>
      <c r="ABL229" s="41"/>
      <c r="ABM229" s="41"/>
      <c r="ABN229" s="41"/>
      <c r="ABO229" s="41"/>
      <c r="ABP229" s="41"/>
      <c r="ABQ229" s="41"/>
      <c r="ABR229" s="41"/>
      <c r="ABS229" s="41"/>
      <c r="ABT229" s="41"/>
      <c r="ABU229" s="41"/>
      <c r="ABV229" s="41"/>
      <c r="ABW229" s="41"/>
      <c r="ABX229" s="41"/>
      <c r="ABY229" s="41"/>
      <c r="ABZ229" s="41"/>
      <c r="ACA229" s="41"/>
      <c r="ACB229" s="41"/>
      <c r="ACC229" s="41"/>
      <c r="ACD229" s="41"/>
      <c r="ACE229" s="41"/>
      <c r="ACF229" s="41"/>
      <c r="ACG229" s="41"/>
      <c r="ACH229" s="41"/>
      <c r="ACI229" s="41"/>
      <c r="ACJ229" s="41"/>
      <c r="ACK229" s="41"/>
      <c r="ACL229" s="41"/>
      <c r="ACM229" s="41"/>
      <c r="ACN229" s="41"/>
      <c r="ACO229" s="41"/>
      <c r="ACP229" s="41"/>
      <c r="ACQ229" s="41"/>
      <c r="ACR229" s="41"/>
      <c r="ACS229" s="41"/>
      <c r="ACT229" s="41"/>
      <c r="ACU229" s="41"/>
      <c r="ACV229" s="41"/>
      <c r="ACW229" s="41"/>
      <c r="ACX229" s="41"/>
      <c r="ACY229" s="41"/>
      <c r="ACZ229" s="41"/>
      <c r="ADA229" s="41"/>
      <c r="ADB229" s="41"/>
      <c r="ADC229" s="41"/>
      <c r="ADD229" s="41"/>
      <c r="ADE229" s="41"/>
      <c r="ADF229" s="41"/>
      <c r="ADG229" s="41"/>
      <c r="ADH229" s="41"/>
      <c r="ADI229" s="41"/>
      <c r="ADJ229" s="41"/>
      <c r="ADK229" s="41"/>
      <c r="ADL229" s="41"/>
      <c r="ADM229" s="41"/>
      <c r="ADN229" s="41"/>
      <c r="ADO229" s="41"/>
      <c r="ADP229" s="41"/>
      <c r="ADQ229" s="41"/>
      <c r="ADR229" s="41"/>
      <c r="ADS229" s="41"/>
      <c r="ADT229" s="41"/>
      <c r="ADU229" s="41"/>
      <c r="ADV229" s="41"/>
      <c r="ADW229" s="41"/>
      <c r="ADX229" s="41"/>
      <c r="ADY229" s="41"/>
      <c r="ADZ229" s="41"/>
      <c r="AEA229" s="41"/>
      <c r="AEB229" s="41"/>
      <c r="AEC229" s="41"/>
      <c r="AED229" s="41"/>
      <c r="AEE229" s="41"/>
      <c r="AEF229" s="41"/>
      <c r="AEG229" s="41"/>
      <c r="AEH229" s="41"/>
      <c r="AEI229" s="41"/>
      <c r="AEJ229" s="41"/>
      <c r="AEK229" s="41"/>
      <c r="AEL229" s="41"/>
      <c r="AEM229" s="41"/>
      <c r="AEN229" s="41"/>
      <c r="AEO229" s="41"/>
      <c r="AEP229" s="41"/>
      <c r="AEQ229" s="41"/>
      <c r="AER229" s="41"/>
      <c r="AES229" s="41"/>
      <c r="AET229" s="41"/>
      <c r="AEU229" s="41"/>
      <c r="AEV229" s="41"/>
      <c r="AEW229" s="41"/>
      <c r="AEX229" s="41"/>
      <c r="AEY229" s="41"/>
      <c r="AEZ229" s="41"/>
      <c r="AFA229" s="41"/>
      <c r="AFB229" s="41"/>
      <c r="AFC229" s="41"/>
      <c r="AFD229" s="41"/>
      <c r="AFE229" s="41"/>
      <c r="AFF229" s="41"/>
      <c r="AFG229" s="41"/>
      <c r="AFH229" s="41"/>
      <c r="AFI229" s="41"/>
      <c r="AFJ229" s="41"/>
      <c r="AFK229" s="41"/>
      <c r="AFL229" s="41"/>
      <c r="AFM229" s="41"/>
      <c r="AFN229" s="41"/>
      <c r="AFO229" s="41"/>
      <c r="AFP229" s="41"/>
      <c r="AFQ229" s="41"/>
      <c r="AFR229" s="41"/>
      <c r="AFS229" s="41"/>
      <c r="AFT229" s="41"/>
      <c r="AFU229" s="41"/>
      <c r="AFV229" s="41"/>
      <c r="AFW229" s="41"/>
      <c r="AFX229" s="41"/>
      <c r="AFY229" s="41"/>
      <c r="AFZ229" s="41"/>
      <c r="AGA229" s="41"/>
      <c r="AGB229" s="41"/>
      <c r="AGC229" s="41"/>
      <c r="AGD229" s="41"/>
      <c r="AGE229" s="41"/>
      <c r="AGF229" s="41"/>
      <c r="AGG229" s="41"/>
      <c r="AGH229" s="41"/>
      <c r="AGI229" s="41"/>
      <c r="AGJ229" s="41"/>
      <c r="AGK229" s="41"/>
      <c r="AGL229" s="41"/>
      <c r="AGM229" s="41"/>
      <c r="AGN229" s="41"/>
      <c r="AGO229" s="41"/>
      <c r="AGP229" s="41"/>
      <c r="AGQ229" s="41"/>
      <c r="AGR229" s="41"/>
      <c r="AGS229" s="41"/>
      <c r="AGT229" s="41"/>
      <c r="AGU229" s="41"/>
      <c r="AGV229" s="41"/>
      <c r="AGW229" s="41"/>
      <c r="AGX229" s="41"/>
      <c r="AGY229" s="41"/>
      <c r="AGZ229" s="41"/>
      <c r="AHA229" s="41"/>
      <c r="AHB229" s="41"/>
      <c r="AHC229" s="41"/>
      <c r="AHD229" s="41"/>
      <c r="AHE229" s="41"/>
      <c r="AHF229" s="41"/>
      <c r="AHG229" s="41"/>
      <c r="AHH229" s="41"/>
      <c r="AHI229" s="41"/>
      <c r="AHJ229" s="41"/>
      <c r="AHK229" s="41"/>
      <c r="AHL229" s="41"/>
      <c r="AHM229" s="41"/>
      <c r="AHN229" s="41"/>
      <c r="AHO229" s="41"/>
      <c r="AHP229" s="41"/>
      <c r="AHQ229" s="41"/>
      <c r="AHR229" s="41"/>
      <c r="AHS229" s="41"/>
      <c r="AHT229" s="41"/>
      <c r="AHU229" s="41"/>
      <c r="AHV229" s="41"/>
      <c r="AHW229" s="41"/>
      <c r="AHX229" s="41"/>
      <c r="AHY229" s="41"/>
      <c r="AHZ229" s="41"/>
      <c r="AIA229" s="41"/>
      <c r="AIB229" s="41"/>
      <c r="AIC229" s="41"/>
      <c r="AID229" s="41"/>
      <c r="AIE229" s="41"/>
      <c r="AIF229" s="41"/>
      <c r="AIG229" s="41"/>
      <c r="AIH229" s="41"/>
      <c r="AII229" s="41"/>
      <c r="AIJ229" s="41"/>
      <c r="AIK229" s="41"/>
      <c r="AIL229" s="41"/>
      <c r="AIM229" s="41"/>
      <c r="AIN229" s="41"/>
      <c r="AIO229" s="41"/>
      <c r="AIP229" s="41"/>
      <c r="AIQ229" s="41"/>
      <c r="AIR229" s="41"/>
      <c r="AIS229" s="41"/>
      <c r="AIT229" s="41"/>
      <c r="AIU229" s="41"/>
      <c r="AIV229" s="41"/>
      <c r="AIW229" s="41"/>
      <c r="AIX229" s="41"/>
      <c r="AIY229" s="41"/>
      <c r="AIZ229" s="41"/>
      <c r="AJA229" s="41"/>
      <c r="AJB229" s="41"/>
      <c r="AJC229" s="41"/>
      <c r="AJD229" s="41"/>
      <c r="AJE229" s="41"/>
      <c r="AJF229" s="41"/>
      <c r="AJG229" s="41"/>
      <c r="AJH229" s="41"/>
      <c r="AJI229" s="41"/>
      <c r="AJJ229" s="41"/>
      <c r="AJK229" s="41"/>
      <c r="AJL229" s="41"/>
      <c r="AJM229" s="41"/>
      <c r="AJN229" s="41"/>
      <c r="AJO229" s="41"/>
      <c r="AJP229" s="41"/>
      <c r="AJQ229" s="41"/>
      <c r="AJR229" s="41"/>
      <c r="AJS229" s="41"/>
      <c r="AJT229" s="41"/>
      <c r="AJU229" s="41"/>
      <c r="AJV229" s="41"/>
      <c r="AJW229" s="41"/>
      <c r="AJX229" s="41"/>
      <c r="AJY229" s="41"/>
      <c r="AJZ229" s="41"/>
      <c r="AKA229" s="41"/>
      <c r="AKB229" s="41"/>
      <c r="AKC229" s="41"/>
      <c r="AKD229" s="41"/>
      <c r="AKE229" s="41"/>
      <c r="AKF229" s="41"/>
      <c r="AKG229" s="41"/>
      <c r="AKH229" s="41"/>
      <c r="AKI229" s="41"/>
      <c r="AKJ229" s="41"/>
      <c r="AKK229" s="41"/>
      <c r="AKL229" s="41"/>
      <c r="AKM229" s="41"/>
      <c r="AKN229" s="41"/>
      <c r="AKO229" s="41"/>
      <c r="AKP229" s="41"/>
      <c r="AKQ229" s="41"/>
      <c r="AKR229" s="41"/>
      <c r="AKS229" s="41"/>
      <c r="AKT229" s="41"/>
      <c r="AKU229" s="41"/>
      <c r="AKV229" s="41"/>
      <c r="AKW229" s="41"/>
      <c r="AKX229" s="41"/>
      <c r="AKY229" s="41"/>
      <c r="AKZ229" s="41"/>
      <c r="ALA229" s="41"/>
      <c r="ALB229" s="41"/>
      <c r="ALC229" s="41"/>
      <c r="ALD229" s="41"/>
      <c r="ALE229" s="41"/>
      <c r="ALF229" s="41"/>
      <c r="ALG229" s="41"/>
      <c r="ALH229" s="41"/>
      <c r="ALI229" s="41"/>
      <c r="ALJ229" s="41"/>
      <c r="ALK229" s="41"/>
      <c r="ALL229" s="41"/>
      <c r="ALM229" s="41"/>
      <c r="ALN229" s="41"/>
      <c r="ALO229" s="41"/>
      <c r="ALP229" s="41"/>
      <c r="ALQ229" s="41"/>
      <c r="ALR229" s="41"/>
      <c r="ALS229" s="41"/>
      <c r="ALT229" s="41"/>
      <c r="ALU229" s="41"/>
      <c r="ALV229" s="41"/>
      <c r="ALW229" s="41"/>
      <c r="ALX229" s="41"/>
      <c r="ALY229" s="41"/>
      <c r="ALZ229" s="41"/>
      <c r="AMA229" s="41"/>
      <c r="AMB229" s="41"/>
      <c r="AMC229" s="41"/>
      <c r="AMD229" s="41"/>
      <c r="AME229" s="41"/>
    </row>
    <row r="230" spans="1:1019" ht="19.5" customHeight="1" thickBot="1" x14ac:dyDescent="0.25">
      <c r="A230" s="591" t="s">
        <v>17</v>
      </c>
      <c r="B230" s="593" t="s">
        <v>18</v>
      </c>
      <c r="C230" s="595" t="s">
        <v>18</v>
      </c>
      <c r="D230" s="597" t="s">
        <v>270</v>
      </c>
      <c r="E230" s="599" t="s">
        <v>271</v>
      </c>
      <c r="F230" s="601"/>
      <c r="G230" s="603" t="s">
        <v>272</v>
      </c>
      <c r="H230" s="605" t="s">
        <v>21</v>
      </c>
      <c r="I230" s="607" t="s">
        <v>22</v>
      </c>
      <c r="J230" s="319" t="s">
        <v>25</v>
      </c>
      <c r="K230" s="328">
        <f>+L230+N230</f>
        <v>17.899999999999999</v>
      </c>
      <c r="L230" s="321">
        <v>17.899999999999999</v>
      </c>
      <c r="M230" s="321">
        <v>0</v>
      </c>
      <c r="N230" s="329">
        <v>0</v>
      </c>
      <c r="O230" s="328">
        <f>+P230+R230</f>
        <v>0</v>
      </c>
      <c r="P230" s="321">
        <v>0</v>
      </c>
      <c r="Q230" s="321">
        <v>0</v>
      </c>
      <c r="R230" s="329">
        <v>0</v>
      </c>
      <c r="S230" s="328">
        <f>+T230+V230</f>
        <v>0</v>
      </c>
      <c r="T230" s="321">
        <v>0</v>
      </c>
      <c r="U230" s="321">
        <v>0</v>
      </c>
      <c r="V230" s="329">
        <v>0</v>
      </c>
      <c r="W230" s="328">
        <f>+X230+Z230</f>
        <v>0</v>
      </c>
      <c r="X230" s="321">
        <v>0</v>
      </c>
      <c r="Y230" s="321">
        <v>0</v>
      </c>
      <c r="Z230" s="329">
        <v>0</v>
      </c>
      <c r="AA230" s="324">
        <v>0</v>
      </c>
      <c r="AB230" s="324">
        <v>0</v>
      </c>
      <c r="AC230" s="662" t="s">
        <v>273</v>
      </c>
      <c r="AD230" s="632" t="s">
        <v>39</v>
      </c>
      <c r="AE230" s="632" t="s">
        <v>39</v>
      </c>
      <c r="AF230" s="692" t="s">
        <v>39</v>
      </c>
      <c r="AG230" s="41"/>
      <c r="AH230" s="41"/>
      <c r="AI230" s="41"/>
      <c r="AJ230" s="41"/>
      <c r="AK230" s="41"/>
      <c r="AL230" s="41"/>
      <c r="AM230" s="41"/>
      <c r="AN230" s="67"/>
      <c r="AO230" s="67"/>
      <c r="AP230" s="67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9"/>
      <c r="BH230" s="67"/>
      <c r="BI230" s="67"/>
      <c r="BJ230" s="67"/>
      <c r="BK230" s="67"/>
      <c r="BL230" s="67"/>
      <c r="BM230" s="67"/>
      <c r="BN230" s="67"/>
      <c r="BO230" s="67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  <c r="NZ230" s="41"/>
      <c r="OA230" s="41"/>
      <c r="OB230" s="41"/>
      <c r="OC230" s="41"/>
      <c r="OD230" s="41"/>
      <c r="OE230" s="41"/>
      <c r="OF230" s="41"/>
      <c r="OG230" s="41"/>
      <c r="OH230" s="41"/>
      <c r="OI230" s="41"/>
      <c r="OJ230" s="41"/>
      <c r="OK230" s="41"/>
      <c r="OL230" s="41"/>
      <c r="OM230" s="41"/>
      <c r="ON230" s="41"/>
      <c r="OO230" s="41"/>
      <c r="OP230" s="41"/>
      <c r="OQ230" s="41"/>
      <c r="OR230" s="41"/>
      <c r="OS230" s="41"/>
      <c r="OT230" s="41"/>
      <c r="OU230" s="41"/>
      <c r="OV230" s="41"/>
      <c r="OW230" s="41"/>
      <c r="OX230" s="41"/>
      <c r="OY230" s="41"/>
      <c r="OZ230" s="41"/>
      <c r="PA230" s="41"/>
      <c r="PB230" s="41"/>
      <c r="PC230" s="41"/>
      <c r="PD230" s="41"/>
      <c r="PE230" s="41"/>
      <c r="PF230" s="41"/>
      <c r="PG230" s="41"/>
      <c r="PH230" s="41"/>
      <c r="PI230" s="41"/>
      <c r="PJ230" s="41"/>
      <c r="PK230" s="41"/>
      <c r="PL230" s="41"/>
      <c r="PM230" s="41"/>
      <c r="PN230" s="41"/>
      <c r="PO230" s="41"/>
      <c r="PP230" s="41"/>
      <c r="PQ230" s="41"/>
      <c r="PR230" s="41"/>
      <c r="PS230" s="41"/>
      <c r="PT230" s="41"/>
      <c r="PU230" s="41"/>
      <c r="PV230" s="41"/>
      <c r="PW230" s="41"/>
      <c r="PX230" s="41"/>
      <c r="PY230" s="41"/>
      <c r="PZ230" s="41"/>
      <c r="QA230" s="41"/>
      <c r="QB230" s="41"/>
      <c r="QC230" s="41"/>
      <c r="QD230" s="41"/>
      <c r="QE230" s="41"/>
      <c r="QF230" s="41"/>
      <c r="QG230" s="41"/>
      <c r="QH230" s="41"/>
      <c r="QI230" s="41"/>
      <c r="QJ230" s="41"/>
      <c r="QK230" s="41"/>
      <c r="QL230" s="41"/>
      <c r="QM230" s="41"/>
      <c r="QN230" s="41"/>
      <c r="QO230" s="41"/>
      <c r="QP230" s="41"/>
      <c r="QQ230" s="41"/>
      <c r="QR230" s="41"/>
      <c r="QS230" s="41"/>
      <c r="QT230" s="41"/>
      <c r="QU230" s="41"/>
      <c r="QV230" s="41"/>
      <c r="QW230" s="41"/>
      <c r="QX230" s="41"/>
      <c r="QY230" s="41"/>
      <c r="QZ230" s="41"/>
      <c r="RA230" s="41"/>
      <c r="RB230" s="41"/>
      <c r="RC230" s="41"/>
      <c r="RD230" s="41"/>
      <c r="RE230" s="41"/>
      <c r="RF230" s="41"/>
      <c r="RG230" s="41"/>
      <c r="RH230" s="41"/>
      <c r="RI230" s="41"/>
      <c r="RJ230" s="41"/>
      <c r="RK230" s="41"/>
      <c r="RL230" s="41"/>
      <c r="RM230" s="41"/>
      <c r="RN230" s="41"/>
      <c r="RO230" s="41"/>
      <c r="RP230" s="41"/>
      <c r="RQ230" s="41"/>
      <c r="RR230" s="41"/>
      <c r="RS230" s="41"/>
      <c r="RT230" s="41"/>
      <c r="RU230" s="41"/>
      <c r="RV230" s="41"/>
      <c r="RW230" s="41"/>
      <c r="RX230" s="41"/>
      <c r="RY230" s="41"/>
      <c r="RZ230" s="41"/>
      <c r="SA230" s="41"/>
      <c r="SB230" s="41"/>
      <c r="SC230" s="41"/>
      <c r="SD230" s="41"/>
      <c r="SE230" s="41"/>
      <c r="SF230" s="41"/>
      <c r="SG230" s="41"/>
      <c r="SH230" s="41"/>
      <c r="SI230" s="41"/>
      <c r="SJ230" s="41"/>
      <c r="SK230" s="41"/>
      <c r="SL230" s="41"/>
      <c r="SM230" s="41"/>
      <c r="SN230" s="41"/>
      <c r="SO230" s="41"/>
      <c r="SP230" s="41"/>
      <c r="SQ230" s="41"/>
      <c r="SR230" s="41"/>
      <c r="SS230" s="41"/>
      <c r="ST230" s="41"/>
      <c r="SU230" s="41"/>
      <c r="SV230" s="41"/>
      <c r="SW230" s="41"/>
      <c r="SX230" s="41"/>
      <c r="SY230" s="41"/>
      <c r="SZ230" s="41"/>
      <c r="TA230" s="41"/>
      <c r="TB230" s="41"/>
      <c r="TC230" s="41"/>
      <c r="TD230" s="41"/>
      <c r="TE230" s="41"/>
      <c r="TF230" s="41"/>
      <c r="TG230" s="41"/>
      <c r="TH230" s="41"/>
      <c r="TI230" s="41"/>
      <c r="TJ230" s="41"/>
      <c r="TK230" s="41"/>
      <c r="TL230" s="41"/>
      <c r="TM230" s="41"/>
      <c r="TN230" s="41"/>
      <c r="TO230" s="41"/>
      <c r="TP230" s="41"/>
      <c r="TQ230" s="41"/>
      <c r="TR230" s="41"/>
      <c r="TS230" s="41"/>
      <c r="TT230" s="41"/>
      <c r="TU230" s="41"/>
      <c r="TV230" s="41"/>
      <c r="TW230" s="41"/>
      <c r="TX230" s="41"/>
      <c r="TY230" s="41"/>
      <c r="TZ230" s="41"/>
      <c r="UA230" s="41"/>
      <c r="UB230" s="41"/>
      <c r="UC230" s="41"/>
      <c r="UD230" s="41"/>
      <c r="UE230" s="41"/>
      <c r="UF230" s="41"/>
      <c r="UG230" s="41"/>
      <c r="UH230" s="41"/>
      <c r="UI230" s="41"/>
      <c r="UJ230" s="41"/>
      <c r="UK230" s="41"/>
      <c r="UL230" s="41"/>
      <c r="UM230" s="41"/>
      <c r="UN230" s="41"/>
      <c r="UO230" s="41"/>
      <c r="UP230" s="41"/>
      <c r="UQ230" s="41"/>
      <c r="UR230" s="41"/>
      <c r="US230" s="41"/>
      <c r="UT230" s="41"/>
      <c r="UU230" s="41"/>
      <c r="UV230" s="41"/>
      <c r="UW230" s="41"/>
      <c r="UX230" s="41"/>
      <c r="UY230" s="41"/>
      <c r="UZ230" s="41"/>
      <c r="VA230" s="41"/>
      <c r="VB230" s="41"/>
      <c r="VC230" s="41"/>
      <c r="VD230" s="41"/>
      <c r="VE230" s="41"/>
      <c r="VF230" s="41"/>
      <c r="VG230" s="41"/>
      <c r="VH230" s="41"/>
      <c r="VI230" s="41"/>
      <c r="VJ230" s="41"/>
      <c r="VK230" s="41"/>
      <c r="VL230" s="41"/>
      <c r="VM230" s="41"/>
      <c r="VN230" s="41"/>
      <c r="VO230" s="41"/>
      <c r="VP230" s="41"/>
      <c r="VQ230" s="41"/>
      <c r="VR230" s="41"/>
      <c r="VS230" s="41"/>
      <c r="VT230" s="41"/>
      <c r="VU230" s="41"/>
      <c r="VV230" s="41"/>
      <c r="VW230" s="41"/>
      <c r="VX230" s="41"/>
      <c r="VY230" s="41"/>
      <c r="VZ230" s="41"/>
      <c r="WA230" s="41"/>
      <c r="WB230" s="41"/>
      <c r="WC230" s="41"/>
      <c r="WD230" s="41"/>
      <c r="WE230" s="41"/>
      <c r="WF230" s="41"/>
      <c r="WG230" s="41"/>
      <c r="WH230" s="41"/>
      <c r="WI230" s="41"/>
      <c r="WJ230" s="41"/>
      <c r="WK230" s="41"/>
      <c r="WL230" s="41"/>
      <c r="WM230" s="41"/>
      <c r="WN230" s="41"/>
      <c r="WO230" s="41"/>
      <c r="WP230" s="41"/>
      <c r="WQ230" s="41"/>
      <c r="WR230" s="41"/>
      <c r="WS230" s="41"/>
      <c r="WT230" s="41"/>
      <c r="WU230" s="41"/>
      <c r="WV230" s="41"/>
      <c r="WW230" s="41"/>
      <c r="WX230" s="41"/>
      <c r="WY230" s="41"/>
      <c r="WZ230" s="41"/>
      <c r="XA230" s="41"/>
      <c r="XB230" s="41"/>
      <c r="XC230" s="41"/>
      <c r="XD230" s="41"/>
      <c r="XE230" s="41"/>
      <c r="XF230" s="41"/>
      <c r="XG230" s="41"/>
      <c r="XH230" s="41"/>
      <c r="XI230" s="41"/>
      <c r="XJ230" s="41"/>
      <c r="XK230" s="41"/>
      <c r="XL230" s="41"/>
      <c r="XM230" s="41"/>
      <c r="XN230" s="41"/>
      <c r="XO230" s="41"/>
      <c r="XP230" s="41"/>
      <c r="XQ230" s="41"/>
      <c r="XR230" s="41"/>
      <c r="XS230" s="41"/>
      <c r="XT230" s="41"/>
      <c r="XU230" s="41"/>
      <c r="XV230" s="41"/>
      <c r="XW230" s="41"/>
      <c r="XX230" s="41"/>
      <c r="XY230" s="41"/>
      <c r="XZ230" s="41"/>
      <c r="YA230" s="41"/>
      <c r="YB230" s="41"/>
      <c r="YC230" s="41"/>
      <c r="YD230" s="41"/>
      <c r="YE230" s="41"/>
      <c r="YF230" s="41"/>
      <c r="YG230" s="41"/>
      <c r="YH230" s="41"/>
      <c r="YI230" s="41"/>
      <c r="YJ230" s="41"/>
      <c r="YK230" s="41"/>
      <c r="YL230" s="41"/>
      <c r="YM230" s="41"/>
      <c r="YN230" s="41"/>
      <c r="YO230" s="41"/>
      <c r="YP230" s="41"/>
      <c r="YQ230" s="41"/>
      <c r="YR230" s="41"/>
      <c r="YS230" s="41"/>
      <c r="YT230" s="41"/>
      <c r="YU230" s="41"/>
      <c r="YV230" s="41"/>
      <c r="YW230" s="41"/>
      <c r="YX230" s="41"/>
      <c r="YY230" s="41"/>
      <c r="YZ230" s="41"/>
      <c r="ZA230" s="41"/>
      <c r="ZB230" s="41"/>
      <c r="ZC230" s="41"/>
      <c r="ZD230" s="41"/>
      <c r="ZE230" s="41"/>
      <c r="ZF230" s="41"/>
      <c r="ZG230" s="41"/>
      <c r="ZH230" s="41"/>
      <c r="ZI230" s="41"/>
      <c r="ZJ230" s="41"/>
      <c r="ZK230" s="41"/>
      <c r="ZL230" s="41"/>
      <c r="ZM230" s="41"/>
      <c r="ZN230" s="41"/>
      <c r="ZO230" s="41"/>
      <c r="ZP230" s="41"/>
      <c r="ZQ230" s="41"/>
      <c r="ZR230" s="41"/>
      <c r="ZS230" s="41"/>
      <c r="ZT230" s="41"/>
      <c r="ZU230" s="41"/>
      <c r="ZV230" s="41"/>
      <c r="ZW230" s="41"/>
      <c r="ZX230" s="41"/>
      <c r="ZY230" s="41"/>
      <c r="ZZ230" s="41"/>
      <c r="AAA230" s="41"/>
      <c r="AAB230" s="41"/>
      <c r="AAC230" s="41"/>
      <c r="AAD230" s="41"/>
      <c r="AAE230" s="41"/>
      <c r="AAF230" s="41"/>
      <c r="AAG230" s="41"/>
      <c r="AAH230" s="41"/>
      <c r="AAI230" s="41"/>
      <c r="AAJ230" s="41"/>
      <c r="AAK230" s="41"/>
      <c r="AAL230" s="41"/>
      <c r="AAM230" s="41"/>
      <c r="AAN230" s="41"/>
      <c r="AAO230" s="41"/>
      <c r="AAP230" s="41"/>
      <c r="AAQ230" s="41"/>
      <c r="AAR230" s="41"/>
      <c r="AAS230" s="41"/>
      <c r="AAT230" s="41"/>
      <c r="AAU230" s="41"/>
      <c r="AAV230" s="41"/>
      <c r="AAW230" s="41"/>
      <c r="AAX230" s="41"/>
      <c r="AAY230" s="41"/>
      <c r="AAZ230" s="41"/>
      <c r="ABA230" s="41"/>
      <c r="ABB230" s="41"/>
      <c r="ABC230" s="41"/>
      <c r="ABD230" s="41"/>
      <c r="ABE230" s="41"/>
      <c r="ABF230" s="41"/>
      <c r="ABG230" s="41"/>
      <c r="ABH230" s="41"/>
      <c r="ABI230" s="41"/>
      <c r="ABJ230" s="41"/>
      <c r="ABK230" s="41"/>
      <c r="ABL230" s="41"/>
      <c r="ABM230" s="41"/>
      <c r="ABN230" s="41"/>
      <c r="ABO230" s="41"/>
      <c r="ABP230" s="41"/>
      <c r="ABQ230" s="41"/>
      <c r="ABR230" s="41"/>
      <c r="ABS230" s="41"/>
      <c r="ABT230" s="41"/>
      <c r="ABU230" s="41"/>
      <c r="ABV230" s="41"/>
      <c r="ABW230" s="41"/>
      <c r="ABX230" s="41"/>
      <c r="ABY230" s="41"/>
      <c r="ABZ230" s="41"/>
      <c r="ACA230" s="41"/>
      <c r="ACB230" s="41"/>
      <c r="ACC230" s="41"/>
      <c r="ACD230" s="41"/>
      <c r="ACE230" s="41"/>
      <c r="ACF230" s="41"/>
      <c r="ACG230" s="41"/>
      <c r="ACH230" s="41"/>
      <c r="ACI230" s="41"/>
      <c r="ACJ230" s="41"/>
      <c r="ACK230" s="41"/>
      <c r="ACL230" s="41"/>
      <c r="ACM230" s="41"/>
      <c r="ACN230" s="41"/>
      <c r="ACO230" s="41"/>
      <c r="ACP230" s="41"/>
      <c r="ACQ230" s="41"/>
      <c r="ACR230" s="41"/>
      <c r="ACS230" s="41"/>
      <c r="ACT230" s="41"/>
      <c r="ACU230" s="41"/>
      <c r="ACV230" s="41"/>
      <c r="ACW230" s="41"/>
      <c r="ACX230" s="41"/>
      <c r="ACY230" s="41"/>
      <c r="ACZ230" s="41"/>
      <c r="ADA230" s="41"/>
      <c r="ADB230" s="41"/>
      <c r="ADC230" s="41"/>
      <c r="ADD230" s="41"/>
      <c r="ADE230" s="41"/>
      <c r="ADF230" s="41"/>
      <c r="ADG230" s="41"/>
      <c r="ADH230" s="41"/>
      <c r="ADI230" s="41"/>
      <c r="ADJ230" s="41"/>
      <c r="ADK230" s="41"/>
      <c r="ADL230" s="41"/>
      <c r="ADM230" s="41"/>
      <c r="ADN230" s="41"/>
      <c r="ADO230" s="41"/>
      <c r="ADP230" s="41"/>
      <c r="ADQ230" s="41"/>
      <c r="ADR230" s="41"/>
      <c r="ADS230" s="41"/>
      <c r="ADT230" s="41"/>
      <c r="ADU230" s="41"/>
      <c r="ADV230" s="41"/>
      <c r="ADW230" s="41"/>
      <c r="ADX230" s="41"/>
      <c r="ADY230" s="41"/>
      <c r="ADZ230" s="41"/>
      <c r="AEA230" s="41"/>
      <c r="AEB230" s="41"/>
      <c r="AEC230" s="41"/>
      <c r="AED230" s="41"/>
      <c r="AEE230" s="41"/>
      <c r="AEF230" s="41"/>
      <c r="AEG230" s="41"/>
      <c r="AEH230" s="41"/>
      <c r="AEI230" s="41"/>
      <c r="AEJ230" s="41"/>
      <c r="AEK230" s="41"/>
      <c r="AEL230" s="41"/>
      <c r="AEM230" s="41"/>
      <c r="AEN230" s="41"/>
      <c r="AEO230" s="41"/>
      <c r="AEP230" s="41"/>
      <c r="AEQ230" s="41"/>
      <c r="AER230" s="41"/>
      <c r="AES230" s="41"/>
      <c r="AET230" s="41"/>
      <c r="AEU230" s="41"/>
      <c r="AEV230" s="41"/>
      <c r="AEW230" s="41"/>
      <c r="AEX230" s="41"/>
      <c r="AEY230" s="41"/>
      <c r="AEZ230" s="41"/>
      <c r="AFA230" s="41"/>
      <c r="AFB230" s="41"/>
      <c r="AFC230" s="41"/>
      <c r="AFD230" s="41"/>
      <c r="AFE230" s="41"/>
      <c r="AFF230" s="41"/>
      <c r="AFG230" s="41"/>
      <c r="AFH230" s="41"/>
      <c r="AFI230" s="41"/>
      <c r="AFJ230" s="41"/>
      <c r="AFK230" s="41"/>
      <c r="AFL230" s="41"/>
      <c r="AFM230" s="41"/>
      <c r="AFN230" s="41"/>
      <c r="AFO230" s="41"/>
      <c r="AFP230" s="41"/>
      <c r="AFQ230" s="41"/>
      <c r="AFR230" s="41"/>
      <c r="AFS230" s="41"/>
      <c r="AFT230" s="41"/>
      <c r="AFU230" s="41"/>
      <c r="AFV230" s="41"/>
      <c r="AFW230" s="41"/>
      <c r="AFX230" s="41"/>
      <c r="AFY230" s="41"/>
      <c r="AFZ230" s="41"/>
      <c r="AGA230" s="41"/>
      <c r="AGB230" s="41"/>
      <c r="AGC230" s="41"/>
      <c r="AGD230" s="41"/>
      <c r="AGE230" s="41"/>
      <c r="AGF230" s="41"/>
      <c r="AGG230" s="41"/>
      <c r="AGH230" s="41"/>
      <c r="AGI230" s="41"/>
      <c r="AGJ230" s="41"/>
      <c r="AGK230" s="41"/>
      <c r="AGL230" s="41"/>
      <c r="AGM230" s="41"/>
      <c r="AGN230" s="41"/>
      <c r="AGO230" s="41"/>
      <c r="AGP230" s="41"/>
      <c r="AGQ230" s="41"/>
      <c r="AGR230" s="41"/>
      <c r="AGS230" s="41"/>
      <c r="AGT230" s="41"/>
      <c r="AGU230" s="41"/>
      <c r="AGV230" s="41"/>
      <c r="AGW230" s="41"/>
      <c r="AGX230" s="41"/>
      <c r="AGY230" s="41"/>
      <c r="AGZ230" s="41"/>
      <c r="AHA230" s="41"/>
      <c r="AHB230" s="41"/>
      <c r="AHC230" s="41"/>
      <c r="AHD230" s="41"/>
      <c r="AHE230" s="41"/>
      <c r="AHF230" s="41"/>
      <c r="AHG230" s="41"/>
      <c r="AHH230" s="41"/>
      <c r="AHI230" s="41"/>
      <c r="AHJ230" s="41"/>
      <c r="AHK230" s="41"/>
      <c r="AHL230" s="41"/>
      <c r="AHM230" s="41"/>
      <c r="AHN230" s="41"/>
      <c r="AHO230" s="41"/>
      <c r="AHP230" s="41"/>
      <c r="AHQ230" s="41"/>
      <c r="AHR230" s="41"/>
      <c r="AHS230" s="41"/>
      <c r="AHT230" s="41"/>
      <c r="AHU230" s="41"/>
      <c r="AHV230" s="41"/>
      <c r="AHW230" s="41"/>
      <c r="AHX230" s="41"/>
      <c r="AHY230" s="41"/>
      <c r="AHZ230" s="41"/>
      <c r="AIA230" s="41"/>
      <c r="AIB230" s="41"/>
      <c r="AIC230" s="41"/>
      <c r="AID230" s="41"/>
      <c r="AIE230" s="41"/>
      <c r="AIF230" s="41"/>
      <c r="AIG230" s="41"/>
      <c r="AIH230" s="41"/>
      <c r="AII230" s="41"/>
      <c r="AIJ230" s="41"/>
      <c r="AIK230" s="41"/>
      <c r="AIL230" s="41"/>
      <c r="AIM230" s="41"/>
      <c r="AIN230" s="41"/>
      <c r="AIO230" s="41"/>
      <c r="AIP230" s="41"/>
      <c r="AIQ230" s="41"/>
      <c r="AIR230" s="41"/>
      <c r="AIS230" s="41"/>
      <c r="AIT230" s="41"/>
      <c r="AIU230" s="41"/>
      <c r="AIV230" s="41"/>
      <c r="AIW230" s="41"/>
      <c r="AIX230" s="41"/>
      <c r="AIY230" s="41"/>
      <c r="AIZ230" s="41"/>
      <c r="AJA230" s="41"/>
      <c r="AJB230" s="41"/>
      <c r="AJC230" s="41"/>
      <c r="AJD230" s="41"/>
      <c r="AJE230" s="41"/>
      <c r="AJF230" s="41"/>
      <c r="AJG230" s="41"/>
      <c r="AJH230" s="41"/>
      <c r="AJI230" s="41"/>
      <c r="AJJ230" s="41"/>
      <c r="AJK230" s="41"/>
      <c r="AJL230" s="41"/>
      <c r="AJM230" s="41"/>
      <c r="AJN230" s="41"/>
      <c r="AJO230" s="41"/>
      <c r="AJP230" s="41"/>
      <c r="AJQ230" s="41"/>
      <c r="AJR230" s="41"/>
      <c r="AJS230" s="41"/>
      <c r="AJT230" s="41"/>
      <c r="AJU230" s="41"/>
      <c r="AJV230" s="41"/>
      <c r="AJW230" s="41"/>
      <c r="AJX230" s="41"/>
      <c r="AJY230" s="41"/>
      <c r="AJZ230" s="41"/>
      <c r="AKA230" s="41"/>
      <c r="AKB230" s="41"/>
      <c r="AKC230" s="41"/>
      <c r="AKD230" s="41"/>
      <c r="AKE230" s="41"/>
      <c r="AKF230" s="41"/>
      <c r="AKG230" s="41"/>
      <c r="AKH230" s="41"/>
      <c r="AKI230" s="41"/>
      <c r="AKJ230" s="41"/>
      <c r="AKK230" s="41"/>
      <c r="AKL230" s="41"/>
      <c r="AKM230" s="41"/>
      <c r="AKN230" s="41"/>
      <c r="AKO230" s="41"/>
      <c r="AKP230" s="41"/>
      <c r="AKQ230" s="41"/>
      <c r="AKR230" s="41"/>
      <c r="AKS230" s="41"/>
      <c r="AKT230" s="41"/>
      <c r="AKU230" s="41"/>
      <c r="AKV230" s="41"/>
      <c r="AKW230" s="41"/>
      <c r="AKX230" s="41"/>
      <c r="AKY230" s="41"/>
      <c r="AKZ230" s="41"/>
      <c r="ALA230" s="41"/>
      <c r="ALB230" s="41"/>
      <c r="ALC230" s="41"/>
      <c r="ALD230" s="41"/>
      <c r="ALE230" s="41"/>
      <c r="ALF230" s="41"/>
      <c r="ALG230" s="41"/>
      <c r="ALH230" s="41"/>
      <c r="ALI230" s="41"/>
      <c r="ALJ230" s="41"/>
      <c r="ALK230" s="41"/>
      <c r="ALL230" s="41"/>
      <c r="ALM230" s="41"/>
      <c r="ALN230" s="41"/>
      <c r="ALO230" s="41"/>
      <c r="ALP230" s="41"/>
      <c r="ALQ230" s="41"/>
      <c r="ALR230" s="41"/>
      <c r="ALS230" s="41"/>
      <c r="ALT230" s="41"/>
      <c r="ALU230" s="41"/>
      <c r="ALV230" s="41"/>
      <c r="ALW230" s="41"/>
      <c r="ALX230" s="41"/>
      <c r="ALY230" s="41"/>
      <c r="ALZ230" s="41"/>
      <c r="AMA230" s="41"/>
      <c r="AMB230" s="41"/>
      <c r="AMC230" s="41"/>
      <c r="AMD230" s="41"/>
      <c r="AME230" s="41"/>
    </row>
    <row r="231" spans="1:1019" ht="20.25" customHeight="1" thickBot="1" x14ac:dyDescent="0.25">
      <c r="A231" s="592"/>
      <c r="B231" s="594"/>
      <c r="C231" s="596"/>
      <c r="D231" s="598"/>
      <c r="E231" s="600"/>
      <c r="F231" s="602"/>
      <c r="G231" s="604"/>
      <c r="H231" s="606"/>
      <c r="I231" s="608"/>
      <c r="J231" s="371" t="s">
        <v>28</v>
      </c>
      <c r="K231" s="254">
        <f>L231+N231</f>
        <v>9.5</v>
      </c>
      <c r="L231" s="217">
        <v>9.5</v>
      </c>
      <c r="M231" s="217">
        <v>0</v>
      </c>
      <c r="N231" s="218">
        <v>0</v>
      </c>
      <c r="O231" s="254">
        <f>P231+R231</f>
        <v>0</v>
      </c>
      <c r="P231" s="217">
        <v>0</v>
      </c>
      <c r="Q231" s="217">
        <v>0</v>
      </c>
      <c r="R231" s="218">
        <v>0</v>
      </c>
      <c r="S231" s="254">
        <f>T231+V231</f>
        <v>0</v>
      </c>
      <c r="T231" s="217">
        <v>0</v>
      </c>
      <c r="U231" s="217">
        <v>0</v>
      </c>
      <c r="V231" s="218">
        <v>0</v>
      </c>
      <c r="W231" s="254">
        <f>X231+Z231</f>
        <v>0</v>
      </c>
      <c r="X231" s="217">
        <v>0</v>
      </c>
      <c r="Y231" s="217">
        <v>0</v>
      </c>
      <c r="Z231" s="218">
        <v>0</v>
      </c>
      <c r="AA231" s="219">
        <v>0</v>
      </c>
      <c r="AB231" s="219">
        <v>0</v>
      </c>
      <c r="AC231" s="662"/>
      <c r="AD231" s="632"/>
      <c r="AE231" s="632"/>
      <c r="AF231" s="692"/>
      <c r="AG231" s="41"/>
      <c r="AH231" s="41"/>
      <c r="AI231" s="41"/>
      <c r="AJ231" s="41"/>
      <c r="AK231" s="41"/>
      <c r="AL231" s="41"/>
      <c r="AM231" s="41"/>
      <c r="AN231" s="67"/>
      <c r="AO231" s="67"/>
      <c r="AP231" s="67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9"/>
      <c r="BH231" s="67"/>
      <c r="BI231" s="67"/>
      <c r="BJ231" s="67"/>
      <c r="BK231" s="67"/>
      <c r="BL231" s="67"/>
      <c r="BM231" s="67"/>
      <c r="BN231" s="67"/>
      <c r="BO231" s="67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  <c r="NZ231" s="41"/>
      <c r="OA231" s="41"/>
      <c r="OB231" s="41"/>
      <c r="OC231" s="41"/>
      <c r="OD231" s="41"/>
      <c r="OE231" s="41"/>
      <c r="OF231" s="41"/>
      <c r="OG231" s="41"/>
      <c r="OH231" s="41"/>
      <c r="OI231" s="41"/>
      <c r="OJ231" s="41"/>
      <c r="OK231" s="41"/>
      <c r="OL231" s="41"/>
      <c r="OM231" s="41"/>
      <c r="ON231" s="41"/>
      <c r="OO231" s="41"/>
      <c r="OP231" s="41"/>
      <c r="OQ231" s="41"/>
      <c r="OR231" s="41"/>
      <c r="OS231" s="41"/>
      <c r="OT231" s="41"/>
      <c r="OU231" s="41"/>
      <c r="OV231" s="41"/>
      <c r="OW231" s="41"/>
      <c r="OX231" s="41"/>
      <c r="OY231" s="41"/>
      <c r="OZ231" s="41"/>
      <c r="PA231" s="41"/>
      <c r="PB231" s="41"/>
      <c r="PC231" s="41"/>
      <c r="PD231" s="41"/>
      <c r="PE231" s="41"/>
      <c r="PF231" s="41"/>
      <c r="PG231" s="41"/>
      <c r="PH231" s="41"/>
      <c r="PI231" s="41"/>
      <c r="PJ231" s="41"/>
      <c r="PK231" s="41"/>
      <c r="PL231" s="41"/>
      <c r="PM231" s="41"/>
      <c r="PN231" s="41"/>
      <c r="PO231" s="41"/>
      <c r="PP231" s="41"/>
      <c r="PQ231" s="41"/>
      <c r="PR231" s="41"/>
      <c r="PS231" s="41"/>
      <c r="PT231" s="41"/>
      <c r="PU231" s="41"/>
      <c r="PV231" s="41"/>
      <c r="PW231" s="41"/>
      <c r="PX231" s="41"/>
      <c r="PY231" s="41"/>
      <c r="PZ231" s="41"/>
      <c r="QA231" s="41"/>
      <c r="QB231" s="41"/>
      <c r="QC231" s="41"/>
      <c r="QD231" s="41"/>
      <c r="QE231" s="41"/>
      <c r="QF231" s="41"/>
      <c r="QG231" s="41"/>
      <c r="QH231" s="41"/>
      <c r="QI231" s="41"/>
      <c r="QJ231" s="41"/>
      <c r="QK231" s="41"/>
      <c r="QL231" s="41"/>
      <c r="QM231" s="41"/>
      <c r="QN231" s="41"/>
      <c r="QO231" s="41"/>
      <c r="QP231" s="41"/>
      <c r="QQ231" s="41"/>
      <c r="QR231" s="41"/>
      <c r="QS231" s="41"/>
      <c r="QT231" s="41"/>
      <c r="QU231" s="41"/>
      <c r="QV231" s="41"/>
      <c r="QW231" s="41"/>
      <c r="QX231" s="41"/>
      <c r="QY231" s="41"/>
      <c r="QZ231" s="41"/>
      <c r="RA231" s="41"/>
      <c r="RB231" s="41"/>
      <c r="RC231" s="41"/>
      <c r="RD231" s="41"/>
      <c r="RE231" s="41"/>
      <c r="RF231" s="41"/>
      <c r="RG231" s="41"/>
      <c r="RH231" s="41"/>
      <c r="RI231" s="41"/>
      <c r="RJ231" s="41"/>
      <c r="RK231" s="41"/>
      <c r="RL231" s="41"/>
      <c r="RM231" s="41"/>
      <c r="RN231" s="41"/>
      <c r="RO231" s="41"/>
      <c r="RP231" s="41"/>
      <c r="RQ231" s="41"/>
      <c r="RR231" s="41"/>
      <c r="RS231" s="41"/>
      <c r="RT231" s="41"/>
      <c r="RU231" s="41"/>
      <c r="RV231" s="41"/>
      <c r="RW231" s="41"/>
      <c r="RX231" s="41"/>
      <c r="RY231" s="41"/>
      <c r="RZ231" s="41"/>
      <c r="SA231" s="41"/>
      <c r="SB231" s="41"/>
      <c r="SC231" s="41"/>
      <c r="SD231" s="41"/>
      <c r="SE231" s="41"/>
      <c r="SF231" s="41"/>
      <c r="SG231" s="41"/>
      <c r="SH231" s="41"/>
      <c r="SI231" s="41"/>
      <c r="SJ231" s="41"/>
      <c r="SK231" s="41"/>
      <c r="SL231" s="41"/>
      <c r="SM231" s="41"/>
      <c r="SN231" s="41"/>
      <c r="SO231" s="41"/>
      <c r="SP231" s="41"/>
      <c r="SQ231" s="41"/>
      <c r="SR231" s="41"/>
      <c r="SS231" s="41"/>
      <c r="ST231" s="41"/>
      <c r="SU231" s="41"/>
      <c r="SV231" s="41"/>
      <c r="SW231" s="41"/>
      <c r="SX231" s="41"/>
      <c r="SY231" s="41"/>
      <c r="SZ231" s="41"/>
      <c r="TA231" s="41"/>
      <c r="TB231" s="41"/>
      <c r="TC231" s="41"/>
      <c r="TD231" s="41"/>
      <c r="TE231" s="41"/>
      <c r="TF231" s="41"/>
      <c r="TG231" s="41"/>
      <c r="TH231" s="41"/>
      <c r="TI231" s="41"/>
      <c r="TJ231" s="41"/>
      <c r="TK231" s="41"/>
      <c r="TL231" s="41"/>
      <c r="TM231" s="41"/>
      <c r="TN231" s="41"/>
      <c r="TO231" s="41"/>
      <c r="TP231" s="41"/>
      <c r="TQ231" s="41"/>
      <c r="TR231" s="41"/>
      <c r="TS231" s="41"/>
      <c r="TT231" s="41"/>
      <c r="TU231" s="41"/>
      <c r="TV231" s="41"/>
      <c r="TW231" s="41"/>
      <c r="TX231" s="41"/>
      <c r="TY231" s="41"/>
      <c r="TZ231" s="41"/>
      <c r="UA231" s="41"/>
      <c r="UB231" s="41"/>
      <c r="UC231" s="41"/>
      <c r="UD231" s="41"/>
      <c r="UE231" s="41"/>
      <c r="UF231" s="41"/>
      <c r="UG231" s="41"/>
      <c r="UH231" s="41"/>
      <c r="UI231" s="41"/>
      <c r="UJ231" s="41"/>
      <c r="UK231" s="41"/>
      <c r="UL231" s="41"/>
      <c r="UM231" s="41"/>
      <c r="UN231" s="41"/>
      <c r="UO231" s="41"/>
      <c r="UP231" s="41"/>
      <c r="UQ231" s="41"/>
      <c r="UR231" s="41"/>
      <c r="US231" s="41"/>
      <c r="UT231" s="41"/>
      <c r="UU231" s="41"/>
      <c r="UV231" s="41"/>
      <c r="UW231" s="41"/>
      <c r="UX231" s="41"/>
      <c r="UY231" s="41"/>
      <c r="UZ231" s="41"/>
      <c r="VA231" s="41"/>
      <c r="VB231" s="41"/>
      <c r="VC231" s="41"/>
      <c r="VD231" s="41"/>
      <c r="VE231" s="41"/>
      <c r="VF231" s="41"/>
      <c r="VG231" s="41"/>
      <c r="VH231" s="41"/>
      <c r="VI231" s="41"/>
      <c r="VJ231" s="41"/>
      <c r="VK231" s="41"/>
      <c r="VL231" s="41"/>
      <c r="VM231" s="41"/>
      <c r="VN231" s="41"/>
      <c r="VO231" s="41"/>
      <c r="VP231" s="41"/>
      <c r="VQ231" s="41"/>
      <c r="VR231" s="41"/>
      <c r="VS231" s="41"/>
      <c r="VT231" s="41"/>
      <c r="VU231" s="41"/>
      <c r="VV231" s="41"/>
      <c r="VW231" s="41"/>
      <c r="VX231" s="41"/>
      <c r="VY231" s="41"/>
      <c r="VZ231" s="41"/>
      <c r="WA231" s="41"/>
      <c r="WB231" s="41"/>
      <c r="WC231" s="41"/>
      <c r="WD231" s="41"/>
      <c r="WE231" s="41"/>
      <c r="WF231" s="41"/>
      <c r="WG231" s="41"/>
      <c r="WH231" s="41"/>
      <c r="WI231" s="41"/>
      <c r="WJ231" s="41"/>
      <c r="WK231" s="41"/>
      <c r="WL231" s="41"/>
      <c r="WM231" s="41"/>
      <c r="WN231" s="41"/>
      <c r="WO231" s="41"/>
      <c r="WP231" s="41"/>
      <c r="WQ231" s="41"/>
      <c r="WR231" s="41"/>
      <c r="WS231" s="41"/>
      <c r="WT231" s="41"/>
      <c r="WU231" s="41"/>
      <c r="WV231" s="41"/>
      <c r="WW231" s="41"/>
      <c r="WX231" s="41"/>
      <c r="WY231" s="41"/>
      <c r="WZ231" s="41"/>
      <c r="XA231" s="41"/>
      <c r="XB231" s="41"/>
      <c r="XC231" s="41"/>
      <c r="XD231" s="41"/>
      <c r="XE231" s="41"/>
      <c r="XF231" s="41"/>
      <c r="XG231" s="41"/>
      <c r="XH231" s="41"/>
      <c r="XI231" s="41"/>
      <c r="XJ231" s="41"/>
      <c r="XK231" s="41"/>
      <c r="XL231" s="41"/>
      <c r="XM231" s="41"/>
      <c r="XN231" s="41"/>
      <c r="XO231" s="41"/>
      <c r="XP231" s="41"/>
      <c r="XQ231" s="41"/>
      <c r="XR231" s="41"/>
      <c r="XS231" s="41"/>
      <c r="XT231" s="41"/>
      <c r="XU231" s="41"/>
      <c r="XV231" s="41"/>
      <c r="XW231" s="41"/>
      <c r="XX231" s="41"/>
      <c r="XY231" s="41"/>
      <c r="XZ231" s="41"/>
      <c r="YA231" s="41"/>
      <c r="YB231" s="41"/>
      <c r="YC231" s="41"/>
      <c r="YD231" s="41"/>
      <c r="YE231" s="41"/>
      <c r="YF231" s="41"/>
      <c r="YG231" s="41"/>
      <c r="YH231" s="41"/>
      <c r="YI231" s="41"/>
      <c r="YJ231" s="41"/>
      <c r="YK231" s="41"/>
      <c r="YL231" s="41"/>
      <c r="YM231" s="41"/>
      <c r="YN231" s="41"/>
      <c r="YO231" s="41"/>
      <c r="YP231" s="41"/>
      <c r="YQ231" s="41"/>
      <c r="YR231" s="41"/>
      <c r="YS231" s="41"/>
      <c r="YT231" s="41"/>
      <c r="YU231" s="41"/>
      <c r="YV231" s="41"/>
      <c r="YW231" s="41"/>
      <c r="YX231" s="41"/>
      <c r="YY231" s="41"/>
      <c r="YZ231" s="41"/>
      <c r="ZA231" s="41"/>
      <c r="ZB231" s="41"/>
      <c r="ZC231" s="41"/>
      <c r="ZD231" s="41"/>
      <c r="ZE231" s="41"/>
      <c r="ZF231" s="41"/>
      <c r="ZG231" s="41"/>
      <c r="ZH231" s="41"/>
      <c r="ZI231" s="41"/>
      <c r="ZJ231" s="41"/>
      <c r="ZK231" s="41"/>
      <c r="ZL231" s="41"/>
      <c r="ZM231" s="41"/>
      <c r="ZN231" s="41"/>
      <c r="ZO231" s="41"/>
      <c r="ZP231" s="41"/>
      <c r="ZQ231" s="41"/>
      <c r="ZR231" s="41"/>
      <c r="ZS231" s="41"/>
      <c r="ZT231" s="41"/>
      <c r="ZU231" s="41"/>
      <c r="ZV231" s="41"/>
      <c r="ZW231" s="41"/>
      <c r="ZX231" s="41"/>
      <c r="ZY231" s="41"/>
      <c r="ZZ231" s="41"/>
      <c r="AAA231" s="41"/>
      <c r="AAB231" s="41"/>
      <c r="AAC231" s="41"/>
      <c r="AAD231" s="41"/>
      <c r="AAE231" s="41"/>
      <c r="AAF231" s="41"/>
      <c r="AAG231" s="41"/>
      <c r="AAH231" s="41"/>
      <c r="AAI231" s="41"/>
      <c r="AAJ231" s="41"/>
      <c r="AAK231" s="41"/>
      <c r="AAL231" s="41"/>
      <c r="AAM231" s="41"/>
      <c r="AAN231" s="41"/>
      <c r="AAO231" s="41"/>
      <c r="AAP231" s="41"/>
      <c r="AAQ231" s="41"/>
      <c r="AAR231" s="41"/>
      <c r="AAS231" s="41"/>
      <c r="AAT231" s="41"/>
      <c r="AAU231" s="41"/>
      <c r="AAV231" s="41"/>
      <c r="AAW231" s="41"/>
      <c r="AAX231" s="41"/>
      <c r="AAY231" s="41"/>
      <c r="AAZ231" s="41"/>
      <c r="ABA231" s="41"/>
      <c r="ABB231" s="41"/>
      <c r="ABC231" s="41"/>
      <c r="ABD231" s="41"/>
      <c r="ABE231" s="41"/>
      <c r="ABF231" s="41"/>
      <c r="ABG231" s="41"/>
      <c r="ABH231" s="41"/>
      <c r="ABI231" s="41"/>
      <c r="ABJ231" s="41"/>
      <c r="ABK231" s="41"/>
      <c r="ABL231" s="41"/>
      <c r="ABM231" s="41"/>
      <c r="ABN231" s="41"/>
      <c r="ABO231" s="41"/>
      <c r="ABP231" s="41"/>
      <c r="ABQ231" s="41"/>
      <c r="ABR231" s="41"/>
      <c r="ABS231" s="41"/>
      <c r="ABT231" s="41"/>
      <c r="ABU231" s="41"/>
      <c r="ABV231" s="41"/>
      <c r="ABW231" s="41"/>
      <c r="ABX231" s="41"/>
      <c r="ABY231" s="41"/>
      <c r="ABZ231" s="41"/>
      <c r="ACA231" s="41"/>
      <c r="ACB231" s="41"/>
      <c r="ACC231" s="41"/>
      <c r="ACD231" s="41"/>
      <c r="ACE231" s="41"/>
      <c r="ACF231" s="41"/>
      <c r="ACG231" s="41"/>
      <c r="ACH231" s="41"/>
      <c r="ACI231" s="41"/>
      <c r="ACJ231" s="41"/>
      <c r="ACK231" s="41"/>
      <c r="ACL231" s="41"/>
      <c r="ACM231" s="41"/>
      <c r="ACN231" s="41"/>
      <c r="ACO231" s="41"/>
      <c r="ACP231" s="41"/>
      <c r="ACQ231" s="41"/>
      <c r="ACR231" s="41"/>
      <c r="ACS231" s="41"/>
      <c r="ACT231" s="41"/>
      <c r="ACU231" s="41"/>
      <c r="ACV231" s="41"/>
      <c r="ACW231" s="41"/>
      <c r="ACX231" s="41"/>
      <c r="ACY231" s="41"/>
      <c r="ACZ231" s="41"/>
      <c r="ADA231" s="41"/>
      <c r="ADB231" s="41"/>
      <c r="ADC231" s="41"/>
      <c r="ADD231" s="41"/>
      <c r="ADE231" s="41"/>
      <c r="ADF231" s="41"/>
      <c r="ADG231" s="41"/>
      <c r="ADH231" s="41"/>
      <c r="ADI231" s="41"/>
      <c r="ADJ231" s="41"/>
      <c r="ADK231" s="41"/>
      <c r="ADL231" s="41"/>
      <c r="ADM231" s="41"/>
      <c r="ADN231" s="41"/>
      <c r="ADO231" s="41"/>
      <c r="ADP231" s="41"/>
      <c r="ADQ231" s="41"/>
      <c r="ADR231" s="41"/>
      <c r="ADS231" s="41"/>
      <c r="ADT231" s="41"/>
      <c r="ADU231" s="41"/>
      <c r="ADV231" s="41"/>
      <c r="ADW231" s="41"/>
      <c r="ADX231" s="41"/>
      <c r="ADY231" s="41"/>
      <c r="ADZ231" s="41"/>
      <c r="AEA231" s="41"/>
      <c r="AEB231" s="41"/>
      <c r="AEC231" s="41"/>
      <c r="AED231" s="41"/>
      <c r="AEE231" s="41"/>
      <c r="AEF231" s="41"/>
      <c r="AEG231" s="41"/>
      <c r="AEH231" s="41"/>
      <c r="AEI231" s="41"/>
      <c r="AEJ231" s="41"/>
      <c r="AEK231" s="41"/>
      <c r="AEL231" s="41"/>
      <c r="AEM231" s="41"/>
      <c r="AEN231" s="41"/>
      <c r="AEO231" s="41"/>
      <c r="AEP231" s="41"/>
      <c r="AEQ231" s="41"/>
      <c r="AER231" s="41"/>
      <c r="AES231" s="41"/>
      <c r="AET231" s="41"/>
      <c r="AEU231" s="41"/>
      <c r="AEV231" s="41"/>
      <c r="AEW231" s="41"/>
      <c r="AEX231" s="41"/>
      <c r="AEY231" s="41"/>
      <c r="AEZ231" s="41"/>
      <c r="AFA231" s="41"/>
      <c r="AFB231" s="41"/>
      <c r="AFC231" s="41"/>
      <c r="AFD231" s="41"/>
      <c r="AFE231" s="41"/>
      <c r="AFF231" s="41"/>
      <c r="AFG231" s="41"/>
      <c r="AFH231" s="41"/>
      <c r="AFI231" s="41"/>
      <c r="AFJ231" s="41"/>
      <c r="AFK231" s="41"/>
      <c r="AFL231" s="41"/>
      <c r="AFM231" s="41"/>
      <c r="AFN231" s="41"/>
      <c r="AFO231" s="41"/>
      <c r="AFP231" s="41"/>
      <c r="AFQ231" s="41"/>
      <c r="AFR231" s="41"/>
      <c r="AFS231" s="41"/>
      <c r="AFT231" s="41"/>
      <c r="AFU231" s="41"/>
      <c r="AFV231" s="41"/>
      <c r="AFW231" s="41"/>
      <c r="AFX231" s="41"/>
      <c r="AFY231" s="41"/>
      <c r="AFZ231" s="41"/>
      <c r="AGA231" s="41"/>
      <c r="AGB231" s="41"/>
      <c r="AGC231" s="41"/>
      <c r="AGD231" s="41"/>
      <c r="AGE231" s="41"/>
      <c r="AGF231" s="41"/>
      <c r="AGG231" s="41"/>
      <c r="AGH231" s="41"/>
      <c r="AGI231" s="41"/>
      <c r="AGJ231" s="41"/>
      <c r="AGK231" s="41"/>
      <c r="AGL231" s="41"/>
      <c r="AGM231" s="41"/>
      <c r="AGN231" s="41"/>
      <c r="AGO231" s="41"/>
      <c r="AGP231" s="41"/>
      <c r="AGQ231" s="41"/>
      <c r="AGR231" s="41"/>
      <c r="AGS231" s="41"/>
      <c r="AGT231" s="41"/>
      <c r="AGU231" s="41"/>
      <c r="AGV231" s="41"/>
      <c r="AGW231" s="41"/>
      <c r="AGX231" s="41"/>
      <c r="AGY231" s="41"/>
      <c r="AGZ231" s="41"/>
      <c r="AHA231" s="41"/>
      <c r="AHB231" s="41"/>
      <c r="AHC231" s="41"/>
      <c r="AHD231" s="41"/>
      <c r="AHE231" s="41"/>
      <c r="AHF231" s="41"/>
      <c r="AHG231" s="41"/>
      <c r="AHH231" s="41"/>
      <c r="AHI231" s="41"/>
      <c r="AHJ231" s="41"/>
      <c r="AHK231" s="41"/>
      <c r="AHL231" s="41"/>
      <c r="AHM231" s="41"/>
      <c r="AHN231" s="41"/>
      <c r="AHO231" s="41"/>
      <c r="AHP231" s="41"/>
      <c r="AHQ231" s="41"/>
      <c r="AHR231" s="41"/>
      <c r="AHS231" s="41"/>
      <c r="AHT231" s="41"/>
      <c r="AHU231" s="41"/>
      <c r="AHV231" s="41"/>
      <c r="AHW231" s="41"/>
      <c r="AHX231" s="41"/>
      <c r="AHY231" s="41"/>
      <c r="AHZ231" s="41"/>
      <c r="AIA231" s="41"/>
      <c r="AIB231" s="41"/>
      <c r="AIC231" s="41"/>
      <c r="AID231" s="41"/>
      <c r="AIE231" s="41"/>
      <c r="AIF231" s="41"/>
      <c r="AIG231" s="41"/>
      <c r="AIH231" s="41"/>
      <c r="AII231" s="41"/>
      <c r="AIJ231" s="41"/>
      <c r="AIK231" s="41"/>
      <c r="AIL231" s="41"/>
      <c r="AIM231" s="41"/>
      <c r="AIN231" s="41"/>
      <c r="AIO231" s="41"/>
      <c r="AIP231" s="41"/>
      <c r="AIQ231" s="41"/>
      <c r="AIR231" s="41"/>
      <c r="AIS231" s="41"/>
      <c r="AIT231" s="41"/>
      <c r="AIU231" s="41"/>
      <c r="AIV231" s="41"/>
      <c r="AIW231" s="41"/>
      <c r="AIX231" s="41"/>
      <c r="AIY231" s="41"/>
      <c r="AIZ231" s="41"/>
      <c r="AJA231" s="41"/>
      <c r="AJB231" s="41"/>
      <c r="AJC231" s="41"/>
      <c r="AJD231" s="41"/>
      <c r="AJE231" s="41"/>
      <c r="AJF231" s="41"/>
      <c r="AJG231" s="41"/>
      <c r="AJH231" s="41"/>
      <c r="AJI231" s="41"/>
      <c r="AJJ231" s="41"/>
      <c r="AJK231" s="41"/>
      <c r="AJL231" s="41"/>
      <c r="AJM231" s="41"/>
      <c r="AJN231" s="41"/>
      <c r="AJO231" s="41"/>
      <c r="AJP231" s="41"/>
      <c r="AJQ231" s="41"/>
      <c r="AJR231" s="41"/>
      <c r="AJS231" s="41"/>
      <c r="AJT231" s="41"/>
      <c r="AJU231" s="41"/>
      <c r="AJV231" s="41"/>
      <c r="AJW231" s="41"/>
      <c r="AJX231" s="41"/>
      <c r="AJY231" s="41"/>
      <c r="AJZ231" s="41"/>
      <c r="AKA231" s="41"/>
      <c r="AKB231" s="41"/>
      <c r="AKC231" s="41"/>
      <c r="AKD231" s="41"/>
      <c r="AKE231" s="41"/>
      <c r="AKF231" s="41"/>
      <c r="AKG231" s="41"/>
      <c r="AKH231" s="41"/>
      <c r="AKI231" s="41"/>
      <c r="AKJ231" s="41"/>
      <c r="AKK231" s="41"/>
      <c r="AKL231" s="41"/>
      <c r="AKM231" s="41"/>
      <c r="AKN231" s="41"/>
      <c r="AKO231" s="41"/>
      <c r="AKP231" s="41"/>
      <c r="AKQ231" s="41"/>
      <c r="AKR231" s="41"/>
      <c r="AKS231" s="41"/>
      <c r="AKT231" s="41"/>
      <c r="AKU231" s="41"/>
      <c r="AKV231" s="41"/>
      <c r="AKW231" s="41"/>
      <c r="AKX231" s="41"/>
      <c r="AKY231" s="41"/>
      <c r="AKZ231" s="41"/>
      <c r="ALA231" s="41"/>
      <c r="ALB231" s="41"/>
      <c r="ALC231" s="41"/>
      <c r="ALD231" s="41"/>
      <c r="ALE231" s="41"/>
      <c r="ALF231" s="41"/>
      <c r="ALG231" s="41"/>
      <c r="ALH231" s="41"/>
      <c r="ALI231" s="41"/>
      <c r="ALJ231" s="41"/>
      <c r="ALK231" s="41"/>
      <c r="ALL231" s="41"/>
      <c r="ALM231" s="41"/>
      <c r="ALN231" s="41"/>
      <c r="ALO231" s="41"/>
      <c r="ALP231" s="41"/>
      <c r="ALQ231" s="41"/>
      <c r="ALR231" s="41"/>
      <c r="ALS231" s="41"/>
      <c r="ALT231" s="41"/>
      <c r="ALU231" s="41"/>
      <c r="ALV231" s="41"/>
      <c r="ALW231" s="41"/>
      <c r="ALX231" s="41"/>
      <c r="ALY231" s="41"/>
      <c r="ALZ231" s="41"/>
      <c r="AMA231" s="41"/>
      <c r="AMB231" s="41"/>
      <c r="AMC231" s="41"/>
      <c r="AMD231" s="41"/>
      <c r="AME231" s="41"/>
    </row>
    <row r="232" spans="1:1019" ht="24" customHeight="1" thickBot="1" x14ac:dyDescent="0.25">
      <c r="A232" s="592"/>
      <c r="B232" s="594"/>
      <c r="C232" s="596"/>
      <c r="D232" s="598"/>
      <c r="E232" s="600"/>
      <c r="F232" s="602"/>
      <c r="G232" s="604"/>
      <c r="H232" s="606"/>
      <c r="I232" s="608"/>
      <c r="J232" s="134" t="s">
        <v>26</v>
      </c>
      <c r="K232" s="8">
        <f>SUM(K230:K231)</f>
        <v>27.4</v>
      </c>
      <c r="L232" s="2">
        <f t="shared" ref="L232:AB232" si="74">SUM(L230:L231)</f>
        <v>27.4</v>
      </c>
      <c r="M232" s="2">
        <f t="shared" si="74"/>
        <v>0</v>
      </c>
      <c r="N232" s="7">
        <f t="shared" si="74"/>
        <v>0</v>
      </c>
      <c r="O232" s="8">
        <f t="shared" si="74"/>
        <v>0</v>
      </c>
      <c r="P232" s="2">
        <f t="shared" si="74"/>
        <v>0</v>
      </c>
      <c r="Q232" s="2">
        <f t="shared" si="74"/>
        <v>0</v>
      </c>
      <c r="R232" s="7">
        <f t="shared" si="74"/>
        <v>0</v>
      </c>
      <c r="S232" s="8">
        <f t="shared" si="74"/>
        <v>0</v>
      </c>
      <c r="T232" s="2">
        <f t="shared" si="74"/>
        <v>0</v>
      </c>
      <c r="U232" s="2">
        <f t="shared" si="74"/>
        <v>0</v>
      </c>
      <c r="V232" s="7">
        <f t="shared" si="74"/>
        <v>0</v>
      </c>
      <c r="W232" s="8">
        <f t="shared" si="74"/>
        <v>0</v>
      </c>
      <c r="X232" s="2">
        <f t="shared" si="74"/>
        <v>0</v>
      </c>
      <c r="Y232" s="2">
        <f t="shared" si="74"/>
        <v>0</v>
      </c>
      <c r="Z232" s="7">
        <f t="shared" si="74"/>
        <v>0</v>
      </c>
      <c r="AA232" s="9">
        <f t="shared" si="74"/>
        <v>0</v>
      </c>
      <c r="AB232" s="9">
        <f t="shared" si="74"/>
        <v>0</v>
      </c>
      <c r="AC232" s="662"/>
      <c r="AD232" s="632"/>
      <c r="AE232" s="632"/>
      <c r="AF232" s="633"/>
      <c r="AG232" s="41"/>
      <c r="AH232" s="41"/>
      <c r="AI232" s="41"/>
      <c r="AJ232" s="41"/>
      <c r="AK232" s="41"/>
      <c r="AL232" s="41"/>
      <c r="AM232" s="41"/>
      <c r="AN232" s="67"/>
      <c r="AO232" s="67"/>
      <c r="AP232" s="67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9"/>
      <c r="BH232" s="67"/>
      <c r="BI232" s="67"/>
      <c r="BJ232" s="67"/>
      <c r="BK232" s="67"/>
      <c r="BL232" s="67"/>
      <c r="BM232" s="67"/>
      <c r="BN232" s="67"/>
      <c r="BO232" s="67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  <c r="NZ232" s="41"/>
      <c r="OA232" s="41"/>
      <c r="OB232" s="41"/>
      <c r="OC232" s="41"/>
      <c r="OD232" s="41"/>
      <c r="OE232" s="41"/>
      <c r="OF232" s="41"/>
      <c r="OG232" s="41"/>
      <c r="OH232" s="41"/>
      <c r="OI232" s="41"/>
      <c r="OJ232" s="41"/>
      <c r="OK232" s="41"/>
      <c r="OL232" s="41"/>
      <c r="OM232" s="41"/>
      <c r="ON232" s="41"/>
      <c r="OO232" s="41"/>
      <c r="OP232" s="41"/>
      <c r="OQ232" s="41"/>
      <c r="OR232" s="41"/>
      <c r="OS232" s="41"/>
      <c r="OT232" s="41"/>
      <c r="OU232" s="41"/>
      <c r="OV232" s="41"/>
      <c r="OW232" s="41"/>
      <c r="OX232" s="41"/>
      <c r="OY232" s="41"/>
      <c r="OZ232" s="41"/>
      <c r="PA232" s="41"/>
      <c r="PB232" s="41"/>
      <c r="PC232" s="41"/>
      <c r="PD232" s="41"/>
      <c r="PE232" s="41"/>
      <c r="PF232" s="41"/>
      <c r="PG232" s="41"/>
      <c r="PH232" s="41"/>
      <c r="PI232" s="41"/>
      <c r="PJ232" s="41"/>
      <c r="PK232" s="41"/>
      <c r="PL232" s="41"/>
      <c r="PM232" s="41"/>
      <c r="PN232" s="41"/>
      <c r="PO232" s="41"/>
      <c r="PP232" s="41"/>
      <c r="PQ232" s="41"/>
      <c r="PR232" s="41"/>
      <c r="PS232" s="41"/>
      <c r="PT232" s="41"/>
      <c r="PU232" s="41"/>
      <c r="PV232" s="41"/>
      <c r="PW232" s="41"/>
      <c r="PX232" s="41"/>
      <c r="PY232" s="41"/>
      <c r="PZ232" s="41"/>
      <c r="QA232" s="41"/>
      <c r="QB232" s="41"/>
      <c r="QC232" s="41"/>
      <c r="QD232" s="41"/>
      <c r="QE232" s="41"/>
      <c r="QF232" s="41"/>
      <c r="QG232" s="41"/>
      <c r="QH232" s="41"/>
      <c r="QI232" s="41"/>
      <c r="QJ232" s="41"/>
      <c r="QK232" s="41"/>
      <c r="QL232" s="41"/>
      <c r="QM232" s="41"/>
      <c r="QN232" s="41"/>
      <c r="QO232" s="41"/>
      <c r="QP232" s="41"/>
      <c r="QQ232" s="41"/>
      <c r="QR232" s="41"/>
      <c r="QS232" s="41"/>
      <c r="QT232" s="41"/>
      <c r="QU232" s="41"/>
      <c r="QV232" s="41"/>
      <c r="QW232" s="41"/>
      <c r="QX232" s="41"/>
      <c r="QY232" s="41"/>
      <c r="QZ232" s="41"/>
      <c r="RA232" s="41"/>
      <c r="RB232" s="41"/>
      <c r="RC232" s="41"/>
      <c r="RD232" s="41"/>
      <c r="RE232" s="41"/>
      <c r="RF232" s="41"/>
      <c r="RG232" s="41"/>
      <c r="RH232" s="41"/>
      <c r="RI232" s="41"/>
      <c r="RJ232" s="41"/>
      <c r="RK232" s="41"/>
      <c r="RL232" s="41"/>
      <c r="RM232" s="41"/>
      <c r="RN232" s="41"/>
      <c r="RO232" s="41"/>
      <c r="RP232" s="41"/>
      <c r="RQ232" s="41"/>
      <c r="RR232" s="41"/>
      <c r="RS232" s="41"/>
      <c r="RT232" s="41"/>
      <c r="RU232" s="41"/>
      <c r="RV232" s="41"/>
      <c r="RW232" s="41"/>
      <c r="RX232" s="41"/>
      <c r="RY232" s="41"/>
      <c r="RZ232" s="41"/>
      <c r="SA232" s="41"/>
      <c r="SB232" s="41"/>
      <c r="SC232" s="41"/>
      <c r="SD232" s="41"/>
      <c r="SE232" s="41"/>
      <c r="SF232" s="41"/>
      <c r="SG232" s="41"/>
      <c r="SH232" s="41"/>
      <c r="SI232" s="41"/>
      <c r="SJ232" s="41"/>
      <c r="SK232" s="41"/>
      <c r="SL232" s="41"/>
      <c r="SM232" s="41"/>
      <c r="SN232" s="41"/>
      <c r="SO232" s="41"/>
      <c r="SP232" s="41"/>
      <c r="SQ232" s="41"/>
      <c r="SR232" s="41"/>
      <c r="SS232" s="41"/>
      <c r="ST232" s="41"/>
      <c r="SU232" s="41"/>
      <c r="SV232" s="41"/>
      <c r="SW232" s="41"/>
      <c r="SX232" s="41"/>
      <c r="SY232" s="41"/>
      <c r="SZ232" s="41"/>
      <c r="TA232" s="41"/>
      <c r="TB232" s="41"/>
      <c r="TC232" s="41"/>
      <c r="TD232" s="41"/>
      <c r="TE232" s="41"/>
      <c r="TF232" s="41"/>
      <c r="TG232" s="41"/>
      <c r="TH232" s="41"/>
      <c r="TI232" s="41"/>
      <c r="TJ232" s="41"/>
      <c r="TK232" s="41"/>
      <c r="TL232" s="41"/>
      <c r="TM232" s="41"/>
      <c r="TN232" s="41"/>
      <c r="TO232" s="41"/>
      <c r="TP232" s="41"/>
      <c r="TQ232" s="41"/>
      <c r="TR232" s="41"/>
      <c r="TS232" s="41"/>
      <c r="TT232" s="41"/>
      <c r="TU232" s="41"/>
      <c r="TV232" s="41"/>
      <c r="TW232" s="41"/>
      <c r="TX232" s="41"/>
      <c r="TY232" s="41"/>
      <c r="TZ232" s="41"/>
      <c r="UA232" s="41"/>
      <c r="UB232" s="41"/>
      <c r="UC232" s="41"/>
      <c r="UD232" s="41"/>
      <c r="UE232" s="41"/>
      <c r="UF232" s="41"/>
      <c r="UG232" s="41"/>
      <c r="UH232" s="41"/>
      <c r="UI232" s="41"/>
      <c r="UJ232" s="41"/>
      <c r="UK232" s="41"/>
      <c r="UL232" s="41"/>
      <c r="UM232" s="41"/>
      <c r="UN232" s="41"/>
      <c r="UO232" s="41"/>
      <c r="UP232" s="41"/>
      <c r="UQ232" s="41"/>
      <c r="UR232" s="41"/>
      <c r="US232" s="41"/>
      <c r="UT232" s="41"/>
      <c r="UU232" s="41"/>
      <c r="UV232" s="41"/>
      <c r="UW232" s="41"/>
      <c r="UX232" s="41"/>
      <c r="UY232" s="41"/>
      <c r="UZ232" s="41"/>
      <c r="VA232" s="41"/>
      <c r="VB232" s="41"/>
      <c r="VC232" s="41"/>
      <c r="VD232" s="41"/>
      <c r="VE232" s="41"/>
      <c r="VF232" s="41"/>
      <c r="VG232" s="41"/>
      <c r="VH232" s="41"/>
      <c r="VI232" s="41"/>
      <c r="VJ232" s="41"/>
      <c r="VK232" s="41"/>
      <c r="VL232" s="41"/>
      <c r="VM232" s="41"/>
      <c r="VN232" s="41"/>
      <c r="VO232" s="41"/>
      <c r="VP232" s="41"/>
      <c r="VQ232" s="41"/>
      <c r="VR232" s="41"/>
      <c r="VS232" s="41"/>
      <c r="VT232" s="41"/>
      <c r="VU232" s="41"/>
      <c r="VV232" s="41"/>
      <c r="VW232" s="41"/>
      <c r="VX232" s="41"/>
      <c r="VY232" s="41"/>
      <c r="VZ232" s="41"/>
      <c r="WA232" s="41"/>
      <c r="WB232" s="41"/>
      <c r="WC232" s="41"/>
      <c r="WD232" s="41"/>
      <c r="WE232" s="41"/>
      <c r="WF232" s="41"/>
      <c r="WG232" s="41"/>
      <c r="WH232" s="41"/>
      <c r="WI232" s="41"/>
      <c r="WJ232" s="41"/>
      <c r="WK232" s="41"/>
      <c r="WL232" s="41"/>
      <c r="WM232" s="41"/>
      <c r="WN232" s="41"/>
      <c r="WO232" s="41"/>
      <c r="WP232" s="41"/>
      <c r="WQ232" s="41"/>
      <c r="WR232" s="41"/>
      <c r="WS232" s="41"/>
      <c r="WT232" s="41"/>
      <c r="WU232" s="41"/>
      <c r="WV232" s="41"/>
      <c r="WW232" s="41"/>
      <c r="WX232" s="41"/>
      <c r="WY232" s="41"/>
      <c r="WZ232" s="41"/>
      <c r="XA232" s="41"/>
      <c r="XB232" s="41"/>
      <c r="XC232" s="41"/>
      <c r="XD232" s="41"/>
      <c r="XE232" s="41"/>
      <c r="XF232" s="41"/>
      <c r="XG232" s="41"/>
      <c r="XH232" s="41"/>
      <c r="XI232" s="41"/>
      <c r="XJ232" s="41"/>
      <c r="XK232" s="41"/>
      <c r="XL232" s="41"/>
      <c r="XM232" s="41"/>
      <c r="XN232" s="41"/>
      <c r="XO232" s="41"/>
      <c r="XP232" s="41"/>
      <c r="XQ232" s="41"/>
      <c r="XR232" s="41"/>
      <c r="XS232" s="41"/>
      <c r="XT232" s="41"/>
      <c r="XU232" s="41"/>
      <c r="XV232" s="41"/>
      <c r="XW232" s="41"/>
      <c r="XX232" s="41"/>
      <c r="XY232" s="41"/>
      <c r="XZ232" s="41"/>
      <c r="YA232" s="41"/>
      <c r="YB232" s="41"/>
      <c r="YC232" s="41"/>
      <c r="YD232" s="41"/>
      <c r="YE232" s="41"/>
      <c r="YF232" s="41"/>
      <c r="YG232" s="41"/>
      <c r="YH232" s="41"/>
      <c r="YI232" s="41"/>
      <c r="YJ232" s="41"/>
      <c r="YK232" s="41"/>
      <c r="YL232" s="41"/>
      <c r="YM232" s="41"/>
      <c r="YN232" s="41"/>
      <c r="YO232" s="41"/>
      <c r="YP232" s="41"/>
      <c r="YQ232" s="41"/>
      <c r="YR232" s="41"/>
      <c r="YS232" s="41"/>
      <c r="YT232" s="41"/>
      <c r="YU232" s="41"/>
      <c r="YV232" s="41"/>
      <c r="YW232" s="41"/>
      <c r="YX232" s="41"/>
      <c r="YY232" s="41"/>
      <c r="YZ232" s="41"/>
      <c r="ZA232" s="41"/>
      <c r="ZB232" s="41"/>
      <c r="ZC232" s="41"/>
      <c r="ZD232" s="41"/>
      <c r="ZE232" s="41"/>
      <c r="ZF232" s="41"/>
      <c r="ZG232" s="41"/>
      <c r="ZH232" s="41"/>
      <c r="ZI232" s="41"/>
      <c r="ZJ232" s="41"/>
      <c r="ZK232" s="41"/>
      <c r="ZL232" s="41"/>
      <c r="ZM232" s="41"/>
      <c r="ZN232" s="41"/>
      <c r="ZO232" s="41"/>
      <c r="ZP232" s="41"/>
      <c r="ZQ232" s="41"/>
      <c r="ZR232" s="41"/>
      <c r="ZS232" s="41"/>
      <c r="ZT232" s="41"/>
      <c r="ZU232" s="41"/>
      <c r="ZV232" s="41"/>
      <c r="ZW232" s="41"/>
      <c r="ZX232" s="41"/>
      <c r="ZY232" s="41"/>
      <c r="ZZ232" s="41"/>
      <c r="AAA232" s="41"/>
      <c r="AAB232" s="41"/>
      <c r="AAC232" s="41"/>
      <c r="AAD232" s="41"/>
      <c r="AAE232" s="41"/>
      <c r="AAF232" s="41"/>
      <c r="AAG232" s="41"/>
      <c r="AAH232" s="41"/>
      <c r="AAI232" s="41"/>
      <c r="AAJ232" s="41"/>
      <c r="AAK232" s="41"/>
      <c r="AAL232" s="41"/>
      <c r="AAM232" s="41"/>
      <c r="AAN232" s="41"/>
      <c r="AAO232" s="41"/>
      <c r="AAP232" s="41"/>
      <c r="AAQ232" s="41"/>
      <c r="AAR232" s="41"/>
      <c r="AAS232" s="41"/>
      <c r="AAT232" s="41"/>
      <c r="AAU232" s="41"/>
      <c r="AAV232" s="41"/>
      <c r="AAW232" s="41"/>
      <c r="AAX232" s="41"/>
      <c r="AAY232" s="41"/>
      <c r="AAZ232" s="41"/>
      <c r="ABA232" s="41"/>
      <c r="ABB232" s="41"/>
      <c r="ABC232" s="41"/>
      <c r="ABD232" s="41"/>
      <c r="ABE232" s="41"/>
      <c r="ABF232" s="41"/>
      <c r="ABG232" s="41"/>
      <c r="ABH232" s="41"/>
      <c r="ABI232" s="41"/>
      <c r="ABJ232" s="41"/>
      <c r="ABK232" s="41"/>
      <c r="ABL232" s="41"/>
      <c r="ABM232" s="41"/>
      <c r="ABN232" s="41"/>
      <c r="ABO232" s="41"/>
      <c r="ABP232" s="41"/>
      <c r="ABQ232" s="41"/>
      <c r="ABR232" s="41"/>
      <c r="ABS232" s="41"/>
      <c r="ABT232" s="41"/>
      <c r="ABU232" s="41"/>
      <c r="ABV232" s="41"/>
      <c r="ABW232" s="41"/>
      <c r="ABX232" s="41"/>
      <c r="ABY232" s="41"/>
      <c r="ABZ232" s="41"/>
      <c r="ACA232" s="41"/>
      <c r="ACB232" s="41"/>
      <c r="ACC232" s="41"/>
      <c r="ACD232" s="41"/>
      <c r="ACE232" s="41"/>
      <c r="ACF232" s="41"/>
      <c r="ACG232" s="41"/>
      <c r="ACH232" s="41"/>
      <c r="ACI232" s="41"/>
      <c r="ACJ232" s="41"/>
      <c r="ACK232" s="41"/>
      <c r="ACL232" s="41"/>
      <c r="ACM232" s="41"/>
      <c r="ACN232" s="41"/>
      <c r="ACO232" s="41"/>
      <c r="ACP232" s="41"/>
      <c r="ACQ232" s="41"/>
      <c r="ACR232" s="41"/>
      <c r="ACS232" s="41"/>
      <c r="ACT232" s="41"/>
      <c r="ACU232" s="41"/>
      <c r="ACV232" s="41"/>
      <c r="ACW232" s="41"/>
      <c r="ACX232" s="41"/>
      <c r="ACY232" s="41"/>
      <c r="ACZ232" s="41"/>
      <c r="ADA232" s="41"/>
      <c r="ADB232" s="41"/>
      <c r="ADC232" s="41"/>
      <c r="ADD232" s="41"/>
      <c r="ADE232" s="41"/>
      <c r="ADF232" s="41"/>
      <c r="ADG232" s="41"/>
      <c r="ADH232" s="41"/>
      <c r="ADI232" s="41"/>
      <c r="ADJ232" s="41"/>
      <c r="ADK232" s="41"/>
      <c r="ADL232" s="41"/>
      <c r="ADM232" s="41"/>
      <c r="ADN232" s="41"/>
      <c r="ADO232" s="41"/>
      <c r="ADP232" s="41"/>
      <c r="ADQ232" s="41"/>
      <c r="ADR232" s="41"/>
      <c r="ADS232" s="41"/>
      <c r="ADT232" s="41"/>
      <c r="ADU232" s="41"/>
      <c r="ADV232" s="41"/>
      <c r="ADW232" s="41"/>
      <c r="ADX232" s="41"/>
      <c r="ADY232" s="41"/>
      <c r="ADZ232" s="41"/>
      <c r="AEA232" s="41"/>
      <c r="AEB232" s="41"/>
      <c r="AEC232" s="41"/>
      <c r="AED232" s="41"/>
      <c r="AEE232" s="41"/>
      <c r="AEF232" s="41"/>
      <c r="AEG232" s="41"/>
      <c r="AEH232" s="41"/>
      <c r="AEI232" s="41"/>
      <c r="AEJ232" s="41"/>
      <c r="AEK232" s="41"/>
      <c r="AEL232" s="41"/>
      <c r="AEM232" s="41"/>
      <c r="AEN232" s="41"/>
      <c r="AEO232" s="41"/>
      <c r="AEP232" s="41"/>
      <c r="AEQ232" s="41"/>
      <c r="AER232" s="41"/>
      <c r="AES232" s="41"/>
      <c r="AET232" s="41"/>
      <c r="AEU232" s="41"/>
      <c r="AEV232" s="41"/>
      <c r="AEW232" s="41"/>
      <c r="AEX232" s="41"/>
      <c r="AEY232" s="41"/>
      <c r="AEZ232" s="41"/>
      <c r="AFA232" s="41"/>
      <c r="AFB232" s="41"/>
      <c r="AFC232" s="41"/>
      <c r="AFD232" s="41"/>
      <c r="AFE232" s="41"/>
      <c r="AFF232" s="41"/>
      <c r="AFG232" s="41"/>
      <c r="AFH232" s="41"/>
      <c r="AFI232" s="41"/>
      <c r="AFJ232" s="41"/>
      <c r="AFK232" s="41"/>
      <c r="AFL232" s="41"/>
      <c r="AFM232" s="41"/>
      <c r="AFN232" s="41"/>
      <c r="AFO232" s="41"/>
      <c r="AFP232" s="41"/>
      <c r="AFQ232" s="41"/>
      <c r="AFR232" s="41"/>
      <c r="AFS232" s="41"/>
      <c r="AFT232" s="41"/>
      <c r="AFU232" s="41"/>
      <c r="AFV232" s="41"/>
      <c r="AFW232" s="41"/>
      <c r="AFX232" s="41"/>
      <c r="AFY232" s="41"/>
      <c r="AFZ232" s="41"/>
      <c r="AGA232" s="41"/>
      <c r="AGB232" s="41"/>
      <c r="AGC232" s="41"/>
      <c r="AGD232" s="41"/>
      <c r="AGE232" s="41"/>
      <c r="AGF232" s="41"/>
      <c r="AGG232" s="41"/>
      <c r="AGH232" s="41"/>
      <c r="AGI232" s="41"/>
      <c r="AGJ232" s="41"/>
      <c r="AGK232" s="41"/>
      <c r="AGL232" s="41"/>
      <c r="AGM232" s="41"/>
      <c r="AGN232" s="41"/>
      <c r="AGO232" s="41"/>
      <c r="AGP232" s="41"/>
      <c r="AGQ232" s="41"/>
      <c r="AGR232" s="41"/>
      <c r="AGS232" s="41"/>
      <c r="AGT232" s="41"/>
      <c r="AGU232" s="41"/>
      <c r="AGV232" s="41"/>
      <c r="AGW232" s="41"/>
      <c r="AGX232" s="41"/>
      <c r="AGY232" s="41"/>
      <c r="AGZ232" s="41"/>
      <c r="AHA232" s="41"/>
      <c r="AHB232" s="41"/>
      <c r="AHC232" s="41"/>
      <c r="AHD232" s="41"/>
      <c r="AHE232" s="41"/>
      <c r="AHF232" s="41"/>
      <c r="AHG232" s="41"/>
      <c r="AHH232" s="41"/>
      <c r="AHI232" s="41"/>
      <c r="AHJ232" s="41"/>
      <c r="AHK232" s="41"/>
      <c r="AHL232" s="41"/>
      <c r="AHM232" s="41"/>
      <c r="AHN232" s="41"/>
      <c r="AHO232" s="41"/>
      <c r="AHP232" s="41"/>
      <c r="AHQ232" s="41"/>
      <c r="AHR232" s="41"/>
      <c r="AHS232" s="41"/>
      <c r="AHT232" s="41"/>
      <c r="AHU232" s="41"/>
      <c r="AHV232" s="41"/>
      <c r="AHW232" s="41"/>
      <c r="AHX232" s="41"/>
      <c r="AHY232" s="41"/>
      <c r="AHZ232" s="41"/>
      <c r="AIA232" s="41"/>
      <c r="AIB232" s="41"/>
      <c r="AIC232" s="41"/>
      <c r="AID232" s="41"/>
      <c r="AIE232" s="41"/>
      <c r="AIF232" s="41"/>
      <c r="AIG232" s="41"/>
      <c r="AIH232" s="41"/>
      <c r="AII232" s="41"/>
      <c r="AIJ232" s="41"/>
      <c r="AIK232" s="41"/>
      <c r="AIL232" s="41"/>
      <c r="AIM232" s="41"/>
      <c r="AIN232" s="41"/>
      <c r="AIO232" s="41"/>
      <c r="AIP232" s="41"/>
      <c r="AIQ232" s="41"/>
      <c r="AIR232" s="41"/>
      <c r="AIS232" s="41"/>
      <c r="AIT232" s="41"/>
      <c r="AIU232" s="41"/>
      <c r="AIV232" s="41"/>
      <c r="AIW232" s="41"/>
      <c r="AIX232" s="41"/>
      <c r="AIY232" s="41"/>
      <c r="AIZ232" s="41"/>
      <c r="AJA232" s="41"/>
      <c r="AJB232" s="41"/>
      <c r="AJC232" s="41"/>
      <c r="AJD232" s="41"/>
      <c r="AJE232" s="41"/>
      <c r="AJF232" s="41"/>
      <c r="AJG232" s="41"/>
      <c r="AJH232" s="41"/>
      <c r="AJI232" s="41"/>
      <c r="AJJ232" s="41"/>
      <c r="AJK232" s="41"/>
      <c r="AJL232" s="41"/>
      <c r="AJM232" s="41"/>
      <c r="AJN232" s="41"/>
      <c r="AJO232" s="41"/>
      <c r="AJP232" s="41"/>
      <c r="AJQ232" s="41"/>
      <c r="AJR232" s="41"/>
      <c r="AJS232" s="41"/>
      <c r="AJT232" s="41"/>
      <c r="AJU232" s="41"/>
      <c r="AJV232" s="41"/>
      <c r="AJW232" s="41"/>
      <c r="AJX232" s="41"/>
      <c r="AJY232" s="41"/>
      <c r="AJZ232" s="41"/>
      <c r="AKA232" s="41"/>
      <c r="AKB232" s="41"/>
      <c r="AKC232" s="41"/>
      <c r="AKD232" s="41"/>
      <c r="AKE232" s="41"/>
      <c r="AKF232" s="41"/>
      <c r="AKG232" s="41"/>
      <c r="AKH232" s="41"/>
      <c r="AKI232" s="41"/>
      <c r="AKJ232" s="41"/>
      <c r="AKK232" s="41"/>
      <c r="AKL232" s="41"/>
      <c r="AKM232" s="41"/>
      <c r="AKN232" s="41"/>
      <c r="AKO232" s="41"/>
      <c r="AKP232" s="41"/>
      <c r="AKQ232" s="41"/>
      <c r="AKR232" s="41"/>
      <c r="AKS232" s="41"/>
      <c r="AKT232" s="41"/>
      <c r="AKU232" s="41"/>
      <c r="AKV232" s="41"/>
      <c r="AKW232" s="41"/>
      <c r="AKX232" s="41"/>
      <c r="AKY232" s="41"/>
      <c r="AKZ232" s="41"/>
      <c r="ALA232" s="41"/>
      <c r="ALB232" s="41"/>
      <c r="ALC232" s="41"/>
      <c r="ALD232" s="41"/>
      <c r="ALE232" s="41"/>
      <c r="ALF232" s="41"/>
      <c r="ALG232" s="41"/>
      <c r="ALH232" s="41"/>
      <c r="ALI232" s="41"/>
      <c r="ALJ232" s="41"/>
      <c r="ALK232" s="41"/>
      <c r="ALL232" s="41"/>
      <c r="ALM232" s="41"/>
      <c r="ALN232" s="41"/>
      <c r="ALO232" s="41"/>
      <c r="ALP232" s="41"/>
      <c r="ALQ232" s="41"/>
      <c r="ALR232" s="41"/>
      <c r="ALS232" s="41"/>
      <c r="ALT232" s="41"/>
      <c r="ALU232" s="41"/>
      <c r="ALV232" s="41"/>
      <c r="ALW232" s="41"/>
      <c r="ALX232" s="41"/>
      <c r="ALY232" s="41"/>
      <c r="ALZ232" s="41"/>
      <c r="AMA232" s="41"/>
      <c r="AMB232" s="41"/>
      <c r="AMC232" s="41"/>
      <c r="AMD232" s="41"/>
      <c r="AME232" s="41"/>
    </row>
    <row r="233" spans="1:1019" ht="18.75" customHeight="1" thickBot="1" x14ac:dyDescent="0.25">
      <c r="A233" s="591" t="s">
        <v>17</v>
      </c>
      <c r="B233" s="593" t="s">
        <v>18</v>
      </c>
      <c r="C233" s="595" t="s">
        <v>18</v>
      </c>
      <c r="D233" s="597" t="s">
        <v>275</v>
      </c>
      <c r="E233" s="599" t="s">
        <v>274</v>
      </c>
      <c r="F233" s="601"/>
      <c r="G233" s="603" t="s">
        <v>272</v>
      </c>
      <c r="H233" s="605" t="s">
        <v>21</v>
      </c>
      <c r="I233" s="607" t="s">
        <v>22</v>
      </c>
      <c r="J233" s="319" t="s">
        <v>25</v>
      </c>
      <c r="K233" s="328">
        <f>+L233+N233</f>
        <v>9.8000000000000007</v>
      </c>
      <c r="L233" s="321">
        <v>9.8000000000000007</v>
      </c>
      <c r="M233" s="321">
        <v>0</v>
      </c>
      <c r="N233" s="329">
        <v>0</v>
      </c>
      <c r="O233" s="328">
        <f>+P233+R233</f>
        <v>0</v>
      </c>
      <c r="P233" s="321">
        <v>0</v>
      </c>
      <c r="Q233" s="321">
        <v>0</v>
      </c>
      <c r="R233" s="329">
        <v>0</v>
      </c>
      <c r="S233" s="328">
        <f>+T233+V233</f>
        <v>0</v>
      </c>
      <c r="T233" s="321">
        <v>0</v>
      </c>
      <c r="U233" s="321">
        <v>0</v>
      </c>
      <c r="V233" s="329">
        <v>0</v>
      </c>
      <c r="W233" s="328">
        <f>+X233+Z233</f>
        <v>0</v>
      </c>
      <c r="X233" s="321">
        <v>0</v>
      </c>
      <c r="Y233" s="321">
        <v>0</v>
      </c>
      <c r="Z233" s="329">
        <v>0</v>
      </c>
      <c r="AA233" s="324">
        <v>0</v>
      </c>
      <c r="AB233" s="324">
        <v>0</v>
      </c>
      <c r="AC233" s="662" t="s">
        <v>273</v>
      </c>
      <c r="AD233" s="632" t="s">
        <v>39</v>
      </c>
      <c r="AE233" s="632" t="s">
        <v>39</v>
      </c>
      <c r="AF233" s="692" t="s">
        <v>39</v>
      </c>
      <c r="AG233" s="41"/>
      <c r="AH233" s="41"/>
      <c r="AI233" s="41"/>
      <c r="AJ233" s="41"/>
      <c r="AK233" s="41"/>
      <c r="AL233" s="41"/>
      <c r="AM233" s="41"/>
      <c r="AN233" s="67"/>
      <c r="AO233" s="67"/>
      <c r="AP233" s="67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9"/>
      <c r="BH233" s="67"/>
      <c r="BI233" s="67"/>
      <c r="BJ233" s="67"/>
      <c r="BK233" s="67"/>
      <c r="BL233" s="67"/>
      <c r="BM233" s="67"/>
      <c r="BN233" s="67"/>
      <c r="BO233" s="67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  <c r="NZ233" s="41"/>
      <c r="OA233" s="41"/>
      <c r="OB233" s="41"/>
      <c r="OC233" s="41"/>
      <c r="OD233" s="41"/>
      <c r="OE233" s="41"/>
      <c r="OF233" s="41"/>
      <c r="OG233" s="41"/>
      <c r="OH233" s="41"/>
      <c r="OI233" s="41"/>
      <c r="OJ233" s="41"/>
      <c r="OK233" s="41"/>
      <c r="OL233" s="41"/>
      <c r="OM233" s="41"/>
      <c r="ON233" s="41"/>
      <c r="OO233" s="41"/>
      <c r="OP233" s="41"/>
      <c r="OQ233" s="41"/>
      <c r="OR233" s="41"/>
      <c r="OS233" s="41"/>
      <c r="OT233" s="41"/>
      <c r="OU233" s="41"/>
      <c r="OV233" s="41"/>
      <c r="OW233" s="41"/>
      <c r="OX233" s="41"/>
      <c r="OY233" s="41"/>
      <c r="OZ233" s="41"/>
      <c r="PA233" s="41"/>
      <c r="PB233" s="41"/>
      <c r="PC233" s="41"/>
      <c r="PD233" s="41"/>
      <c r="PE233" s="41"/>
      <c r="PF233" s="41"/>
      <c r="PG233" s="41"/>
      <c r="PH233" s="41"/>
      <c r="PI233" s="41"/>
      <c r="PJ233" s="41"/>
      <c r="PK233" s="41"/>
      <c r="PL233" s="41"/>
      <c r="PM233" s="41"/>
      <c r="PN233" s="41"/>
      <c r="PO233" s="41"/>
      <c r="PP233" s="41"/>
      <c r="PQ233" s="41"/>
      <c r="PR233" s="41"/>
      <c r="PS233" s="41"/>
      <c r="PT233" s="41"/>
      <c r="PU233" s="41"/>
      <c r="PV233" s="41"/>
      <c r="PW233" s="41"/>
      <c r="PX233" s="41"/>
      <c r="PY233" s="41"/>
      <c r="PZ233" s="41"/>
      <c r="QA233" s="41"/>
      <c r="QB233" s="41"/>
      <c r="QC233" s="41"/>
      <c r="QD233" s="41"/>
      <c r="QE233" s="41"/>
      <c r="QF233" s="41"/>
      <c r="QG233" s="41"/>
      <c r="QH233" s="41"/>
      <c r="QI233" s="41"/>
      <c r="QJ233" s="41"/>
      <c r="QK233" s="41"/>
      <c r="QL233" s="41"/>
      <c r="QM233" s="41"/>
      <c r="QN233" s="41"/>
      <c r="QO233" s="41"/>
      <c r="QP233" s="41"/>
      <c r="QQ233" s="41"/>
      <c r="QR233" s="41"/>
      <c r="QS233" s="41"/>
      <c r="QT233" s="41"/>
      <c r="QU233" s="41"/>
      <c r="QV233" s="41"/>
      <c r="QW233" s="41"/>
      <c r="QX233" s="41"/>
      <c r="QY233" s="41"/>
      <c r="QZ233" s="41"/>
      <c r="RA233" s="41"/>
      <c r="RB233" s="41"/>
      <c r="RC233" s="41"/>
      <c r="RD233" s="41"/>
      <c r="RE233" s="41"/>
      <c r="RF233" s="41"/>
      <c r="RG233" s="41"/>
      <c r="RH233" s="41"/>
      <c r="RI233" s="41"/>
      <c r="RJ233" s="41"/>
      <c r="RK233" s="41"/>
      <c r="RL233" s="41"/>
      <c r="RM233" s="41"/>
      <c r="RN233" s="41"/>
      <c r="RO233" s="41"/>
      <c r="RP233" s="41"/>
      <c r="RQ233" s="41"/>
      <c r="RR233" s="41"/>
      <c r="RS233" s="41"/>
      <c r="RT233" s="41"/>
      <c r="RU233" s="41"/>
      <c r="RV233" s="41"/>
      <c r="RW233" s="41"/>
      <c r="RX233" s="41"/>
      <c r="RY233" s="41"/>
      <c r="RZ233" s="41"/>
      <c r="SA233" s="41"/>
      <c r="SB233" s="41"/>
      <c r="SC233" s="41"/>
      <c r="SD233" s="41"/>
      <c r="SE233" s="41"/>
      <c r="SF233" s="41"/>
      <c r="SG233" s="41"/>
      <c r="SH233" s="41"/>
      <c r="SI233" s="41"/>
      <c r="SJ233" s="41"/>
      <c r="SK233" s="41"/>
      <c r="SL233" s="41"/>
      <c r="SM233" s="41"/>
      <c r="SN233" s="41"/>
      <c r="SO233" s="41"/>
      <c r="SP233" s="41"/>
      <c r="SQ233" s="41"/>
      <c r="SR233" s="41"/>
      <c r="SS233" s="41"/>
      <c r="ST233" s="41"/>
      <c r="SU233" s="41"/>
      <c r="SV233" s="41"/>
      <c r="SW233" s="41"/>
      <c r="SX233" s="41"/>
      <c r="SY233" s="41"/>
      <c r="SZ233" s="41"/>
      <c r="TA233" s="41"/>
      <c r="TB233" s="41"/>
      <c r="TC233" s="41"/>
      <c r="TD233" s="41"/>
      <c r="TE233" s="41"/>
      <c r="TF233" s="41"/>
      <c r="TG233" s="41"/>
      <c r="TH233" s="41"/>
      <c r="TI233" s="41"/>
      <c r="TJ233" s="41"/>
      <c r="TK233" s="41"/>
      <c r="TL233" s="41"/>
      <c r="TM233" s="41"/>
      <c r="TN233" s="41"/>
      <c r="TO233" s="41"/>
      <c r="TP233" s="41"/>
      <c r="TQ233" s="41"/>
      <c r="TR233" s="41"/>
      <c r="TS233" s="41"/>
      <c r="TT233" s="41"/>
      <c r="TU233" s="41"/>
      <c r="TV233" s="41"/>
      <c r="TW233" s="41"/>
      <c r="TX233" s="41"/>
      <c r="TY233" s="41"/>
      <c r="TZ233" s="41"/>
      <c r="UA233" s="41"/>
      <c r="UB233" s="41"/>
      <c r="UC233" s="41"/>
      <c r="UD233" s="41"/>
      <c r="UE233" s="41"/>
      <c r="UF233" s="41"/>
      <c r="UG233" s="41"/>
      <c r="UH233" s="41"/>
      <c r="UI233" s="41"/>
      <c r="UJ233" s="41"/>
      <c r="UK233" s="41"/>
      <c r="UL233" s="41"/>
      <c r="UM233" s="41"/>
      <c r="UN233" s="41"/>
      <c r="UO233" s="41"/>
      <c r="UP233" s="41"/>
      <c r="UQ233" s="41"/>
      <c r="UR233" s="41"/>
      <c r="US233" s="41"/>
      <c r="UT233" s="41"/>
      <c r="UU233" s="41"/>
      <c r="UV233" s="41"/>
      <c r="UW233" s="41"/>
      <c r="UX233" s="41"/>
      <c r="UY233" s="41"/>
      <c r="UZ233" s="41"/>
      <c r="VA233" s="41"/>
      <c r="VB233" s="41"/>
      <c r="VC233" s="41"/>
      <c r="VD233" s="41"/>
      <c r="VE233" s="41"/>
      <c r="VF233" s="41"/>
      <c r="VG233" s="41"/>
      <c r="VH233" s="41"/>
      <c r="VI233" s="41"/>
      <c r="VJ233" s="41"/>
      <c r="VK233" s="41"/>
      <c r="VL233" s="41"/>
      <c r="VM233" s="41"/>
      <c r="VN233" s="41"/>
      <c r="VO233" s="41"/>
      <c r="VP233" s="41"/>
      <c r="VQ233" s="41"/>
      <c r="VR233" s="41"/>
      <c r="VS233" s="41"/>
      <c r="VT233" s="41"/>
      <c r="VU233" s="41"/>
      <c r="VV233" s="41"/>
      <c r="VW233" s="41"/>
      <c r="VX233" s="41"/>
      <c r="VY233" s="41"/>
      <c r="VZ233" s="41"/>
      <c r="WA233" s="41"/>
      <c r="WB233" s="41"/>
      <c r="WC233" s="41"/>
      <c r="WD233" s="41"/>
      <c r="WE233" s="41"/>
      <c r="WF233" s="41"/>
      <c r="WG233" s="41"/>
      <c r="WH233" s="41"/>
      <c r="WI233" s="41"/>
      <c r="WJ233" s="41"/>
      <c r="WK233" s="41"/>
      <c r="WL233" s="41"/>
      <c r="WM233" s="41"/>
      <c r="WN233" s="41"/>
      <c r="WO233" s="41"/>
      <c r="WP233" s="41"/>
      <c r="WQ233" s="41"/>
      <c r="WR233" s="41"/>
      <c r="WS233" s="41"/>
      <c r="WT233" s="41"/>
      <c r="WU233" s="41"/>
      <c r="WV233" s="41"/>
      <c r="WW233" s="41"/>
      <c r="WX233" s="41"/>
      <c r="WY233" s="41"/>
      <c r="WZ233" s="41"/>
      <c r="XA233" s="41"/>
      <c r="XB233" s="41"/>
      <c r="XC233" s="41"/>
      <c r="XD233" s="41"/>
      <c r="XE233" s="41"/>
      <c r="XF233" s="41"/>
      <c r="XG233" s="41"/>
      <c r="XH233" s="41"/>
      <c r="XI233" s="41"/>
      <c r="XJ233" s="41"/>
      <c r="XK233" s="41"/>
      <c r="XL233" s="41"/>
      <c r="XM233" s="41"/>
      <c r="XN233" s="41"/>
      <c r="XO233" s="41"/>
      <c r="XP233" s="41"/>
      <c r="XQ233" s="41"/>
      <c r="XR233" s="41"/>
      <c r="XS233" s="41"/>
      <c r="XT233" s="41"/>
      <c r="XU233" s="41"/>
      <c r="XV233" s="41"/>
      <c r="XW233" s="41"/>
      <c r="XX233" s="41"/>
      <c r="XY233" s="41"/>
      <c r="XZ233" s="41"/>
      <c r="YA233" s="41"/>
      <c r="YB233" s="41"/>
      <c r="YC233" s="41"/>
      <c r="YD233" s="41"/>
      <c r="YE233" s="41"/>
      <c r="YF233" s="41"/>
      <c r="YG233" s="41"/>
      <c r="YH233" s="41"/>
      <c r="YI233" s="41"/>
      <c r="YJ233" s="41"/>
      <c r="YK233" s="41"/>
      <c r="YL233" s="41"/>
      <c r="YM233" s="41"/>
      <c r="YN233" s="41"/>
      <c r="YO233" s="41"/>
      <c r="YP233" s="41"/>
      <c r="YQ233" s="41"/>
      <c r="YR233" s="41"/>
      <c r="YS233" s="41"/>
      <c r="YT233" s="41"/>
      <c r="YU233" s="41"/>
      <c r="YV233" s="41"/>
      <c r="YW233" s="41"/>
      <c r="YX233" s="41"/>
      <c r="YY233" s="41"/>
      <c r="YZ233" s="41"/>
      <c r="ZA233" s="41"/>
      <c r="ZB233" s="41"/>
      <c r="ZC233" s="41"/>
      <c r="ZD233" s="41"/>
      <c r="ZE233" s="41"/>
      <c r="ZF233" s="41"/>
      <c r="ZG233" s="41"/>
      <c r="ZH233" s="41"/>
      <c r="ZI233" s="41"/>
      <c r="ZJ233" s="41"/>
      <c r="ZK233" s="41"/>
      <c r="ZL233" s="41"/>
      <c r="ZM233" s="41"/>
      <c r="ZN233" s="41"/>
      <c r="ZO233" s="41"/>
      <c r="ZP233" s="41"/>
      <c r="ZQ233" s="41"/>
      <c r="ZR233" s="41"/>
      <c r="ZS233" s="41"/>
      <c r="ZT233" s="41"/>
      <c r="ZU233" s="41"/>
      <c r="ZV233" s="41"/>
      <c r="ZW233" s="41"/>
      <c r="ZX233" s="41"/>
      <c r="ZY233" s="41"/>
      <c r="ZZ233" s="41"/>
      <c r="AAA233" s="41"/>
      <c r="AAB233" s="41"/>
      <c r="AAC233" s="41"/>
      <c r="AAD233" s="41"/>
      <c r="AAE233" s="41"/>
      <c r="AAF233" s="41"/>
      <c r="AAG233" s="41"/>
      <c r="AAH233" s="41"/>
      <c r="AAI233" s="41"/>
      <c r="AAJ233" s="41"/>
      <c r="AAK233" s="41"/>
      <c r="AAL233" s="41"/>
      <c r="AAM233" s="41"/>
      <c r="AAN233" s="41"/>
      <c r="AAO233" s="41"/>
      <c r="AAP233" s="41"/>
      <c r="AAQ233" s="41"/>
      <c r="AAR233" s="41"/>
      <c r="AAS233" s="41"/>
      <c r="AAT233" s="41"/>
      <c r="AAU233" s="41"/>
      <c r="AAV233" s="41"/>
      <c r="AAW233" s="41"/>
      <c r="AAX233" s="41"/>
      <c r="AAY233" s="41"/>
      <c r="AAZ233" s="41"/>
      <c r="ABA233" s="41"/>
      <c r="ABB233" s="41"/>
      <c r="ABC233" s="41"/>
      <c r="ABD233" s="41"/>
      <c r="ABE233" s="41"/>
      <c r="ABF233" s="41"/>
      <c r="ABG233" s="41"/>
      <c r="ABH233" s="41"/>
      <c r="ABI233" s="41"/>
      <c r="ABJ233" s="41"/>
      <c r="ABK233" s="41"/>
      <c r="ABL233" s="41"/>
      <c r="ABM233" s="41"/>
      <c r="ABN233" s="41"/>
      <c r="ABO233" s="41"/>
      <c r="ABP233" s="41"/>
      <c r="ABQ233" s="41"/>
      <c r="ABR233" s="41"/>
      <c r="ABS233" s="41"/>
      <c r="ABT233" s="41"/>
      <c r="ABU233" s="41"/>
      <c r="ABV233" s="41"/>
      <c r="ABW233" s="41"/>
      <c r="ABX233" s="41"/>
      <c r="ABY233" s="41"/>
      <c r="ABZ233" s="41"/>
      <c r="ACA233" s="41"/>
      <c r="ACB233" s="41"/>
      <c r="ACC233" s="41"/>
      <c r="ACD233" s="41"/>
      <c r="ACE233" s="41"/>
      <c r="ACF233" s="41"/>
      <c r="ACG233" s="41"/>
      <c r="ACH233" s="41"/>
      <c r="ACI233" s="41"/>
      <c r="ACJ233" s="41"/>
      <c r="ACK233" s="41"/>
      <c r="ACL233" s="41"/>
      <c r="ACM233" s="41"/>
      <c r="ACN233" s="41"/>
      <c r="ACO233" s="41"/>
      <c r="ACP233" s="41"/>
      <c r="ACQ233" s="41"/>
      <c r="ACR233" s="41"/>
      <c r="ACS233" s="41"/>
      <c r="ACT233" s="41"/>
      <c r="ACU233" s="41"/>
      <c r="ACV233" s="41"/>
      <c r="ACW233" s="41"/>
      <c r="ACX233" s="41"/>
      <c r="ACY233" s="41"/>
      <c r="ACZ233" s="41"/>
      <c r="ADA233" s="41"/>
      <c r="ADB233" s="41"/>
      <c r="ADC233" s="41"/>
      <c r="ADD233" s="41"/>
      <c r="ADE233" s="41"/>
      <c r="ADF233" s="41"/>
      <c r="ADG233" s="41"/>
      <c r="ADH233" s="41"/>
      <c r="ADI233" s="41"/>
      <c r="ADJ233" s="41"/>
      <c r="ADK233" s="41"/>
      <c r="ADL233" s="41"/>
      <c r="ADM233" s="41"/>
      <c r="ADN233" s="41"/>
      <c r="ADO233" s="41"/>
      <c r="ADP233" s="41"/>
      <c r="ADQ233" s="41"/>
      <c r="ADR233" s="41"/>
      <c r="ADS233" s="41"/>
      <c r="ADT233" s="41"/>
      <c r="ADU233" s="41"/>
      <c r="ADV233" s="41"/>
      <c r="ADW233" s="41"/>
      <c r="ADX233" s="41"/>
      <c r="ADY233" s="41"/>
      <c r="ADZ233" s="41"/>
      <c r="AEA233" s="41"/>
      <c r="AEB233" s="41"/>
      <c r="AEC233" s="41"/>
      <c r="AED233" s="41"/>
      <c r="AEE233" s="41"/>
      <c r="AEF233" s="41"/>
      <c r="AEG233" s="41"/>
      <c r="AEH233" s="41"/>
      <c r="AEI233" s="41"/>
      <c r="AEJ233" s="41"/>
      <c r="AEK233" s="41"/>
      <c r="AEL233" s="41"/>
      <c r="AEM233" s="41"/>
      <c r="AEN233" s="41"/>
      <c r="AEO233" s="41"/>
      <c r="AEP233" s="41"/>
      <c r="AEQ233" s="41"/>
      <c r="AER233" s="41"/>
      <c r="AES233" s="41"/>
      <c r="AET233" s="41"/>
      <c r="AEU233" s="41"/>
      <c r="AEV233" s="41"/>
      <c r="AEW233" s="41"/>
      <c r="AEX233" s="41"/>
      <c r="AEY233" s="41"/>
      <c r="AEZ233" s="41"/>
      <c r="AFA233" s="41"/>
      <c r="AFB233" s="41"/>
      <c r="AFC233" s="41"/>
      <c r="AFD233" s="41"/>
      <c r="AFE233" s="41"/>
      <c r="AFF233" s="41"/>
      <c r="AFG233" s="41"/>
      <c r="AFH233" s="41"/>
      <c r="AFI233" s="41"/>
      <c r="AFJ233" s="41"/>
      <c r="AFK233" s="41"/>
      <c r="AFL233" s="41"/>
      <c r="AFM233" s="41"/>
      <c r="AFN233" s="41"/>
      <c r="AFO233" s="41"/>
      <c r="AFP233" s="41"/>
      <c r="AFQ233" s="41"/>
      <c r="AFR233" s="41"/>
      <c r="AFS233" s="41"/>
      <c r="AFT233" s="41"/>
      <c r="AFU233" s="41"/>
      <c r="AFV233" s="41"/>
      <c r="AFW233" s="41"/>
      <c r="AFX233" s="41"/>
      <c r="AFY233" s="41"/>
      <c r="AFZ233" s="41"/>
      <c r="AGA233" s="41"/>
      <c r="AGB233" s="41"/>
      <c r="AGC233" s="41"/>
      <c r="AGD233" s="41"/>
      <c r="AGE233" s="41"/>
      <c r="AGF233" s="41"/>
      <c r="AGG233" s="41"/>
      <c r="AGH233" s="41"/>
      <c r="AGI233" s="41"/>
      <c r="AGJ233" s="41"/>
      <c r="AGK233" s="41"/>
      <c r="AGL233" s="41"/>
      <c r="AGM233" s="41"/>
      <c r="AGN233" s="41"/>
      <c r="AGO233" s="41"/>
      <c r="AGP233" s="41"/>
      <c r="AGQ233" s="41"/>
      <c r="AGR233" s="41"/>
      <c r="AGS233" s="41"/>
      <c r="AGT233" s="41"/>
      <c r="AGU233" s="41"/>
      <c r="AGV233" s="41"/>
      <c r="AGW233" s="41"/>
      <c r="AGX233" s="41"/>
      <c r="AGY233" s="41"/>
      <c r="AGZ233" s="41"/>
      <c r="AHA233" s="41"/>
      <c r="AHB233" s="41"/>
      <c r="AHC233" s="41"/>
      <c r="AHD233" s="41"/>
      <c r="AHE233" s="41"/>
      <c r="AHF233" s="41"/>
      <c r="AHG233" s="41"/>
      <c r="AHH233" s="41"/>
      <c r="AHI233" s="41"/>
      <c r="AHJ233" s="41"/>
      <c r="AHK233" s="41"/>
      <c r="AHL233" s="41"/>
      <c r="AHM233" s="41"/>
      <c r="AHN233" s="41"/>
      <c r="AHO233" s="41"/>
      <c r="AHP233" s="41"/>
      <c r="AHQ233" s="41"/>
      <c r="AHR233" s="41"/>
      <c r="AHS233" s="41"/>
      <c r="AHT233" s="41"/>
      <c r="AHU233" s="41"/>
      <c r="AHV233" s="41"/>
      <c r="AHW233" s="41"/>
      <c r="AHX233" s="41"/>
      <c r="AHY233" s="41"/>
      <c r="AHZ233" s="41"/>
      <c r="AIA233" s="41"/>
      <c r="AIB233" s="41"/>
      <c r="AIC233" s="41"/>
      <c r="AID233" s="41"/>
      <c r="AIE233" s="41"/>
      <c r="AIF233" s="41"/>
      <c r="AIG233" s="41"/>
      <c r="AIH233" s="41"/>
      <c r="AII233" s="41"/>
      <c r="AIJ233" s="41"/>
      <c r="AIK233" s="41"/>
      <c r="AIL233" s="41"/>
      <c r="AIM233" s="41"/>
      <c r="AIN233" s="41"/>
      <c r="AIO233" s="41"/>
      <c r="AIP233" s="41"/>
      <c r="AIQ233" s="41"/>
      <c r="AIR233" s="41"/>
      <c r="AIS233" s="41"/>
      <c r="AIT233" s="41"/>
      <c r="AIU233" s="41"/>
      <c r="AIV233" s="41"/>
      <c r="AIW233" s="41"/>
      <c r="AIX233" s="41"/>
      <c r="AIY233" s="41"/>
      <c r="AIZ233" s="41"/>
      <c r="AJA233" s="41"/>
      <c r="AJB233" s="41"/>
      <c r="AJC233" s="41"/>
      <c r="AJD233" s="41"/>
      <c r="AJE233" s="41"/>
      <c r="AJF233" s="41"/>
      <c r="AJG233" s="41"/>
      <c r="AJH233" s="41"/>
      <c r="AJI233" s="41"/>
      <c r="AJJ233" s="41"/>
      <c r="AJK233" s="41"/>
      <c r="AJL233" s="41"/>
      <c r="AJM233" s="41"/>
      <c r="AJN233" s="41"/>
      <c r="AJO233" s="41"/>
      <c r="AJP233" s="41"/>
      <c r="AJQ233" s="41"/>
      <c r="AJR233" s="41"/>
      <c r="AJS233" s="41"/>
      <c r="AJT233" s="41"/>
      <c r="AJU233" s="41"/>
      <c r="AJV233" s="41"/>
      <c r="AJW233" s="41"/>
      <c r="AJX233" s="41"/>
      <c r="AJY233" s="41"/>
      <c r="AJZ233" s="41"/>
      <c r="AKA233" s="41"/>
      <c r="AKB233" s="41"/>
      <c r="AKC233" s="41"/>
      <c r="AKD233" s="41"/>
      <c r="AKE233" s="41"/>
      <c r="AKF233" s="41"/>
      <c r="AKG233" s="41"/>
      <c r="AKH233" s="41"/>
      <c r="AKI233" s="41"/>
      <c r="AKJ233" s="41"/>
      <c r="AKK233" s="41"/>
      <c r="AKL233" s="41"/>
      <c r="AKM233" s="41"/>
      <c r="AKN233" s="41"/>
      <c r="AKO233" s="41"/>
      <c r="AKP233" s="41"/>
      <c r="AKQ233" s="41"/>
      <c r="AKR233" s="41"/>
      <c r="AKS233" s="41"/>
      <c r="AKT233" s="41"/>
      <c r="AKU233" s="41"/>
      <c r="AKV233" s="41"/>
      <c r="AKW233" s="41"/>
      <c r="AKX233" s="41"/>
      <c r="AKY233" s="41"/>
      <c r="AKZ233" s="41"/>
      <c r="ALA233" s="41"/>
      <c r="ALB233" s="41"/>
      <c r="ALC233" s="41"/>
      <c r="ALD233" s="41"/>
      <c r="ALE233" s="41"/>
      <c r="ALF233" s="41"/>
      <c r="ALG233" s="41"/>
      <c r="ALH233" s="41"/>
      <c r="ALI233" s="41"/>
      <c r="ALJ233" s="41"/>
      <c r="ALK233" s="41"/>
      <c r="ALL233" s="41"/>
      <c r="ALM233" s="41"/>
      <c r="ALN233" s="41"/>
      <c r="ALO233" s="41"/>
      <c r="ALP233" s="41"/>
      <c r="ALQ233" s="41"/>
      <c r="ALR233" s="41"/>
      <c r="ALS233" s="41"/>
      <c r="ALT233" s="41"/>
      <c r="ALU233" s="41"/>
      <c r="ALV233" s="41"/>
      <c r="ALW233" s="41"/>
      <c r="ALX233" s="41"/>
      <c r="ALY233" s="41"/>
      <c r="ALZ233" s="41"/>
      <c r="AMA233" s="41"/>
      <c r="AMB233" s="41"/>
      <c r="AMC233" s="41"/>
      <c r="AMD233" s="41"/>
      <c r="AME233" s="41"/>
    </row>
    <row r="234" spans="1:1019" ht="19.5" customHeight="1" thickBot="1" x14ac:dyDescent="0.25">
      <c r="A234" s="592"/>
      <c r="B234" s="594"/>
      <c r="C234" s="596"/>
      <c r="D234" s="598"/>
      <c r="E234" s="600"/>
      <c r="F234" s="602"/>
      <c r="G234" s="604"/>
      <c r="H234" s="606"/>
      <c r="I234" s="608"/>
      <c r="J234" s="371" t="s">
        <v>28</v>
      </c>
      <c r="K234" s="254">
        <f>L234+N234</f>
        <v>17.3</v>
      </c>
      <c r="L234" s="217">
        <v>17.3</v>
      </c>
      <c r="M234" s="217">
        <v>0</v>
      </c>
      <c r="N234" s="218">
        <v>0</v>
      </c>
      <c r="O234" s="254">
        <f>P234+R234</f>
        <v>0</v>
      </c>
      <c r="P234" s="217">
        <v>0</v>
      </c>
      <c r="Q234" s="217">
        <v>0</v>
      </c>
      <c r="R234" s="218">
        <v>0</v>
      </c>
      <c r="S234" s="254">
        <f>T234+V234</f>
        <v>0</v>
      </c>
      <c r="T234" s="217">
        <v>0</v>
      </c>
      <c r="U234" s="217">
        <v>0</v>
      </c>
      <c r="V234" s="218">
        <v>0</v>
      </c>
      <c r="W234" s="254">
        <f>X234+Z234</f>
        <v>0</v>
      </c>
      <c r="X234" s="217">
        <v>0</v>
      </c>
      <c r="Y234" s="217">
        <v>0</v>
      </c>
      <c r="Z234" s="218">
        <v>0</v>
      </c>
      <c r="AA234" s="219">
        <v>0</v>
      </c>
      <c r="AB234" s="219">
        <v>0</v>
      </c>
      <c r="AC234" s="662"/>
      <c r="AD234" s="632"/>
      <c r="AE234" s="632"/>
      <c r="AF234" s="692"/>
      <c r="AG234" s="41"/>
      <c r="AH234" s="41"/>
      <c r="AI234" s="41"/>
      <c r="AJ234" s="41"/>
      <c r="AK234" s="41"/>
      <c r="AL234" s="41"/>
      <c r="AM234" s="41"/>
      <c r="AN234" s="67"/>
      <c r="AO234" s="67"/>
      <c r="AP234" s="67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9"/>
      <c r="BH234" s="67"/>
      <c r="BI234" s="67"/>
      <c r="BJ234" s="67"/>
      <c r="BK234" s="67"/>
      <c r="BL234" s="67"/>
      <c r="BM234" s="67"/>
      <c r="BN234" s="67"/>
      <c r="BO234" s="67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  <c r="NZ234" s="41"/>
      <c r="OA234" s="41"/>
      <c r="OB234" s="41"/>
      <c r="OC234" s="41"/>
      <c r="OD234" s="41"/>
      <c r="OE234" s="41"/>
      <c r="OF234" s="41"/>
      <c r="OG234" s="41"/>
      <c r="OH234" s="41"/>
      <c r="OI234" s="41"/>
      <c r="OJ234" s="41"/>
      <c r="OK234" s="41"/>
      <c r="OL234" s="41"/>
      <c r="OM234" s="41"/>
      <c r="ON234" s="41"/>
      <c r="OO234" s="41"/>
      <c r="OP234" s="41"/>
      <c r="OQ234" s="41"/>
      <c r="OR234" s="41"/>
      <c r="OS234" s="41"/>
      <c r="OT234" s="41"/>
      <c r="OU234" s="41"/>
      <c r="OV234" s="41"/>
      <c r="OW234" s="41"/>
      <c r="OX234" s="41"/>
      <c r="OY234" s="41"/>
      <c r="OZ234" s="41"/>
      <c r="PA234" s="41"/>
      <c r="PB234" s="41"/>
      <c r="PC234" s="41"/>
      <c r="PD234" s="41"/>
      <c r="PE234" s="41"/>
      <c r="PF234" s="41"/>
      <c r="PG234" s="41"/>
      <c r="PH234" s="41"/>
      <c r="PI234" s="41"/>
      <c r="PJ234" s="41"/>
      <c r="PK234" s="41"/>
      <c r="PL234" s="41"/>
      <c r="PM234" s="41"/>
      <c r="PN234" s="41"/>
      <c r="PO234" s="41"/>
      <c r="PP234" s="41"/>
      <c r="PQ234" s="41"/>
      <c r="PR234" s="41"/>
      <c r="PS234" s="41"/>
      <c r="PT234" s="41"/>
      <c r="PU234" s="41"/>
      <c r="PV234" s="41"/>
      <c r="PW234" s="41"/>
      <c r="PX234" s="41"/>
      <c r="PY234" s="41"/>
      <c r="PZ234" s="41"/>
      <c r="QA234" s="41"/>
      <c r="QB234" s="41"/>
      <c r="QC234" s="41"/>
      <c r="QD234" s="41"/>
      <c r="QE234" s="41"/>
      <c r="QF234" s="41"/>
      <c r="QG234" s="41"/>
      <c r="QH234" s="41"/>
      <c r="QI234" s="41"/>
      <c r="QJ234" s="41"/>
      <c r="QK234" s="41"/>
      <c r="QL234" s="41"/>
      <c r="QM234" s="41"/>
      <c r="QN234" s="41"/>
      <c r="QO234" s="41"/>
      <c r="QP234" s="41"/>
      <c r="QQ234" s="41"/>
      <c r="QR234" s="41"/>
      <c r="QS234" s="41"/>
      <c r="QT234" s="41"/>
      <c r="QU234" s="41"/>
      <c r="QV234" s="41"/>
      <c r="QW234" s="41"/>
      <c r="QX234" s="41"/>
      <c r="QY234" s="41"/>
      <c r="QZ234" s="41"/>
      <c r="RA234" s="41"/>
      <c r="RB234" s="41"/>
      <c r="RC234" s="41"/>
      <c r="RD234" s="41"/>
      <c r="RE234" s="41"/>
      <c r="RF234" s="41"/>
      <c r="RG234" s="41"/>
      <c r="RH234" s="41"/>
      <c r="RI234" s="41"/>
      <c r="RJ234" s="41"/>
      <c r="RK234" s="41"/>
      <c r="RL234" s="41"/>
      <c r="RM234" s="41"/>
      <c r="RN234" s="41"/>
      <c r="RO234" s="41"/>
      <c r="RP234" s="41"/>
      <c r="RQ234" s="41"/>
      <c r="RR234" s="41"/>
      <c r="RS234" s="41"/>
      <c r="RT234" s="41"/>
      <c r="RU234" s="41"/>
      <c r="RV234" s="41"/>
      <c r="RW234" s="41"/>
      <c r="RX234" s="41"/>
      <c r="RY234" s="41"/>
      <c r="RZ234" s="41"/>
      <c r="SA234" s="41"/>
      <c r="SB234" s="41"/>
      <c r="SC234" s="41"/>
      <c r="SD234" s="41"/>
      <c r="SE234" s="41"/>
      <c r="SF234" s="41"/>
      <c r="SG234" s="41"/>
      <c r="SH234" s="41"/>
      <c r="SI234" s="41"/>
      <c r="SJ234" s="41"/>
      <c r="SK234" s="41"/>
      <c r="SL234" s="41"/>
      <c r="SM234" s="41"/>
      <c r="SN234" s="41"/>
      <c r="SO234" s="41"/>
      <c r="SP234" s="41"/>
      <c r="SQ234" s="41"/>
      <c r="SR234" s="41"/>
      <c r="SS234" s="41"/>
      <c r="ST234" s="41"/>
      <c r="SU234" s="41"/>
      <c r="SV234" s="41"/>
      <c r="SW234" s="41"/>
      <c r="SX234" s="41"/>
      <c r="SY234" s="41"/>
      <c r="SZ234" s="41"/>
      <c r="TA234" s="41"/>
      <c r="TB234" s="41"/>
      <c r="TC234" s="41"/>
      <c r="TD234" s="41"/>
      <c r="TE234" s="41"/>
      <c r="TF234" s="41"/>
      <c r="TG234" s="41"/>
      <c r="TH234" s="41"/>
      <c r="TI234" s="41"/>
      <c r="TJ234" s="41"/>
      <c r="TK234" s="41"/>
      <c r="TL234" s="41"/>
      <c r="TM234" s="41"/>
      <c r="TN234" s="41"/>
      <c r="TO234" s="41"/>
      <c r="TP234" s="41"/>
      <c r="TQ234" s="41"/>
      <c r="TR234" s="41"/>
      <c r="TS234" s="41"/>
      <c r="TT234" s="41"/>
      <c r="TU234" s="41"/>
      <c r="TV234" s="41"/>
      <c r="TW234" s="41"/>
      <c r="TX234" s="41"/>
      <c r="TY234" s="41"/>
      <c r="TZ234" s="41"/>
      <c r="UA234" s="41"/>
      <c r="UB234" s="41"/>
      <c r="UC234" s="41"/>
      <c r="UD234" s="41"/>
      <c r="UE234" s="41"/>
      <c r="UF234" s="41"/>
      <c r="UG234" s="41"/>
      <c r="UH234" s="41"/>
      <c r="UI234" s="41"/>
      <c r="UJ234" s="41"/>
      <c r="UK234" s="41"/>
      <c r="UL234" s="41"/>
      <c r="UM234" s="41"/>
      <c r="UN234" s="41"/>
      <c r="UO234" s="41"/>
      <c r="UP234" s="41"/>
      <c r="UQ234" s="41"/>
      <c r="UR234" s="41"/>
      <c r="US234" s="41"/>
      <c r="UT234" s="41"/>
      <c r="UU234" s="41"/>
      <c r="UV234" s="41"/>
      <c r="UW234" s="41"/>
      <c r="UX234" s="41"/>
      <c r="UY234" s="41"/>
      <c r="UZ234" s="41"/>
      <c r="VA234" s="41"/>
      <c r="VB234" s="41"/>
      <c r="VC234" s="41"/>
      <c r="VD234" s="41"/>
      <c r="VE234" s="41"/>
      <c r="VF234" s="41"/>
      <c r="VG234" s="41"/>
      <c r="VH234" s="41"/>
      <c r="VI234" s="41"/>
      <c r="VJ234" s="41"/>
      <c r="VK234" s="41"/>
      <c r="VL234" s="41"/>
      <c r="VM234" s="41"/>
      <c r="VN234" s="41"/>
      <c r="VO234" s="41"/>
      <c r="VP234" s="41"/>
      <c r="VQ234" s="41"/>
      <c r="VR234" s="41"/>
      <c r="VS234" s="41"/>
      <c r="VT234" s="41"/>
      <c r="VU234" s="41"/>
      <c r="VV234" s="41"/>
      <c r="VW234" s="41"/>
      <c r="VX234" s="41"/>
      <c r="VY234" s="41"/>
      <c r="VZ234" s="41"/>
      <c r="WA234" s="41"/>
      <c r="WB234" s="41"/>
      <c r="WC234" s="41"/>
      <c r="WD234" s="41"/>
      <c r="WE234" s="41"/>
      <c r="WF234" s="41"/>
      <c r="WG234" s="41"/>
      <c r="WH234" s="41"/>
      <c r="WI234" s="41"/>
      <c r="WJ234" s="41"/>
      <c r="WK234" s="41"/>
      <c r="WL234" s="41"/>
      <c r="WM234" s="41"/>
      <c r="WN234" s="41"/>
      <c r="WO234" s="41"/>
      <c r="WP234" s="41"/>
      <c r="WQ234" s="41"/>
      <c r="WR234" s="41"/>
      <c r="WS234" s="41"/>
      <c r="WT234" s="41"/>
      <c r="WU234" s="41"/>
      <c r="WV234" s="41"/>
      <c r="WW234" s="41"/>
      <c r="WX234" s="41"/>
      <c r="WY234" s="41"/>
      <c r="WZ234" s="41"/>
      <c r="XA234" s="41"/>
      <c r="XB234" s="41"/>
      <c r="XC234" s="41"/>
      <c r="XD234" s="41"/>
      <c r="XE234" s="41"/>
      <c r="XF234" s="41"/>
      <c r="XG234" s="41"/>
      <c r="XH234" s="41"/>
      <c r="XI234" s="41"/>
      <c r="XJ234" s="41"/>
      <c r="XK234" s="41"/>
      <c r="XL234" s="41"/>
      <c r="XM234" s="41"/>
      <c r="XN234" s="41"/>
      <c r="XO234" s="41"/>
      <c r="XP234" s="41"/>
      <c r="XQ234" s="41"/>
      <c r="XR234" s="41"/>
      <c r="XS234" s="41"/>
      <c r="XT234" s="41"/>
      <c r="XU234" s="41"/>
      <c r="XV234" s="41"/>
      <c r="XW234" s="41"/>
      <c r="XX234" s="41"/>
      <c r="XY234" s="41"/>
      <c r="XZ234" s="41"/>
      <c r="YA234" s="41"/>
      <c r="YB234" s="41"/>
      <c r="YC234" s="41"/>
      <c r="YD234" s="41"/>
      <c r="YE234" s="41"/>
      <c r="YF234" s="41"/>
      <c r="YG234" s="41"/>
      <c r="YH234" s="41"/>
      <c r="YI234" s="41"/>
      <c r="YJ234" s="41"/>
      <c r="YK234" s="41"/>
      <c r="YL234" s="41"/>
      <c r="YM234" s="41"/>
      <c r="YN234" s="41"/>
      <c r="YO234" s="41"/>
      <c r="YP234" s="41"/>
      <c r="YQ234" s="41"/>
      <c r="YR234" s="41"/>
      <c r="YS234" s="41"/>
      <c r="YT234" s="41"/>
      <c r="YU234" s="41"/>
      <c r="YV234" s="41"/>
      <c r="YW234" s="41"/>
      <c r="YX234" s="41"/>
      <c r="YY234" s="41"/>
      <c r="YZ234" s="41"/>
      <c r="ZA234" s="41"/>
      <c r="ZB234" s="41"/>
      <c r="ZC234" s="41"/>
      <c r="ZD234" s="41"/>
      <c r="ZE234" s="41"/>
      <c r="ZF234" s="41"/>
      <c r="ZG234" s="41"/>
      <c r="ZH234" s="41"/>
      <c r="ZI234" s="41"/>
      <c r="ZJ234" s="41"/>
      <c r="ZK234" s="41"/>
      <c r="ZL234" s="41"/>
      <c r="ZM234" s="41"/>
      <c r="ZN234" s="41"/>
      <c r="ZO234" s="41"/>
      <c r="ZP234" s="41"/>
      <c r="ZQ234" s="41"/>
      <c r="ZR234" s="41"/>
      <c r="ZS234" s="41"/>
      <c r="ZT234" s="41"/>
      <c r="ZU234" s="41"/>
      <c r="ZV234" s="41"/>
      <c r="ZW234" s="41"/>
      <c r="ZX234" s="41"/>
      <c r="ZY234" s="41"/>
      <c r="ZZ234" s="41"/>
      <c r="AAA234" s="41"/>
      <c r="AAB234" s="41"/>
      <c r="AAC234" s="41"/>
      <c r="AAD234" s="41"/>
      <c r="AAE234" s="41"/>
      <c r="AAF234" s="41"/>
      <c r="AAG234" s="41"/>
      <c r="AAH234" s="41"/>
      <c r="AAI234" s="41"/>
      <c r="AAJ234" s="41"/>
      <c r="AAK234" s="41"/>
      <c r="AAL234" s="41"/>
      <c r="AAM234" s="41"/>
      <c r="AAN234" s="41"/>
      <c r="AAO234" s="41"/>
      <c r="AAP234" s="41"/>
      <c r="AAQ234" s="41"/>
      <c r="AAR234" s="41"/>
      <c r="AAS234" s="41"/>
      <c r="AAT234" s="41"/>
      <c r="AAU234" s="41"/>
      <c r="AAV234" s="41"/>
      <c r="AAW234" s="41"/>
      <c r="AAX234" s="41"/>
      <c r="AAY234" s="41"/>
      <c r="AAZ234" s="41"/>
      <c r="ABA234" s="41"/>
      <c r="ABB234" s="41"/>
      <c r="ABC234" s="41"/>
      <c r="ABD234" s="41"/>
      <c r="ABE234" s="41"/>
      <c r="ABF234" s="41"/>
      <c r="ABG234" s="41"/>
      <c r="ABH234" s="41"/>
      <c r="ABI234" s="41"/>
      <c r="ABJ234" s="41"/>
      <c r="ABK234" s="41"/>
      <c r="ABL234" s="41"/>
      <c r="ABM234" s="41"/>
      <c r="ABN234" s="41"/>
      <c r="ABO234" s="41"/>
      <c r="ABP234" s="41"/>
      <c r="ABQ234" s="41"/>
      <c r="ABR234" s="41"/>
      <c r="ABS234" s="41"/>
      <c r="ABT234" s="41"/>
      <c r="ABU234" s="41"/>
      <c r="ABV234" s="41"/>
      <c r="ABW234" s="41"/>
      <c r="ABX234" s="41"/>
      <c r="ABY234" s="41"/>
      <c r="ABZ234" s="41"/>
      <c r="ACA234" s="41"/>
      <c r="ACB234" s="41"/>
      <c r="ACC234" s="41"/>
      <c r="ACD234" s="41"/>
      <c r="ACE234" s="41"/>
      <c r="ACF234" s="41"/>
      <c r="ACG234" s="41"/>
      <c r="ACH234" s="41"/>
      <c r="ACI234" s="41"/>
      <c r="ACJ234" s="41"/>
      <c r="ACK234" s="41"/>
      <c r="ACL234" s="41"/>
      <c r="ACM234" s="41"/>
      <c r="ACN234" s="41"/>
      <c r="ACO234" s="41"/>
      <c r="ACP234" s="41"/>
      <c r="ACQ234" s="41"/>
      <c r="ACR234" s="41"/>
      <c r="ACS234" s="41"/>
      <c r="ACT234" s="41"/>
      <c r="ACU234" s="41"/>
      <c r="ACV234" s="41"/>
      <c r="ACW234" s="41"/>
      <c r="ACX234" s="41"/>
      <c r="ACY234" s="41"/>
      <c r="ACZ234" s="41"/>
      <c r="ADA234" s="41"/>
      <c r="ADB234" s="41"/>
      <c r="ADC234" s="41"/>
      <c r="ADD234" s="41"/>
      <c r="ADE234" s="41"/>
      <c r="ADF234" s="41"/>
      <c r="ADG234" s="41"/>
      <c r="ADH234" s="41"/>
      <c r="ADI234" s="41"/>
      <c r="ADJ234" s="41"/>
      <c r="ADK234" s="41"/>
      <c r="ADL234" s="41"/>
      <c r="ADM234" s="41"/>
      <c r="ADN234" s="41"/>
      <c r="ADO234" s="41"/>
      <c r="ADP234" s="41"/>
      <c r="ADQ234" s="41"/>
      <c r="ADR234" s="41"/>
      <c r="ADS234" s="41"/>
      <c r="ADT234" s="41"/>
      <c r="ADU234" s="41"/>
      <c r="ADV234" s="41"/>
      <c r="ADW234" s="41"/>
      <c r="ADX234" s="41"/>
      <c r="ADY234" s="41"/>
      <c r="ADZ234" s="41"/>
      <c r="AEA234" s="41"/>
      <c r="AEB234" s="41"/>
      <c r="AEC234" s="41"/>
      <c r="AED234" s="41"/>
      <c r="AEE234" s="41"/>
      <c r="AEF234" s="41"/>
      <c r="AEG234" s="41"/>
      <c r="AEH234" s="41"/>
      <c r="AEI234" s="41"/>
      <c r="AEJ234" s="41"/>
      <c r="AEK234" s="41"/>
      <c r="AEL234" s="41"/>
      <c r="AEM234" s="41"/>
      <c r="AEN234" s="41"/>
      <c r="AEO234" s="41"/>
      <c r="AEP234" s="41"/>
      <c r="AEQ234" s="41"/>
      <c r="AER234" s="41"/>
      <c r="AES234" s="41"/>
      <c r="AET234" s="41"/>
      <c r="AEU234" s="41"/>
      <c r="AEV234" s="41"/>
      <c r="AEW234" s="41"/>
      <c r="AEX234" s="41"/>
      <c r="AEY234" s="41"/>
      <c r="AEZ234" s="41"/>
      <c r="AFA234" s="41"/>
      <c r="AFB234" s="41"/>
      <c r="AFC234" s="41"/>
      <c r="AFD234" s="41"/>
      <c r="AFE234" s="41"/>
      <c r="AFF234" s="41"/>
      <c r="AFG234" s="41"/>
      <c r="AFH234" s="41"/>
      <c r="AFI234" s="41"/>
      <c r="AFJ234" s="41"/>
      <c r="AFK234" s="41"/>
      <c r="AFL234" s="41"/>
      <c r="AFM234" s="41"/>
      <c r="AFN234" s="41"/>
      <c r="AFO234" s="41"/>
      <c r="AFP234" s="41"/>
      <c r="AFQ234" s="41"/>
      <c r="AFR234" s="41"/>
      <c r="AFS234" s="41"/>
      <c r="AFT234" s="41"/>
      <c r="AFU234" s="41"/>
      <c r="AFV234" s="41"/>
      <c r="AFW234" s="41"/>
      <c r="AFX234" s="41"/>
      <c r="AFY234" s="41"/>
      <c r="AFZ234" s="41"/>
      <c r="AGA234" s="41"/>
      <c r="AGB234" s="41"/>
      <c r="AGC234" s="41"/>
      <c r="AGD234" s="41"/>
      <c r="AGE234" s="41"/>
      <c r="AGF234" s="41"/>
      <c r="AGG234" s="41"/>
      <c r="AGH234" s="41"/>
      <c r="AGI234" s="41"/>
      <c r="AGJ234" s="41"/>
      <c r="AGK234" s="41"/>
      <c r="AGL234" s="41"/>
      <c r="AGM234" s="41"/>
      <c r="AGN234" s="41"/>
      <c r="AGO234" s="41"/>
      <c r="AGP234" s="41"/>
      <c r="AGQ234" s="41"/>
      <c r="AGR234" s="41"/>
      <c r="AGS234" s="41"/>
      <c r="AGT234" s="41"/>
      <c r="AGU234" s="41"/>
      <c r="AGV234" s="41"/>
      <c r="AGW234" s="41"/>
      <c r="AGX234" s="41"/>
      <c r="AGY234" s="41"/>
      <c r="AGZ234" s="41"/>
      <c r="AHA234" s="41"/>
      <c r="AHB234" s="41"/>
      <c r="AHC234" s="41"/>
      <c r="AHD234" s="41"/>
      <c r="AHE234" s="41"/>
      <c r="AHF234" s="41"/>
      <c r="AHG234" s="41"/>
      <c r="AHH234" s="41"/>
      <c r="AHI234" s="41"/>
      <c r="AHJ234" s="41"/>
      <c r="AHK234" s="41"/>
      <c r="AHL234" s="41"/>
      <c r="AHM234" s="41"/>
      <c r="AHN234" s="41"/>
      <c r="AHO234" s="41"/>
      <c r="AHP234" s="41"/>
      <c r="AHQ234" s="41"/>
      <c r="AHR234" s="41"/>
      <c r="AHS234" s="41"/>
      <c r="AHT234" s="41"/>
      <c r="AHU234" s="41"/>
      <c r="AHV234" s="41"/>
      <c r="AHW234" s="41"/>
      <c r="AHX234" s="41"/>
      <c r="AHY234" s="41"/>
      <c r="AHZ234" s="41"/>
      <c r="AIA234" s="41"/>
      <c r="AIB234" s="41"/>
      <c r="AIC234" s="41"/>
      <c r="AID234" s="41"/>
      <c r="AIE234" s="41"/>
      <c r="AIF234" s="41"/>
      <c r="AIG234" s="41"/>
      <c r="AIH234" s="41"/>
      <c r="AII234" s="41"/>
      <c r="AIJ234" s="41"/>
      <c r="AIK234" s="41"/>
      <c r="AIL234" s="41"/>
      <c r="AIM234" s="41"/>
      <c r="AIN234" s="41"/>
      <c r="AIO234" s="41"/>
      <c r="AIP234" s="41"/>
      <c r="AIQ234" s="41"/>
      <c r="AIR234" s="41"/>
      <c r="AIS234" s="41"/>
      <c r="AIT234" s="41"/>
      <c r="AIU234" s="41"/>
      <c r="AIV234" s="41"/>
      <c r="AIW234" s="41"/>
      <c r="AIX234" s="41"/>
      <c r="AIY234" s="41"/>
      <c r="AIZ234" s="41"/>
      <c r="AJA234" s="41"/>
      <c r="AJB234" s="41"/>
      <c r="AJC234" s="41"/>
      <c r="AJD234" s="41"/>
      <c r="AJE234" s="41"/>
      <c r="AJF234" s="41"/>
      <c r="AJG234" s="41"/>
      <c r="AJH234" s="41"/>
      <c r="AJI234" s="41"/>
      <c r="AJJ234" s="41"/>
      <c r="AJK234" s="41"/>
      <c r="AJL234" s="41"/>
      <c r="AJM234" s="41"/>
      <c r="AJN234" s="41"/>
      <c r="AJO234" s="41"/>
      <c r="AJP234" s="41"/>
      <c r="AJQ234" s="41"/>
      <c r="AJR234" s="41"/>
      <c r="AJS234" s="41"/>
      <c r="AJT234" s="41"/>
      <c r="AJU234" s="41"/>
      <c r="AJV234" s="41"/>
      <c r="AJW234" s="41"/>
      <c r="AJX234" s="41"/>
      <c r="AJY234" s="41"/>
      <c r="AJZ234" s="41"/>
      <c r="AKA234" s="41"/>
      <c r="AKB234" s="41"/>
      <c r="AKC234" s="41"/>
      <c r="AKD234" s="41"/>
      <c r="AKE234" s="41"/>
      <c r="AKF234" s="41"/>
      <c r="AKG234" s="41"/>
      <c r="AKH234" s="41"/>
      <c r="AKI234" s="41"/>
      <c r="AKJ234" s="41"/>
      <c r="AKK234" s="41"/>
      <c r="AKL234" s="41"/>
      <c r="AKM234" s="41"/>
      <c r="AKN234" s="41"/>
      <c r="AKO234" s="41"/>
      <c r="AKP234" s="41"/>
      <c r="AKQ234" s="41"/>
      <c r="AKR234" s="41"/>
      <c r="AKS234" s="41"/>
      <c r="AKT234" s="41"/>
      <c r="AKU234" s="41"/>
      <c r="AKV234" s="41"/>
      <c r="AKW234" s="41"/>
      <c r="AKX234" s="41"/>
      <c r="AKY234" s="41"/>
      <c r="AKZ234" s="41"/>
      <c r="ALA234" s="41"/>
      <c r="ALB234" s="41"/>
      <c r="ALC234" s="41"/>
      <c r="ALD234" s="41"/>
      <c r="ALE234" s="41"/>
      <c r="ALF234" s="41"/>
      <c r="ALG234" s="41"/>
      <c r="ALH234" s="41"/>
      <c r="ALI234" s="41"/>
      <c r="ALJ234" s="41"/>
      <c r="ALK234" s="41"/>
      <c r="ALL234" s="41"/>
      <c r="ALM234" s="41"/>
      <c r="ALN234" s="41"/>
      <c r="ALO234" s="41"/>
      <c r="ALP234" s="41"/>
      <c r="ALQ234" s="41"/>
      <c r="ALR234" s="41"/>
      <c r="ALS234" s="41"/>
      <c r="ALT234" s="41"/>
      <c r="ALU234" s="41"/>
      <c r="ALV234" s="41"/>
      <c r="ALW234" s="41"/>
      <c r="ALX234" s="41"/>
      <c r="ALY234" s="41"/>
      <c r="ALZ234" s="41"/>
      <c r="AMA234" s="41"/>
      <c r="AMB234" s="41"/>
      <c r="AMC234" s="41"/>
      <c r="AMD234" s="41"/>
      <c r="AME234" s="41"/>
    </row>
    <row r="235" spans="1:1019" ht="24" customHeight="1" thickBot="1" x14ac:dyDescent="0.25">
      <c r="A235" s="592"/>
      <c r="B235" s="594"/>
      <c r="C235" s="596"/>
      <c r="D235" s="598"/>
      <c r="E235" s="600"/>
      <c r="F235" s="602"/>
      <c r="G235" s="604"/>
      <c r="H235" s="606"/>
      <c r="I235" s="608"/>
      <c r="J235" s="134" t="s">
        <v>26</v>
      </c>
      <c r="K235" s="8">
        <f>SUM(K233:K234)</f>
        <v>27.1</v>
      </c>
      <c r="L235" s="2">
        <f t="shared" ref="L235:AB235" si="75">SUM(L233:L234)</f>
        <v>27.1</v>
      </c>
      <c r="M235" s="2">
        <f t="shared" si="75"/>
        <v>0</v>
      </c>
      <c r="N235" s="7">
        <f t="shared" si="75"/>
        <v>0</v>
      </c>
      <c r="O235" s="8">
        <f t="shared" si="75"/>
        <v>0</v>
      </c>
      <c r="P235" s="2">
        <f t="shared" si="75"/>
        <v>0</v>
      </c>
      <c r="Q235" s="2">
        <f t="shared" si="75"/>
        <v>0</v>
      </c>
      <c r="R235" s="7">
        <f t="shared" si="75"/>
        <v>0</v>
      </c>
      <c r="S235" s="8">
        <f t="shared" si="75"/>
        <v>0</v>
      </c>
      <c r="T235" s="2">
        <f t="shared" si="75"/>
        <v>0</v>
      </c>
      <c r="U235" s="2">
        <f t="shared" si="75"/>
        <v>0</v>
      </c>
      <c r="V235" s="7">
        <f t="shared" si="75"/>
        <v>0</v>
      </c>
      <c r="W235" s="8">
        <f t="shared" si="75"/>
        <v>0</v>
      </c>
      <c r="X235" s="2">
        <f t="shared" si="75"/>
        <v>0</v>
      </c>
      <c r="Y235" s="2">
        <f t="shared" si="75"/>
        <v>0</v>
      </c>
      <c r="Z235" s="7">
        <f t="shared" si="75"/>
        <v>0</v>
      </c>
      <c r="AA235" s="9">
        <f t="shared" si="75"/>
        <v>0</v>
      </c>
      <c r="AB235" s="9">
        <f t="shared" si="75"/>
        <v>0</v>
      </c>
      <c r="AC235" s="662"/>
      <c r="AD235" s="632"/>
      <c r="AE235" s="632"/>
      <c r="AF235" s="633"/>
      <c r="AG235" s="41"/>
      <c r="AH235" s="41"/>
      <c r="AI235" s="41"/>
      <c r="AJ235" s="41"/>
      <c r="AK235" s="41"/>
      <c r="AL235" s="41"/>
      <c r="AM235" s="41"/>
      <c r="AN235" s="67"/>
      <c r="AO235" s="67"/>
      <c r="AP235" s="67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9"/>
      <c r="BH235" s="67"/>
      <c r="BI235" s="67"/>
      <c r="BJ235" s="67"/>
      <c r="BK235" s="67"/>
      <c r="BL235" s="67"/>
      <c r="BM235" s="67"/>
      <c r="BN235" s="67"/>
      <c r="BO235" s="67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  <c r="NZ235" s="41"/>
      <c r="OA235" s="41"/>
      <c r="OB235" s="41"/>
      <c r="OC235" s="41"/>
      <c r="OD235" s="41"/>
      <c r="OE235" s="41"/>
      <c r="OF235" s="41"/>
      <c r="OG235" s="41"/>
      <c r="OH235" s="41"/>
      <c r="OI235" s="41"/>
      <c r="OJ235" s="41"/>
      <c r="OK235" s="41"/>
      <c r="OL235" s="41"/>
      <c r="OM235" s="41"/>
      <c r="ON235" s="41"/>
      <c r="OO235" s="41"/>
      <c r="OP235" s="41"/>
      <c r="OQ235" s="41"/>
      <c r="OR235" s="41"/>
      <c r="OS235" s="41"/>
      <c r="OT235" s="41"/>
      <c r="OU235" s="41"/>
      <c r="OV235" s="41"/>
      <c r="OW235" s="41"/>
      <c r="OX235" s="41"/>
      <c r="OY235" s="41"/>
      <c r="OZ235" s="41"/>
      <c r="PA235" s="41"/>
      <c r="PB235" s="41"/>
      <c r="PC235" s="41"/>
      <c r="PD235" s="41"/>
      <c r="PE235" s="41"/>
      <c r="PF235" s="41"/>
      <c r="PG235" s="41"/>
      <c r="PH235" s="41"/>
      <c r="PI235" s="41"/>
      <c r="PJ235" s="41"/>
      <c r="PK235" s="41"/>
      <c r="PL235" s="41"/>
      <c r="PM235" s="41"/>
      <c r="PN235" s="41"/>
      <c r="PO235" s="41"/>
      <c r="PP235" s="41"/>
      <c r="PQ235" s="41"/>
      <c r="PR235" s="41"/>
      <c r="PS235" s="41"/>
      <c r="PT235" s="41"/>
      <c r="PU235" s="41"/>
      <c r="PV235" s="41"/>
      <c r="PW235" s="41"/>
      <c r="PX235" s="41"/>
      <c r="PY235" s="41"/>
      <c r="PZ235" s="41"/>
      <c r="QA235" s="41"/>
      <c r="QB235" s="41"/>
      <c r="QC235" s="41"/>
      <c r="QD235" s="41"/>
      <c r="QE235" s="41"/>
      <c r="QF235" s="41"/>
      <c r="QG235" s="41"/>
      <c r="QH235" s="41"/>
      <c r="QI235" s="41"/>
      <c r="QJ235" s="41"/>
      <c r="QK235" s="41"/>
      <c r="QL235" s="41"/>
      <c r="QM235" s="41"/>
      <c r="QN235" s="41"/>
      <c r="QO235" s="41"/>
      <c r="QP235" s="41"/>
      <c r="QQ235" s="41"/>
      <c r="QR235" s="41"/>
      <c r="QS235" s="41"/>
      <c r="QT235" s="41"/>
      <c r="QU235" s="41"/>
      <c r="QV235" s="41"/>
      <c r="QW235" s="41"/>
      <c r="QX235" s="41"/>
      <c r="QY235" s="41"/>
      <c r="QZ235" s="41"/>
      <c r="RA235" s="41"/>
      <c r="RB235" s="41"/>
      <c r="RC235" s="41"/>
      <c r="RD235" s="41"/>
      <c r="RE235" s="41"/>
      <c r="RF235" s="41"/>
      <c r="RG235" s="41"/>
      <c r="RH235" s="41"/>
      <c r="RI235" s="41"/>
      <c r="RJ235" s="41"/>
      <c r="RK235" s="41"/>
      <c r="RL235" s="41"/>
      <c r="RM235" s="41"/>
      <c r="RN235" s="41"/>
      <c r="RO235" s="41"/>
      <c r="RP235" s="41"/>
      <c r="RQ235" s="41"/>
      <c r="RR235" s="41"/>
      <c r="RS235" s="41"/>
      <c r="RT235" s="41"/>
      <c r="RU235" s="41"/>
      <c r="RV235" s="41"/>
      <c r="RW235" s="41"/>
      <c r="RX235" s="41"/>
      <c r="RY235" s="41"/>
      <c r="RZ235" s="41"/>
      <c r="SA235" s="41"/>
      <c r="SB235" s="41"/>
      <c r="SC235" s="41"/>
      <c r="SD235" s="41"/>
      <c r="SE235" s="41"/>
      <c r="SF235" s="41"/>
      <c r="SG235" s="41"/>
      <c r="SH235" s="41"/>
      <c r="SI235" s="41"/>
      <c r="SJ235" s="41"/>
      <c r="SK235" s="41"/>
      <c r="SL235" s="41"/>
      <c r="SM235" s="41"/>
      <c r="SN235" s="41"/>
      <c r="SO235" s="41"/>
      <c r="SP235" s="41"/>
      <c r="SQ235" s="41"/>
      <c r="SR235" s="41"/>
      <c r="SS235" s="41"/>
      <c r="ST235" s="41"/>
      <c r="SU235" s="41"/>
      <c r="SV235" s="41"/>
      <c r="SW235" s="41"/>
      <c r="SX235" s="41"/>
      <c r="SY235" s="41"/>
      <c r="SZ235" s="41"/>
      <c r="TA235" s="41"/>
      <c r="TB235" s="41"/>
      <c r="TC235" s="41"/>
      <c r="TD235" s="41"/>
      <c r="TE235" s="41"/>
      <c r="TF235" s="41"/>
      <c r="TG235" s="41"/>
      <c r="TH235" s="41"/>
      <c r="TI235" s="41"/>
      <c r="TJ235" s="41"/>
      <c r="TK235" s="41"/>
      <c r="TL235" s="41"/>
      <c r="TM235" s="41"/>
      <c r="TN235" s="41"/>
      <c r="TO235" s="41"/>
      <c r="TP235" s="41"/>
      <c r="TQ235" s="41"/>
      <c r="TR235" s="41"/>
      <c r="TS235" s="41"/>
      <c r="TT235" s="41"/>
      <c r="TU235" s="41"/>
      <c r="TV235" s="41"/>
      <c r="TW235" s="41"/>
      <c r="TX235" s="41"/>
      <c r="TY235" s="41"/>
      <c r="TZ235" s="41"/>
      <c r="UA235" s="41"/>
      <c r="UB235" s="41"/>
      <c r="UC235" s="41"/>
      <c r="UD235" s="41"/>
      <c r="UE235" s="41"/>
      <c r="UF235" s="41"/>
      <c r="UG235" s="41"/>
      <c r="UH235" s="41"/>
      <c r="UI235" s="41"/>
      <c r="UJ235" s="41"/>
      <c r="UK235" s="41"/>
      <c r="UL235" s="41"/>
      <c r="UM235" s="41"/>
      <c r="UN235" s="41"/>
      <c r="UO235" s="41"/>
      <c r="UP235" s="41"/>
      <c r="UQ235" s="41"/>
      <c r="UR235" s="41"/>
      <c r="US235" s="41"/>
      <c r="UT235" s="41"/>
      <c r="UU235" s="41"/>
      <c r="UV235" s="41"/>
      <c r="UW235" s="41"/>
      <c r="UX235" s="41"/>
      <c r="UY235" s="41"/>
      <c r="UZ235" s="41"/>
      <c r="VA235" s="41"/>
      <c r="VB235" s="41"/>
      <c r="VC235" s="41"/>
      <c r="VD235" s="41"/>
      <c r="VE235" s="41"/>
      <c r="VF235" s="41"/>
      <c r="VG235" s="41"/>
      <c r="VH235" s="41"/>
      <c r="VI235" s="41"/>
      <c r="VJ235" s="41"/>
      <c r="VK235" s="41"/>
      <c r="VL235" s="41"/>
      <c r="VM235" s="41"/>
      <c r="VN235" s="41"/>
      <c r="VO235" s="41"/>
      <c r="VP235" s="41"/>
      <c r="VQ235" s="41"/>
      <c r="VR235" s="41"/>
      <c r="VS235" s="41"/>
      <c r="VT235" s="41"/>
      <c r="VU235" s="41"/>
      <c r="VV235" s="41"/>
      <c r="VW235" s="41"/>
      <c r="VX235" s="41"/>
      <c r="VY235" s="41"/>
      <c r="VZ235" s="41"/>
      <c r="WA235" s="41"/>
      <c r="WB235" s="41"/>
      <c r="WC235" s="41"/>
      <c r="WD235" s="41"/>
      <c r="WE235" s="41"/>
      <c r="WF235" s="41"/>
      <c r="WG235" s="41"/>
      <c r="WH235" s="41"/>
      <c r="WI235" s="41"/>
      <c r="WJ235" s="41"/>
      <c r="WK235" s="41"/>
      <c r="WL235" s="41"/>
      <c r="WM235" s="41"/>
      <c r="WN235" s="41"/>
      <c r="WO235" s="41"/>
      <c r="WP235" s="41"/>
      <c r="WQ235" s="41"/>
      <c r="WR235" s="41"/>
      <c r="WS235" s="41"/>
      <c r="WT235" s="41"/>
      <c r="WU235" s="41"/>
      <c r="WV235" s="41"/>
      <c r="WW235" s="41"/>
      <c r="WX235" s="41"/>
      <c r="WY235" s="41"/>
      <c r="WZ235" s="41"/>
      <c r="XA235" s="41"/>
      <c r="XB235" s="41"/>
      <c r="XC235" s="41"/>
      <c r="XD235" s="41"/>
      <c r="XE235" s="41"/>
      <c r="XF235" s="41"/>
      <c r="XG235" s="41"/>
      <c r="XH235" s="41"/>
      <c r="XI235" s="41"/>
      <c r="XJ235" s="41"/>
      <c r="XK235" s="41"/>
      <c r="XL235" s="41"/>
      <c r="XM235" s="41"/>
      <c r="XN235" s="41"/>
      <c r="XO235" s="41"/>
      <c r="XP235" s="41"/>
      <c r="XQ235" s="41"/>
      <c r="XR235" s="41"/>
      <c r="XS235" s="41"/>
      <c r="XT235" s="41"/>
      <c r="XU235" s="41"/>
      <c r="XV235" s="41"/>
      <c r="XW235" s="41"/>
      <c r="XX235" s="41"/>
      <c r="XY235" s="41"/>
      <c r="XZ235" s="41"/>
      <c r="YA235" s="41"/>
      <c r="YB235" s="41"/>
      <c r="YC235" s="41"/>
      <c r="YD235" s="41"/>
      <c r="YE235" s="41"/>
      <c r="YF235" s="41"/>
      <c r="YG235" s="41"/>
      <c r="YH235" s="41"/>
      <c r="YI235" s="41"/>
      <c r="YJ235" s="41"/>
      <c r="YK235" s="41"/>
      <c r="YL235" s="41"/>
      <c r="YM235" s="41"/>
      <c r="YN235" s="41"/>
      <c r="YO235" s="41"/>
      <c r="YP235" s="41"/>
      <c r="YQ235" s="41"/>
      <c r="YR235" s="41"/>
      <c r="YS235" s="41"/>
      <c r="YT235" s="41"/>
      <c r="YU235" s="41"/>
      <c r="YV235" s="41"/>
      <c r="YW235" s="41"/>
      <c r="YX235" s="41"/>
      <c r="YY235" s="41"/>
      <c r="YZ235" s="41"/>
      <c r="ZA235" s="41"/>
      <c r="ZB235" s="41"/>
      <c r="ZC235" s="41"/>
      <c r="ZD235" s="41"/>
      <c r="ZE235" s="41"/>
      <c r="ZF235" s="41"/>
      <c r="ZG235" s="41"/>
      <c r="ZH235" s="41"/>
      <c r="ZI235" s="41"/>
      <c r="ZJ235" s="41"/>
      <c r="ZK235" s="41"/>
      <c r="ZL235" s="41"/>
      <c r="ZM235" s="41"/>
      <c r="ZN235" s="41"/>
      <c r="ZO235" s="41"/>
      <c r="ZP235" s="41"/>
      <c r="ZQ235" s="41"/>
      <c r="ZR235" s="41"/>
      <c r="ZS235" s="41"/>
      <c r="ZT235" s="41"/>
      <c r="ZU235" s="41"/>
      <c r="ZV235" s="41"/>
      <c r="ZW235" s="41"/>
      <c r="ZX235" s="41"/>
      <c r="ZY235" s="41"/>
      <c r="ZZ235" s="41"/>
      <c r="AAA235" s="41"/>
      <c r="AAB235" s="41"/>
      <c r="AAC235" s="41"/>
      <c r="AAD235" s="41"/>
      <c r="AAE235" s="41"/>
      <c r="AAF235" s="41"/>
      <c r="AAG235" s="41"/>
      <c r="AAH235" s="41"/>
      <c r="AAI235" s="41"/>
      <c r="AAJ235" s="41"/>
      <c r="AAK235" s="41"/>
      <c r="AAL235" s="41"/>
      <c r="AAM235" s="41"/>
      <c r="AAN235" s="41"/>
      <c r="AAO235" s="41"/>
      <c r="AAP235" s="41"/>
      <c r="AAQ235" s="41"/>
      <c r="AAR235" s="41"/>
      <c r="AAS235" s="41"/>
      <c r="AAT235" s="41"/>
      <c r="AAU235" s="41"/>
      <c r="AAV235" s="41"/>
      <c r="AAW235" s="41"/>
      <c r="AAX235" s="41"/>
      <c r="AAY235" s="41"/>
      <c r="AAZ235" s="41"/>
      <c r="ABA235" s="41"/>
      <c r="ABB235" s="41"/>
      <c r="ABC235" s="41"/>
      <c r="ABD235" s="41"/>
      <c r="ABE235" s="41"/>
      <c r="ABF235" s="41"/>
      <c r="ABG235" s="41"/>
      <c r="ABH235" s="41"/>
      <c r="ABI235" s="41"/>
      <c r="ABJ235" s="41"/>
      <c r="ABK235" s="41"/>
      <c r="ABL235" s="41"/>
      <c r="ABM235" s="41"/>
      <c r="ABN235" s="41"/>
      <c r="ABO235" s="41"/>
      <c r="ABP235" s="41"/>
      <c r="ABQ235" s="41"/>
      <c r="ABR235" s="41"/>
      <c r="ABS235" s="41"/>
      <c r="ABT235" s="41"/>
      <c r="ABU235" s="41"/>
      <c r="ABV235" s="41"/>
      <c r="ABW235" s="41"/>
      <c r="ABX235" s="41"/>
      <c r="ABY235" s="41"/>
      <c r="ABZ235" s="41"/>
      <c r="ACA235" s="41"/>
      <c r="ACB235" s="41"/>
      <c r="ACC235" s="41"/>
      <c r="ACD235" s="41"/>
      <c r="ACE235" s="41"/>
      <c r="ACF235" s="41"/>
      <c r="ACG235" s="41"/>
      <c r="ACH235" s="41"/>
      <c r="ACI235" s="41"/>
      <c r="ACJ235" s="41"/>
      <c r="ACK235" s="41"/>
      <c r="ACL235" s="41"/>
      <c r="ACM235" s="41"/>
      <c r="ACN235" s="41"/>
      <c r="ACO235" s="41"/>
      <c r="ACP235" s="41"/>
      <c r="ACQ235" s="41"/>
      <c r="ACR235" s="41"/>
      <c r="ACS235" s="41"/>
      <c r="ACT235" s="41"/>
      <c r="ACU235" s="41"/>
      <c r="ACV235" s="41"/>
      <c r="ACW235" s="41"/>
      <c r="ACX235" s="41"/>
      <c r="ACY235" s="41"/>
      <c r="ACZ235" s="41"/>
      <c r="ADA235" s="41"/>
      <c r="ADB235" s="41"/>
      <c r="ADC235" s="41"/>
      <c r="ADD235" s="41"/>
      <c r="ADE235" s="41"/>
      <c r="ADF235" s="41"/>
      <c r="ADG235" s="41"/>
      <c r="ADH235" s="41"/>
      <c r="ADI235" s="41"/>
      <c r="ADJ235" s="41"/>
      <c r="ADK235" s="41"/>
      <c r="ADL235" s="41"/>
      <c r="ADM235" s="41"/>
      <c r="ADN235" s="41"/>
      <c r="ADO235" s="41"/>
      <c r="ADP235" s="41"/>
      <c r="ADQ235" s="41"/>
      <c r="ADR235" s="41"/>
      <c r="ADS235" s="41"/>
      <c r="ADT235" s="41"/>
      <c r="ADU235" s="41"/>
      <c r="ADV235" s="41"/>
      <c r="ADW235" s="41"/>
      <c r="ADX235" s="41"/>
      <c r="ADY235" s="41"/>
      <c r="ADZ235" s="41"/>
      <c r="AEA235" s="41"/>
      <c r="AEB235" s="41"/>
      <c r="AEC235" s="41"/>
      <c r="AED235" s="41"/>
      <c r="AEE235" s="41"/>
      <c r="AEF235" s="41"/>
      <c r="AEG235" s="41"/>
      <c r="AEH235" s="41"/>
      <c r="AEI235" s="41"/>
      <c r="AEJ235" s="41"/>
      <c r="AEK235" s="41"/>
      <c r="AEL235" s="41"/>
      <c r="AEM235" s="41"/>
      <c r="AEN235" s="41"/>
      <c r="AEO235" s="41"/>
      <c r="AEP235" s="41"/>
      <c r="AEQ235" s="41"/>
      <c r="AER235" s="41"/>
      <c r="AES235" s="41"/>
      <c r="AET235" s="41"/>
      <c r="AEU235" s="41"/>
      <c r="AEV235" s="41"/>
      <c r="AEW235" s="41"/>
      <c r="AEX235" s="41"/>
      <c r="AEY235" s="41"/>
      <c r="AEZ235" s="41"/>
      <c r="AFA235" s="41"/>
      <c r="AFB235" s="41"/>
      <c r="AFC235" s="41"/>
      <c r="AFD235" s="41"/>
      <c r="AFE235" s="41"/>
      <c r="AFF235" s="41"/>
      <c r="AFG235" s="41"/>
      <c r="AFH235" s="41"/>
      <c r="AFI235" s="41"/>
      <c r="AFJ235" s="41"/>
      <c r="AFK235" s="41"/>
      <c r="AFL235" s="41"/>
      <c r="AFM235" s="41"/>
      <c r="AFN235" s="41"/>
      <c r="AFO235" s="41"/>
      <c r="AFP235" s="41"/>
      <c r="AFQ235" s="41"/>
      <c r="AFR235" s="41"/>
      <c r="AFS235" s="41"/>
      <c r="AFT235" s="41"/>
      <c r="AFU235" s="41"/>
      <c r="AFV235" s="41"/>
      <c r="AFW235" s="41"/>
      <c r="AFX235" s="41"/>
      <c r="AFY235" s="41"/>
      <c r="AFZ235" s="41"/>
      <c r="AGA235" s="41"/>
      <c r="AGB235" s="41"/>
      <c r="AGC235" s="41"/>
      <c r="AGD235" s="41"/>
      <c r="AGE235" s="41"/>
      <c r="AGF235" s="41"/>
      <c r="AGG235" s="41"/>
      <c r="AGH235" s="41"/>
      <c r="AGI235" s="41"/>
      <c r="AGJ235" s="41"/>
      <c r="AGK235" s="41"/>
      <c r="AGL235" s="41"/>
      <c r="AGM235" s="41"/>
      <c r="AGN235" s="41"/>
      <c r="AGO235" s="41"/>
      <c r="AGP235" s="41"/>
      <c r="AGQ235" s="41"/>
      <c r="AGR235" s="41"/>
      <c r="AGS235" s="41"/>
      <c r="AGT235" s="41"/>
      <c r="AGU235" s="41"/>
      <c r="AGV235" s="41"/>
      <c r="AGW235" s="41"/>
      <c r="AGX235" s="41"/>
      <c r="AGY235" s="41"/>
      <c r="AGZ235" s="41"/>
      <c r="AHA235" s="41"/>
      <c r="AHB235" s="41"/>
      <c r="AHC235" s="41"/>
      <c r="AHD235" s="41"/>
      <c r="AHE235" s="41"/>
      <c r="AHF235" s="41"/>
      <c r="AHG235" s="41"/>
      <c r="AHH235" s="41"/>
      <c r="AHI235" s="41"/>
      <c r="AHJ235" s="41"/>
      <c r="AHK235" s="41"/>
      <c r="AHL235" s="41"/>
      <c r="AHM235" s="41"/>
      <c r="AHN235" s="41"/>
      <c r="AHO235" s="41"/>
      <c r="AHP235" s="41"/>
      <c r="AHQ235" s="41"/>
      <c r="AHR235" s="41"/>
      <c r="AHS235" s="41"/>
      <c r="AHT235" s="41"/>
      <c r="AHU235" s="41"/>
      <c r="AHV235" s="41"/>
      <c r="AHW235" s="41"/>
      <c r="AHX235" s="41"/>
      <c r="AHY235" s="41"/>
      <c r="AHZ235" s="41"/>
      <c r="AIA235" s="41"/>
      <c r="AIB235" s="41"/>
      <c r="AIC235" s="41"/>
      <c r="AID235" s="41"/>
      <c r="AIE235" s="41"/>
      <c r="AIF235" s="41"/>
      <c r="AIG235" s="41"/>
      <c r="AIH235" s="41"/>
      <c r="AII235" s="41"/>
      <c r="AIJ235" s="41"/>
      <c r="AIK235" s="41"/>
      <c r="AIL235" s="41"/>
      <c r="AIM235" s="41"/>
      <c r="AIN235" s="41"/>
      <c r="AIO235" s="41"/>
      <c r="AIP235" s="41"/>
      <c r="AIQ235" s="41"/>
      <c r="AIR235" s="41"/>
      <c r="AIS235" s="41"/>
      <c r="AIT235" s="41"/>
      <c r="AIU235" s="41"/>
      <c r="AIV235" s="41"/>
      <c r="AIW235" s="41"/>
      <c r="AIX235" s="41"/>
      <c r="AIY235" s="41"/>
      <c r="AIZ235" s="41"/>
      <c r="AJA235" s="41"/>
      <c r="AJB235" s="41"/>
      <c r="AJC235" s="41"/>
      <c r="AJD235" s="41"/>
      <c r="AJE235" s="41"/>
      <c r="AJF235" s="41"/>
      <c r="AJG235" s="41"/>
      <c r="AJH235" s="41"/>
      <c r="AJI235" s="41"/>
      <c r="AJJ235" s="41"/>
      <c r="AJK235" s="41"/>
      <c r="AJL235" s="41"/>
      <c r="AJM235" s="41"/>
      <c r="AJN235" s="41"/>
      <c r="AJO235" s="41"/>
      <c r="AJP235" s="41"/>
      <c r="AJQ235" s="41"/>
      <c r="AJR235" s="41"/>
      <c r="AJS235" s="41"/>
      <c r="AJT235" s="41"/>
      <c r="AJU235" s="41"/>
      <c r="AJV235" s="41"/>
      <c r="AJW235" s="41"/>
      <c r="AJX235" s="41"/>
      <c r="AJY235" s="41"/>
      <c r="AJZ235" s="41"/>
      <c r="AKA235" s="41"/>
      <c r="AKB235" s="41"/>
      <c r="AKC235" s="41"/>
      <c r="AKD235" s="41"/>
      <c r="AKE235" s="41"/>
      <c r="AKF235" s="41"/>
      <c r="AKG235" s="41"/>
      <c r="AKH235" s="41"/>
      <c r="AKI235" s="41"/>
      <c r="AKJ235" s="41"/>
      <c r="AKK235" s="41"/>
      <c r="AKL235" s="41"/>
      <c r="AKM235" s="41"/>
      <c r="AKN235" s="41"/>
      <c r="AKO235" s="41"/>
      <c r="AKP235" s="41"/>
      <c r="AKQ235" s="41"/>
      <c r="AKR235" s="41"/>
      <c r="AKS235" s="41"/>
      <c r="AKT235" s="41"/>
      <c r="AKU235" s="41"/>
      <c r="AKV235" s="41"/>
      <c r="AKW235" s="41"/>
      <c r="AKX235" s="41"/>
      <c r="AKY235" s="41"/>
      <c r="AKZ235" s="41"/>
      <c r="ALA235" s="41"/>
      <c r="ALB235" s="41"/>
      <c r="ALC235" s="41"/>
      <c r="ALD235" s="41"/>
      <c r="ALE235" s="41"/>
      <c r="ALF235" s="41"/>
      <c r="ALG235" s="41"/>
      <c r="ALH235" s="41"/>
      <c r="ALI235" s="41"/>
      <c r="ALJ235" s="41"/>
      <c r="ALK235" s="41"/>
      <c r="ALL235" s="41"/>
      <c r="ALM235" s="41"/>
      <c r="ALN235" s="41"/>
      <c r="ALO235" s="41"/>
      <c r="ALP235" s="41"/>
      <c r="ALQ235" s="41"/>
      <c r="ALR235" s="41"/>
      <c r="ALS235" s="41"/>
      <c r="ALT235" s="41"/>
      <c r="ALU235" s="41"/>
      <c r="ALV235" s="41"/>
      <c r="ALW235" s="41"/>
      <c r="ALX235" s="41"/>
      <c r="ALY235" s="41"/>
      <c r="ALZ235" s="41"/>
      <c r="AMA235" s="41"/>
      <c r="AMB235" s="41"/>
      <c r="AMC235" s="41"/>
      <c r="AMD235" s="41"/>
      <c r="AME235" s="41"/>
    </row>
    <row r="236" spans="1:1019" ht="24" customHeight="1" thickBot="1" x14ac:dyDescent="0.25">
      <c r="A236" s="591" t="s">
        <v>17</v>
      </c>
      <c r="B236" s="593" t="s">
        <v>18</v>
      </c>
      <c r="C236" s="595" t="s">
        <v>18</v>
      </c>
      <c r="D236" s="597" t="s">
        <v>282</v>
      </c>
      <c r="E236" s="599" t="s">
        <v>285</v>
      </c>
      <c r="F236" s="601"/>
      <c r="G236" s="603" t="s">
        <v>283</v>
      </c>
      <c r="H236" s="605" t="s">
        <v>21</v>
      </c>
      <c r="I236" s="607" t="s">
        <v>22</v>
      </c>
      <c r="J236" s="319" t="s">
        <v>25</v>
      </c>
      <c r="K236" s="328">
        <f>+L236+N236</f>
        <v>0</v>
      </c>
      <c r="L236" s="321">
        <v>0</v>
      </c>
      <c r="M236" s="321">
        <v>0</v>
      </c>
      <c r="N236" s="329">
        <v>0</v>
      </c>
      <c r="O236" s="328">
        <f>+P236+R236</f>
        <v>701.2</v>
      </c>
      <c r="P236" s="321">
        <v>0</v>
      </c>
      <c r="Q236" s="321">
        <v>0</v>
      </c>
      <c r="R236" s="329">
        <v>701.2</v>
      </c>
      <c r="S236" s="328">
        <f>+T236+V236</f>
        <v>701.2</v>
      </c>
      <c r="T236" s="321">
        <v>0</v>
      </c>
      <c r="U236" s="321">
        <v>0</v>
      </c>
      <c r="V236" s="329">
        <v>701.2</v>
      </c>
      <c r="W236" s="328">
        <f>+X236+Z236</f>
        <v>0</v>
      </c>
      <c r="X236" s="321">
        <v>0</v>
      </c>
      <c r="Y236" s="321">
        <v>0</v>
      </c>
      <c r="Z236" s="329">
        <v>0</v>
      </c>
      <c r="AA236" s="324">
        <v>0</v>
      </c>
      <c r="AB236" s="324">
        <v>0</v>
      </c>
      <c r="AC236" s="662" t="s">
        <v>284</v>
      </c>
      <c r="AD236" s="632" t="s">
        <v>286</v>
      </c>
      <c r="AE236" s="632" t="s">
        <v>39</v>
      </c>
      <c r="AF236" s="692" t="s">
        <v>39</v>
      </c>
      <c r="AG236" s="41"/>
      <c r="AH236" s="41"/>
      <c r="AI236" s="41"/>
      <c r="AJ236" s="41"/>
      <c r="AK236" s="41"/>
      <c r="AL236" s="41"/>
      <c r="AM236" s="41"/>
      <c r="AN236" s="67"/>
      <c r="AO236" s="67"/>
      <c r="AP236" s="67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9"/>
      <c r="BH236" s="67"/>
      <c r="BI236" s="67"/>
      <c r="BJ236" s="67"/>
      <c r="BK236" s="67"/>
      <c r="BL236" s="67"/>
      <c r="BM236" s="67"/>
      <c r="BN236" s="67"/>
      <c r="BO236" s="67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  <c r="NZ236" s="41"/>
      <c r="OA236" s="41"/>
      <c r="OB236" s="41"/>
      <c r="OC236" s="41"/>
      <c r="OD236" s="41"/>
      <c r="OE236" s="41"/>
      <c r="OF236" s="41"/>
      <c r="OG236" s="41"/>
      <c r="OH236" s="41"/>
      <c r="OI236" s="41"/>
      <c r="OJ236" s="41"/>
      <c r="OK236" s="41"/>
      <c r="OL236" s="41"/>
      <c r="OM236" s="41"/>
      <c r="ON236" s="41"/>
      <c r="OO236" s="41"/>
      <c r="OP236" s="41"/>
      <c r="OQ236" s="41"/>
      <c r="OR236" s="41"/>
      <c r="OS236" s="41"/>
      <c r="OT236" s="41"/>
      <c r="OU236" s="41"/>
      <c r="OV236" s="41"/>
      <c r="OW236" s="41"/>
      <c r="OX236" s="41"/>
      <c r="OY236" s="41"/>
      <c r="OZ236" s="41"/>
      <c r="PA236" s="41"/>
      <c r="PB236" s="41"/>
      <c r="PC236" s="41"/>
      <c r="PD236" s="41"/>
      <c r="PE236" s="41"/>
      <c r="PF236" s="41"/>
      <c r="PG236" s="41"/>
      <c r="PH236" s="41"/>
      <c r="PI236" s="41"/>
      <c r="PJ236" s="41"/>
      <c r="PK236" s="41"/>
      <c r="PL236" s="41"/>
      <c r="PM236" s="41"/>
      <c r="PN236" s="41"/>
      <c r="PO236" s="41"/>
      <c r="PP236" s="41"/>
      <c r="PQ236" s="41"/>
      <c r="PR236" s="41"/>
      <c r="PS236" s="41"/>
      <c r="PT236" s="41"/>
      <c r="PU236" s="41"/>
      <c r="PV236" s="41"/>
      <c r="PW236" s="41"/>
      <c r="PX236" s="41"/>
      <c r="PY236" s="41"/>
      <c r="PZ236" s="41"/>
      <c r="QA236" s="41"/>
      <c r="QB236" s="41"/>
      <c r="QC236" s="41"/>
      <c r="QD236" s="41"/>
      <c r="QE236" s="41"/>
      <c r="QF236" s="41"/>
      <c r="QG236" s="41"/>
      <c r="QH236" s="41"/>
      <c r="QI236" s="41"/>
      <c r="QJ236" s="41"/>
      <c r="QK236" s="41"/>
      <c r="QL236" s="41"/>
      <c r="QM236" s="41"/>
      <c r="QN236" s="41"/>
      <c r="QO236" s="41"/>
      <c r="QP236" s="41"/>
      <c r="QQ236" s="41"/>
      <c r="QR236" s="41"/>
      <c r="QS236" s="41"/>
      <c r="QT236" s="41"/>
      <c r="QU236" s="41"/>
      <c r="QV236" s="41"/>
      <c r="QW236" s="41"/>
      <c r="QX236" s="41"/>
      <c r="QY236" s="41"/>
      <c r="QZ236" s="41"/>
      <c r="RA236" s="41"/>
      <c r="RB236" s="41"/>
      <c r="RC236" s="41"/>
      <c r="RD236" s="41"/>
      <c r="RE236" s="41"/>
      <c r="RF236" s="41"/>
      <c r="RG236" s="41"/>
      <c r="RH236" s="41"/>
      <c r="RI236" s="41"/>
      <c r="RJ236" s="41"/>
      <c r="RK236" s="41"/>
      <c r="RL236" s="41"/>
      <c r="RM236" s="41"/>
      <c r="RN236" s="41"/>
      <c r="RO236" s="41"/>
      <c r="RP236" s="41"/>
      <c r="RQ236" s="41"/>
      <c r="RR236" s="41"/>
      <c r="RS236" s="41"/>
      <c r="RT236" s="41"/>
      <c r="RU236" s="41"/>
      <c r="RV236" s="41"/>
      <c r="RW236" s="41"/>
      <c r="RX236" s="41"/>
      <c r="RY236" s="41"/>
      <c r="RZ236" s="41"/>
      <c r="SA236" s="41"/>
      <c r="SB236" s="41"/>
      <c r="SC236" s="41"/>
      <c r="SD236" s="41"/>
      <c r="SE236" s="41"/>
      <c r="SF236" s="41"/>
      <c r="SG236" s="41"/>
      <c r="SH236" s="41"/>
      <c r="SI236" s="41"/>
      <c r="SJ236" s="41"/>
      <c r="SK236" s="41"/>
      <c r="SL236" s="41"/>
      <c r="SM236" s="41"/>
      <c r="SN236" s="41"/>
      <c r="SO236" s="41"/>
      <c r="SP236" s="41"/>
      <c r="SQ236" s="41"/>
      <c r="SR236" s="41"/>
      <c r="SS236" s="41"/>
      <c r="ST236" s="41"/>
      <c r="SU236" s="41"/>
      <c r="SV236" s="41"/>
      <c r="SW236" s="41"/>
      <c r="SX236" s="41"/>
      <c r="SY236" s="41"/>
      <c r="SZ236" s="41"/>
      <c r="TA236" s="41"/>
      <c r="TB236" s="41"/>
      <c r="TC236" s="41"/>
      <c r="TD236" s="41"/>
      <c r="TE236" s="41"/>
      <c r="TF236" s="41"/>
      <c r="TG236" s="41"/>
      <c r="TH236" s="41"/>
      <c r="TI236" s="41"/>
      <c r="TJ236" s="41"/>
      <c r="TK236" s="41"/>
      <c r="TL236" s="41"/>
      <c r="TM236" s="41"/>
      <c r="TN236" s="41"/>
      <c r="TO236" s="41"/>
      <c r="TP236" s="41"/>
      <c r="TQ236" s="41"/>
      <c r="TR236" s="41"/>
      <c r="TS236" s="41"/>
      <c r="TT236" s="41"/>
      <c r="TU236" s="41"/>
      <c r="TV236" s="41"/>
      <c r="TW236" s="41"/>
      <c r="TX236" s="41"/>
      <c r="TY236" s="41"/>
      <c r="TZ236" s="41"/>
      <c r="UA236" s="41"/>
      <c r="UB236" s="41"/>
      <c r="UC236" s="41"/>
      <c r="UD236" s="41"/>
      <c r="UE236" s="41"/>
      <c r="UF236" s="41"/>
      <c r="UG236" s="41"/>
      <c r="UH236" s="41"/>
      <c r="UI236" s="41"/>
      <c r="UJ236" s="41"/>
      <c r="UK236" s="41"/>
      <c r="UL236" s="41"/>
      <c r="UM236" s="41"/>
      <c r="UN236" s="41"/>
      <c r="UO236" s="41"/>
      <c r="UP236" s="41"/>
      <c r="UQ236" s="41"/>
      <c r="UR236" s="41"/>
      <c r="US236" s="41"/>
      <c r="UT236" s="41"/>
      <c r="UU236" s="41"/>
      <c r="UV236" s="41"/>
      <c r="UW236" s="41"/>
      <c r="UX236" s="41"/>
      <c r="UY236" s="41"/>
      <c r="UZ236" s="41"/>
      <c r="VA236" s="41"/>
      <c r="VB236" s="41"/>
      <c r="VC236" s="41"/>
      <c r="VD236" s="41"/>
      <c r="VE236" s="41"/>
      <c r="VF236" s="41"/>
      <c r="VG236" s="41"/>
      <c r="VH236" s="41"/>
      <c r="VI236" s="41"/>
      <c r="VJ236" s="41"/>
      <c r="VK236" s="41"/>
      <c r="VL236" s="41"/>
      <c r="VM236" s="41"/>
      <c r="VN236" s="41"/>
      <c r="VO236" s="41"/>
      <c r="VP236" s="41"/>
      <c r="VQ236" s="41"/>
      <c r="VR236" s="41"/>
      <c r="VS236" s="41"/>
      <c r="VT236" s="41"/>
      <c r="VU236" s="41"/>
      <c r="VV236" s="41"/>
      <c r="VW236" s="41"/>
      <c r="VX236" s="41"/>
      <c r="VY236" s="41"/>
      <c r="VZ236" s="41"/>
      <c r="WA236" s="41"/>
      <c r="WB236" s="41"/>
      <c r="WC236" s="41"/>
      <c r="WD236" s="41"/>
      <c r="WE236" s="41"/>
      <c r="WF236" s="41"/>
      <c r="WG236" s="41"/>
      <c r="WH236" s="41"/>
      <c r="WI236" s="41"/>
      <c r="WJ236" s="41"/>
      <c r="WK236" s="41"/>
      <c r="WL236" s="41"/>
      <c r="WM236" s="41"/>
      <c r="WN236" s="41"/>
      <c r="WO236" s="41"/>
      <c r="WP236" s="41"/>
      <c r="WQ236" s="41"/>
      <c r="WR236" s="41"/>
      <c r="WS236" s="41"/>
      <c r="WT236" s="41"/>
      <c r="WU236" s="41"/>
      <c r="WV236" s="41"/>
      <c r="WW236" s="41"/>
      <c r="WX236" s="41"/>
      <c r="WY236" s="41"/>
      <c r="WZ236" s="41"/>
      <c r="XA236" s="41"/>
      <c r="XB236" s="41"/>
      <c r="XC236" s="41"/>
      <c r="XD236" s="41"/>
      <c r="XE236" s="41"/>
      <c r="XF236" s="41"/>
      <c r="XG236" s="41"/>
      <c r="XH236" s="41"/>
      <c r="XI236" s="41"/>
      <c r="XJ236" s="41"/>
      <c r="XK236" s="41"/>
      <c r="XL236" s="41"/>
      <c r="XM236" s="41"/>
      <c r="XN236" s="41"/>
      <c r="XO236" s="41"/>
      <c r="XP236" s="41"/>
      <c r="XQ236" s="41"/>
      <c r="XR236" s="41"/>
      <c r="XS236" s="41"/>
      <c r="XT236" s="41"/>
      <c r="XU236" s="41"/>
      <c r="XV236" s="41"/>
      <c r="XW236" s="41"/>
      <c r="XX236" s="41"/>
      <c r="XY236" s="41"/>
      <c r="XZ236" s="41"/>
      <c r="YA236" s="41"/>
      <c r="YB236" s="41"/>
      <c r="YC236" s="41"/>
      <c r="YD236" s="41"/>
      <c r="YE236" s="41"/>
      <c r="YF236" s="41"/>
      <c r="YG236" s="41"/>
      <c r="YH236" s="41"/>
      <c r="YI236" s="41"/>
      <c r="YJ236" s="41"/>
      <c r="YK236" s="41"/>
      <c r="YL236" s="41"/>
      <c r="YM236" s="41"/>
      <c r="YN236" s="41"/>
      <c r="YO236" s="41"/>
      <c r="YP236" s="41"/>
      <c r="YQ236" s="41"/>
      <c r="YR236" s="41"/>
      <c r="YS236" s="41"/>
      <c r="YT236" s="41"/>
      <c r="YU236" s="41"/>
      <c r="YV236" s="41"/>
      <c r="YW236" s="41"/>
      <c r="YX236" s="41"/>
      <c r="YY236" s="41"/>
      <c r="YZ236" s="41"/>
      <c r="ZA236" s="41"/>
      <c r="ZB236" s="41"/>
      <c r="ZC236" s="41"/>
      <c r="ZD236" s="41"/>
      <c r="ZE236" s="41"/>
      <c r="ZF236" s="41"/>
      <c r="ZG236" s="41"/>
      <c r="ZH236" s="41"/>
      <c r="ZI236" s="41"/>
      <c r="ZJ236" s="41"/>
      <c r="ZK236" s="41"/>
      <c r="ZL236" s="41"/>
      <c r="ZM236" s="41"/>
      <c r="ZN236" s="41"/>
      <c r="ZO236" s="41"/>
      <c r="ZP236" s="41"/>
      <c r="ZQ236" s="41"/>
      <c r="ZR236" s="41"/>
      <c r="ZS236" s="41"/>
      <c r="ZT236" s="41"/>
      <c r="ZU236" s="41"/>
      <c r="ZV236" s="41"/>
      <c r="ZW236" s="41"/>
      <c r="ZX236" s="41"/>
      <c r="ZY236" s="41"/>
      <c r="ZZ236" s="41"/>
      <c r="AAA236" s="41"/>
      <c r="AAB236" s="41"/>
      <c r="AAC236" s="41"/>
      <c r="AAD236" s="41"/>
      <c r="AAE236" s="41"/>
      <c r="AAF236" s="41"/>
      <c r="AAG236" s="41"/>
      <c r="AAH236" s="41"/>
      <c r="AAI236" s="41"/>
      <c r="AAJ236" s="41"/>
      <c r="AAK236" s="41"/>
      <c r="AAL236" s="41"/>
      <c r="AAM236" s="41"/>
      <c r="AAN236" s="41"/>
      <c r="AAO236" s="41"/>
      <c r="AAP236" s="41"/>
      <c r="AAQ236" s="41"/>
      <c r="AAR236" s="41"/>
      <c r="AAS236" s="41"/>
      <c r="AAT236" s="41"/>
      <c r="AAU236" s="41"/>
      <c r="AAV236" s="41"/>
      <c r="AAW236" s="41"/>
      <c r="AAX236" s="41"/>
      <c r="AAY236" s="41"/>
      <c r="AAZ236" s="41"/>
      <c r="ABA236" s="41"/>
      <c r="ABB236" s="41"/>
      <c r="ABC236" s="41"/>
      <c r="ABD236" s="41"/>
      <c r="ABE236" s="41"/>
      <c r="ABF236" s="41"/>
      <c r="ABG236" s="41"/>
      <c r="ABH236" s="41"/>
      <c r="ABI236" s="41"/>
      <c r="ABJ236" s="41"/>
      <c r="ABK236" s="41"/>
      <c r="ABL236" s="41"/>
      <c r="ABM236" s="41"/>
      <c r="ABN236" s="41"/>
      <c r="ABO236" s="41"/>
      <c r="ABP236" s="41"/>
      <c r="ABQ236" s="41"/>
      <c r="ABR236" s="41"/>
      <c r="ABS236" s="41"/>
      <c r="ABT236" s="41"/>
      <c r="ABU236" s="41"/>
      <c r="ABV236" s="41"/>
      <c r="ABW236" s="41"/>
      <c r="ABX236" s="41"/>
      <c r="ABY236" s="41"/>
      <c r="ABZ236" s="41"/>
      <c r="ACA236" s="41"/>
      <c r="ACB236" s="41"/>
      <c r="ACC236" s="41"/>
      <c r="ACD236" s="41"/>
      <c r="ACE236" s="41"/>
      <c r="ACF236" s="41"/>
      <c r="ACG236" s="41"/>
      <c r="ACH236" s="41"/>
      <c r="ACI236" s="41"/>
      <c r="ACJ236" s="41"/>
      <c r="ACK236" s="41"/>
      <c r="ACL236" s="41"/>
      <c r="ACM236" s="41"/>
      <c r="ACN236" s="41"/>
      <c r="ACO236" s="41"/>
      <c r="ACP236" s="41"/>
      <c r="ACQ236" s="41"/>
      <c r="ACR236" s="41"/>
      <c r="ACS236" s="41"/>
      <c r="ACT236" s="41"/>
      <c r="ACU236" s="41"/>
      <c r="ACV236" s="41"/>
      <c r="ACW236" s="41"/>
      <c r="ACX236" s="41"/>
      <c r="ACY236" s="41"/>
      <c r="ACZ236" s="41"/>
      <c r="ADA236" s="41"/>
      <c r="ADB236" s="41"/>
      <c r="ADC236" s="41"/>
      <c r="ADD236" s="41"/>
      <c r="ADE236" s="41"/>
      <c r="ADF236" s="41"/>
      <c r="ADG236" s="41"/>
      <c r="ADH236" s="41"/>
      <c r="ADI236" s="41"/>
      <c r="ADJ236" s="41"/>
      <c r="ADK236" s="41"/>
      <c r="ADL236" s="41"/>
      <c r="ADM236" s="41"/>
      <c r="ADN236" s="41"/>
      <c r="ADO236" s="41"/>
      <c r="ADP236" s="41"/>
      <c r="ADQ236" s="41"/>
      <c r="ADR236" s="41"/>
      <c r="ADS236" s="41"/>
      <c r="ADT236" s="41"/>
      <c r="ADU236" s="41"/>
      <c r="ADV236" s="41"/>
      <c r="ADW236" s="41"/>
      <c r="ADX236" s="41"/>
      <c r="ADY236" s="41"/>
      <c r="ADZ236" s="41"/>
      <c r="AEA236" s="41"/>
      <c r="AEB236" s="41"/>
      <c r="AEC236" s="41"/>
      <c r="AED236" s="41"/>
      <c r="AEE236" s="41"/>
      <c r="AEF236" s="41"/>
      <c r="AEG236" s="41"/>
      <c r="AEH236" s="41"/>
      <c r="AEI236" s="41"/>
      <c r="AEJ236" s="41"/>
      <c r="AEK236" s="41"/>
      <c r="AEL236" s="41"/>
      <c r="AEM236" s="41"/>
      <c r="AEN236" s="41"/>
      <c r="AEO236" s="41"/>
      <c r="AEP236" s="41"/>
      <c r="AEQ236" s="41"/>
      <c r="AER236" s="41"/>
      <c r="AES236" s="41"/>
      <c r="AET236" s="41"/>
      <c r="AEU236" s="41"/>
      <c r="AEV236" s="41"/>
      <c r="AEW236" s="41"/>
      <c r="AEX236" s="41"/>
      <c r="AEY236" s="41"/>
      <c r="AEZ236" s="41"/>
      <c r="AFA236" s="41"/>
      <c r="AFB236" s="41"/>
      <c r="AFC236" s="41"/>
      <c r="AFD236" s="41"/>
      <c r="AFE236" s="41"/>
      <c r="AFF236" s="41"/>
      <c r="AFG236" s="41"/>
      <c r="AFH236" s="41"/>
      <c r="AFI236" s="41"/>
      <c r="AFJ236" s="41"/>
      <c r="AFK236" s="41"/>
      <c r="AFL236" s="41"/>
      <c r="AFM236" s="41"/>
      <c r="AFN236" s="41"/>
      <c r="AFO236" s="41"/>
      <c r="AFP236" s="41"/>
      <c r="AFQ236" s="41"/>
      <c r="AFR236" s="41"/>
      <c r="AFS236" s="41"/>
      <c r="AFT236" s="41"/>
      <c r="AFU236" s="41"/>
      <c r="AFV236" s="41"/>
      <c r="AFW236" s="41"/>
      <c r="AFX236" s="41"/>
      <c r="AFY236" s="41"/>
      <c r="AFZ236" s="41"/>
      <c r="AGA236" s="41"/>
      <c r="AGB236" s="41"/>
      <c r="AGC236" s="41"/>
      <c r="AGD236" s="41"/>
      <c r="AGE236" s="41"/>
      <c r="AGF236" s="41"/>
      <c r="AGG236" s="41"/>
      <c r="AGH236" s="41"/>
      <c r="AGI236" s="41"/>
      <c r="AGJ236" s="41"/>
      <c r="AGK236" s="41"/>
      <c r="AGL236" s="41"/>
      <c r="AGM236" s="41"/>
      <c r="AGN236" s="41"/>
      <c r="AGO236" s="41"/>
      <c r="AGP236" s="41"/>
      <c r="AGQ236" s="41"/>
      <c r="AGR236" s="41"/>
      <c r="AGS236" s="41"/>
      <c r="AGT236" s="41"/>
      <c r="AGU236" s="41"/>
      <c r="AGV236" s="41"/>
      <c r="AGW236" s="41"/>
      <c r="AGX236" s="41"/>
      <c r="AGY236" s="41"/>
      <c r="AGZ236" s="41"/>
      <c r="AHA236" s="41"/>
      <c r="AHB236" s="41"/>
      <c r="AHC236" s="41"/>
      <c r="AHD236" s="41"/>
      <c r="AHE236" s="41"/>
      <c r="AHF236" s="41"/>
      <c r="AHG236" s="41"/>
      <c r="AHH236" s="41"/>
      <c r="AHI236" s="41"/>
      <c r="AHJ236" s="41"/>
      <c r="AHK236" s="41"/>
      <c r="AHL236" s="41"/>
      <c r="AHM236" s="41"/>
      <c r="AHN236" s="41"/>
      <c r="AHO236" s="41"/>
      <c r="AHP236" s="41"/>
      <c r="AHQ236" s="41"/>
      <c r="AHR236" s="41"/>
      <c r="AHS236" s="41"/>
      <c r="AHT236" s="41"/>
      <c r="AHU236" s="41"/>
      <c r="AHV236" s="41"/>
      <c r="AHW236" s="41"/>
      <c r="AHX236" s="41"/>
      <c r="AHY236" s="41"/>
      <c r="AHZ236" s="41"/>
      <c r="AIA236" s="41"/>
      <c r="AIB236" s="41"/>
      <c r="AIC236" s="41"/>
      <c r="AID236" s="41"/>
      <c r="AIE236" s="41"/>
      <c r="AIF236" s="41"/>
      <c r="AIG236" s="41"/>
      <c r="AIH236" s="41"/>
      <c r="AII236" s="41"/>
      <c r="AIJ236" s="41"/>
      <c r="AIK236" s="41"/>
      <c r="AIL236" s="41"/>
      <c r="AIM236" s="41"/>
      <c r="AIN236" s="41"/>
      <c r="AIO236" s="41"/>
      <c r="AIP236" s="41"/>
      <c r="AIQ236" s="41"/>
      <c r="AIR236" s="41"/>
      <c r="AIS236" s="41"/>
      <c r="AIT236" s="41"/>
      <c r="AIU236" s="41"/>
      <c r="AIV236" s="41"/>
      <c r="AIW236" s="41"/>
      <c r="AIX236" s="41"/>
      <c r="AIY236" s="41"/>
      <c r="AIZ236" s="41"/>
      <c r="AJA236" s="41"/>
      <c r="AJB236" s="41"/>
      <c r="AJC236" s="41"/>
      <c r="AJD236" s="41"/>
      <c r="AJE236" s="41"/>
      <c r="AJF236" s="41"/>
      <c r="AJG236" s="41"/>
      <c r="AJH236" s="41"/>
      <c r="AJI236" s="41"/>
      <c r="AJJ236" s="41"/>
      <c r="AJK236" s="41"/>
      <c r="AJL236" s="41"/>
      <c r="AJM236" s="41"/>
      <c r="AJN236" s="41"/>
      <c r="AJO236" s="41"/>
      <c r="AJP236" s="41"/>
      <c r="AJQ236" s="41"/>
      <c r="AJR236" s="41"/>
      <c r="AJS236" s="41"/>
      <c r="AJT236" s="41"/>
      <c r="AJU236" s="41"/>
      <c r="AJV236" s="41"/>
      <c r="AJW236" s="41"/>
      <c r="AJX236" s="41"/>
      <c r="AJY236" s="41"/>
      <c r="AJZ236" s="41"/>
      <c r="AKA236" s="41"/>
      <c r="AKB236" s="41"/>
      <c r="AKC236" s="41"/>
      <c r="AKD236" s="41"/>
      <c r="AKE236" s="41"/>
      <c r="AKF236" s="41"/>
      <c r="AKG236" s="41"/>
      <c r="AKH236" s="41"/>
      <c r="AKI236" s="41"/>
      <c r="AKJ236" s="41"/>
      <c r="AKK236" s="41"/>
      <c r="AKL236" s="41"/>
      <c r="AKM236" s="41"/>
      <c r="AKN236" s="41"/>
      <c r="AKO236" s="41"/>
      <c r="AKP236" s="41"/>
      <c r="AKQ236" s="41"/>
      <c r="AKR236" s="41"/>
      <c r="AKS236" s="41"/>
      <c r="AKT236" s="41"/>
      <c r="AKU236" s="41"/>
      <c r="AKV236" s="41"/>
      <c r="AKW236" s="41"/>
      <c r="AKX236" s="41"/>
      <c r="AKY236" s="41"/>
      <c r="AKZ236" s="41"/>
      <c r="ALA236" s="41"/>
      <c r="ALB236" s="41"/>
      <c r="ALC236" s="41"/>
      <c r="ALD236" s="41"/>
      <c r="ALE236" s="41"/>
      <c r="ALF236" s="41"/>
      <c r="ALG236" s="41"/>
      <c r="ALH236" s="41"/>
      <c r="ALI236" s="41"/>
      <c r="ALJ236" s="41"/>
      <c r="ALK236" s="41"/>
      <c r="ALL236" s="41"/>
      <c r="ALM236" s="41"/>
      <c r="ALN236" s="41"/>
      <c r="ALO236" s="41"/>
      <c r="ALP236" s="41"/>
      <c r="ALQ236" s="41"/>
      <c r="ALR236" s="41"/>
      <c r="ALS236" s="41"/>
      <c r="ALT236" s="41"/>
      <c r="ALU236" s="41"/>
      <c r="ALV236" s="41"/>
      <c r="ALW236" s="41"/>
      <c r="ALX236" s="41"/>
      <c r="ALY236" s="41"/>
      <c r="ALZ236" s="41"/>
      <c r="AMA236" s="41"/>
      <c r="AMB236" s="41"/>
      <c r="AMC236" s="41"/>
      <c r="AMD236" s="41"/>
      <c r="AME236" s="41"/>
    </row>
    <row r="237" spans="1:1019" ht="24" customHeight="1" thickBot="1" x14ac:dyDescent="0.25">
      <c r="A237" s="592"/>
      <c r="B237" s="594"/>
      <c r="C237" s="596"/>
      <c r="D237" s="598"/>
      <c r="E237" s="600"/>
      <c r="F237" s="602"/>
      <c r="G237" s="604"/>
      <c r="H237" s="606"/>
      <c r="I237" s="608"/>
      <c r="J237" s="371" t="s">
        <v>28</v>
      </c>
      <c r="K237" s="254">
        <f>L237+N237</f>
        <v>46.5</v>
      </c>
      <c r="L237" s="217">
        <v>0</v>
      </c>
      <c r="M237" s="217">
        <v>0</v>
      </c>
      <c r="N237" s="218">
        <v>46.5</v>
      </c>
      <c r="O237" s="254">
        <f>P237+R237</f>
        <v>701.2</v>
      </c>
      <c r="P237" s="217">
        <v>0</v>
      </c>
      <c r="Q237" s="217">
        <v>0</v>
      </c>
      <c r="R237" s="218">
        <v>701.2</v>
      </c>
      <c r="S237" s="254">
        <f>T237+V237</f>
        <v>701.2</v>
      </c>
      <c r="T237" s="217">
        <v>0</v>
      </c>
      <c r="U237" s="217">
        <v>0</v>
      </c>
      <c r="V237" s="218">
        <v>701.2</v>
      </c>
      <c r="W237" s="254">
        <f>X237+Z237</f>
        <v>0</v>
      </c>
      <c r="X237" s="217">
        <v>0</v>
      </c>
      <c r="Y237" s="217">
        <v>0</v>
      </c>
      <c r="Z237" s="218">
        <v>0</v>
      </c>
      <c r="AA237" s="219">
        <v>0</v>
      </c>
      <c r="AB237" s="219">
        <v>0</v>
      </c>
      <c r="AC237" s="662"/>
      <c r="AD237" s="632"/>
      <c r="AE237" s="632"/>
      <c r="AF237" s="692"/>
      <c r="AG237" s="41"/>
      <c r="AH237" s="41"/>
      <c r="AI237" s="41"/>
      <c r="AJ237" s="41"/>
      <c r="AK237" s="41"/>
      <c r="AL237" s="41"/>
      <c r="AM237" s="41"/>
      <c r="AN237" s="67"/>
      <c r="AO237" s="67"/>
      <c r="AP237" s="67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9"/>
      <c r="BH237" s="67"/>
      <c r="BI237" s="67"/>
      <c r="BJ237" s="67"/>
      <c r="BK237" s="67"/>
      <c r="BL237" s="67"/>
      <c r="BM237" s="67"/>
      <c r="BN237" s="67"/>
      <c r="BO237" s="67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  <c r="NZ237" s="41"/>
      <c r="OA237" s="41"/>
      <c r="OB237" s="41"/>
      <c r="OC237" s="41"/>
      <c r="OD237" s="41"/>
      <c r="OE237" s="41"/>
      <c r="OF237" s="41"/>
      <c r="OG237" s="41"/>
      <c r="OH237" s="41"/>
      <c r="OI237" s="41"/>
      <c r="OJ237" s="41"/>
      <c r="OK237" s="41"/>
      <c r="OL237" s="41"/>
      <c r="OM237" s="41"/>
      <c r="ON237" s="41"/>
      <c r="OO237" s="41"/>
      <c r="OP237" s="41"/>
      <c r="OQ237" s="41"/>
      <c r="OR237" s="41"/>
      <c r="OS237" s="41"/>
      <c r="OT237" s="41"/>
      <c r="OU237" s="41"/>
      <c r="OV237" s="41"/>
      <c r="OW237" s="41"/>
      <c r="OX237" s="41"/>
      <c r="OY237" s="41"/>
      <c r="OZ237" s="41"/>
      <c r="PA237" s="41"/>
      <c r="PB237" s="41"/>
      <c r="PC237" s="41"/>
      <c r="PD237" s="41"/>
      <c r="PE237" s="41"/>
      <c r="PF237" s="41"/>
      <c r="PG237" s="41"/>
      <c r="PH237" s="41"/>
      <c r="PI237" s="41"/>
      <c r="PJ237" s="41"/>
      <c r="PK237" s="41"/>
      <c r="PL237" s="41"/>
      <c r="PM237" s="41"/>
      <c r="PN237" s="41"/>
      <c r="PO237" s="41"/>
      <c r="PP237" s="41"/>
      <c r="PQ237" s="41"/>
      <c r="PR237" s="41"/>
      <c r="PS237" s="41"/>
      <c r="PT237" s="41"/>
      <c r="PU237" s="41"/>
      <c r="PV237" s="41"/>
      <c r="PW237" s="41"/>
      <c r="PX237" s="41"/>
      <c r="PY237" s="41"/>
      <c r="PZ237" s="41"/>
      <c r="QA237" s="41"/>
      <c r="QB237" s="41"/>
      <c r="QC237" s="41"/>
      <c r="QD237" s="41"/>
      <c r="QE237" s="41"/>
      <c r="QF237" s="41"/>
      <c r="QG237" s="41"/>
      <c r="QH237" s="41"/>
      <c r="QI237" s="41"/>
      <c r="QJ237" s="41"/>
      <c r="QK237" s="41"/>
      <c r="QL237" s="41"/>
      <c r="QM237" s="41"/>
      <c r="QN237" s="41"/>
      <c r="QO237" s="41"/>
      <c r="QP237" s="41"/>
      <c r="QQ237" s="41"/>
      <c r="QR237" s="41"/>
      <c r="QS237" s="41"/>
      <c r="QT237" s="41"/>
      <c r="QU237" s="41"/>
      <c r="QV237" s="41"/>
      <c r="QW237" s="41"/>
      <c r="QX237" s="41"/>
      <c r="QY237" s="41"/>
      <c r="QZ237" s="41"/>
      <c r="RA237" s="41"/>
      <c r="RB237" s="41"/>
      <c r="RC237" s="41"/>
      <c r="RD237" s="41"/>
      <c r="RE237" s="41"/>
      <c r="RF237" s="41"/>
      <c r="RG237" s="41"/>
      <c r="RH237" s="41"/>
      <c r="RI237" s="41"/>
      <c r="RJ237" s="41"/>
      <c r="RK237" s="41"/>
      <c r="RL237" s="41"/>
      <c r="RM237" s="41"/>
      <c r="RN237" s="41"/>
      <c r="RO237" s="41"/>
      <c r="RP237" s="41"/>
      <c r="RQ237" s="41"/>
      <c r="RR237" s="41"/>
      <c r="RS237" s="41"/>
      <c r="RT237" s="41"/>
      <c r="RU237" s="41"/>
      <c r="RV237" s="41"/>
      <c r="RW237" s="41"/>
      <c r="RX237" s="41"/>
      <c r="RY237" s="41"/>
      <c r="RZ237" s="41"/>
      <c r="SA237" s="41"/>
      <c r="SB237" s="41"/>
      <c r="SC237" s="41"/>
      <c r="SD237" s="41"/>
      <c r="SE237" s="41"/>
      <c r="SF237" s="41"/>
      <c r="SG237" s="41"/>
      <c r="SH237" s="41"/>
      <c r="SI237" s="41"/>
      <c r="SJ237" s="41"/>
      <c r="SK237" s="41"/>
      <c r="SL237" s="41"/>
      <c r="SM237" s="41"/>
      <c r="SN237" s="41"/>
      <c r="SO237" s="41"/>
      <c r="SP237" s="41"/>
      <c r="SQ237" s="41"/>
      <c r="SR237" s="41"/>
      <c r="SS237" s="41"/>
      <c r="ST237" s="41"/>
      <c r="SU237" s="41"/>
      <c r="SV237" s="41"/>
      <c r="SW237" s="41"/>
      <c r="SX237" s="41"/>
      <c r="SY237" s="41"/>
      <c r="SZ237" s="41"/>
      <c r="TA237" s="41"/>
      <c r="TB237" s="41"/>
      <c r="TC237" s="41"/>
      <c r="TD237" s="41"/>
      <c r="TE237" s="41"/>
      <c r="TF237" s="41"/>
      <c r="TG237" s="41"/>
      <c r="TH237" s="41"/>
      <c r="TI237" s="41"/>
      <c r="TJ237" s="41"/>
      <c r="TK237" s="41"/>
      <c r="TL237" s="41"/>
      <c r="TM237" s="41"/>
      <c r="TN237" s="41"/>
      <c r="TO237" s="41"/>
      <c r="TP237" s="41"/>
      <c r="TQ237" s="41"/>
      <c r="TR237" s="41"/>
      <c r="TS237" s="41"/>
      <c r="TT237" s="41"/>
      <c r="TU237" s="41"/>
      <c r="TV237" s="41"/>
      <c r="TW237" s="41"/>
      <c r="TX237" s="41"/>
      <c r="TY237" s="41"/>
      <c r="TZ237" s="41"/>
      <c r="UA237" s="41"/>
      <c r="UB237" s="41"/>
      <c r="UC237" s="41"/>
      <c r="UD237" s="41"/>
      <c r="UE237" s="41"/>
      <c r="UF237" s="41"/>
      <c r="UG237" s="41"/>
      <c r="UH237" s="41"/>
      <c r="UI237" s="41"/>
      <c r="UJ237" s="41"/>
      <c r="UK237" s="41"/>
      <c r="UL237" s="41"/>
      <c r="UM237" s="41"/>
      <c r="UN237" s="41"/>
      <c r="UO237" s="41"/>
      <c r="UP237" s="41"/>
      <c r="UQ237" s="41"/>
      <c r="UR237" s="41"/>
      <c r="US237" s="41"/>
      <c r="UT237" s="41"/>
      <c r="UU237" s="41"/>
      <c r="UV237" s="41"/>
      <c r="UW237" s="41"/>
      <c r="UX237" s="41"/>
      <c r="UY237" s="41"/>
      <c r="UZ237" s="41"/>
      <c r="VA237" s="41"/>
      <c r="VB237" s="41"/>
      <c r="VC237" s="41"/>
      <c r="VD237" s="41"/>
      <c r="VE237" s="41"/>
      <c r="VF237" s="41"/>
      <c r="VG237" s="41"/>
      <c r="VH237" s="41"/>
      <c r="VI237" s="41"/>
      <c r="VJ237" s="41"/>
      <c r="VK237" s="41"/>
      <c r="VL237" s="41"/>
      <c r="VM237" s="41"/>
      <c r="VN237" s="41"/>
      <c r="VO237" s="41"/>
      <c r="VP237" s="41"/>
      <c r="VQ237" s="41"/>
      <c r="VR237" s="41"/>
      <c r="VS237" s="41"/>
      <c r="VT237" s="41"/>
      <c r="VU237" s="41"/>
      <c r="VV237" s="41"/>
      <c r="VW237" s="41"/>
      <c r="VX237" s="41"/>
      <c r="VY237" s="41"/>
      <c r="VZ237" s="41"/>
      <c r="WA237" s="41"/>
      <c r="WB237" s="41"/>
      <c r="WC237" s="41"/>
      <c r="WD237" s="41"/>
      <c r="WE237" s="41"/>
      <c r="WF237" s="41"/>
      <c r="WG237" s="41"/>
      <c r="WH237" s="41"/>
      <c r="WI237" s="41"/>
      <c r="WJ237" s="41"/>
      <c r="WK237" s="41"/>
      <c r="WL237" s="41"/>
      <c r="WM237" s="41"/>
      <c r="WN237" s="41"/>
      <c r="WO237" s="41"/>
      <c r="WP237" s="41"/>
      <c r="WQ237" s="41"/>
      <c r="WR237" s="41"/>
      <c r="WS237" s="41"/>
      <c r="WT237" s="41"/>
      <c r="WU237" s="41"/>
      <c r="WV237" s="41"/>
      <c r="WW237" s="41"/>
      <c r="WX237" s="41"/>
      <c r="WY237" s="41"/>
      <c r="WZ237" s="41"/>
      <c r="XA237" s="41"/>
      <c r="XB237" s="41"/>
      <c r="XC237" s="41"/>
      <c r="XD237" s="41"/>
      <c r="XE237" s="41"/>
      <c r="XF237" s="41"/>
      <c r="XG237" s="41"/>
      <c r="XH237" s="41"/>
      <c r="XI237" s="41"/>
      <c r="XJ237" s="41"/>
      <c r="XK237" s="41"/>
      <c r="XL237" s="41"/>
      <c r="XM237" s="41"/>
      <c r="XN237" s="41"/>
      <c r="XO237" s="41"/>
      <c r="XP237" s="41"/>
      <c r="XQ237" s="41"/>
      <c r="XR237" s="41"/>
      <c r="XS237" s="41"/>
      <c r="XT237" s="41"/>
      <c r="XU237" s="41"/>
      <c r="XV237" s="41"/>
      <c r="XW237" s="41"/>
      <c r="XX237" s="41"/>
      <c r="XY237" s="41"/>
      <c r="XZ237" s="41"/>
      <c r="YA237" s="41"/>
      <c r="YB237" s="41"/>
      <c r="YC237" s="41"/>
      <c r="YD237" s="41"/>
      <c r="YE237" s="41"/>
      <c r="YF237" s="41"/>
      <c r="YG237" s="41"/>
      <c r="YH237" s="41"/>
      <c r="YI237" s="41"/>
      <c r="YJ237" s="41"/>
      <c r="YK237" s="41"/>
      <c r="YL237" s="41"/>
      <c r="YM237" s="41"/>
      <c r="YN237" s="41"/>
      <c r="YO237" s="41"/>
      <c r="YP237" s="41"/>
      <c r="YQ237" s="41"/>
      <c r="YR237" s="41"/>
      <c r="YS237" s="41"/>
      <c r="YT237" s="41"/>
      <c r="YU237" s="41"/>
      <c r="YV237" s="41"/>
      <c r="YW237" s="41"/>
      <c r="YX237" s="41"/>
      <c r="YY237" s="41"/>
      <c r="YZ237" s="41"/>
      <c r="ZA237" s="41"/>
      <c r="ZB237" s="41"/>
      <c r="ZC237" s="41"/>
      <c r="ZD237" s="41"/>
      <c r="ZE237" s="41"/>
      <c r="ZF237" s="41"/>
      <c r="ZG237" s="41"/>
      <c r="ZH237" s="41"/>
      <c r="ZI237" s="41"/>
      <c r="ZJ237" s="41"/>
      <c r="ZK237" s="41"/>
      <c r="ZL237" s="41"/>
      <c r="ZM237" s="41"/>
      <c r="ZN237" s="41"/>
      <c r="ZO237" s="41"/>
      <c r="ZP237" s="41"/>
      <c r="ZQ237" s="41"/>
      <c r="ZR237" s="41"/>
      <c r="ZS237" s="41"/>
      <c r="ZT237" s="41"/>
      <c r="ZU237" s="41"/>
      <c r="ZV237" s="41"/>
      <c r="ZW237" s="41"/>
      <c r="ZX237" s="41"/>
      <c r="ZY237" s="41"/>
      <c r="ZZ237" s="41"/>
      <c r="AAA237" s="41"/>
      <c r="AAB237" s="41"/>
      <c r="AAC237" s="41"/>
      <c r="AAD237" s="41"/>
      <c r="AAE237" s="41"/>
      <c r="AAF237" s="41"/>
      <c r="AAG237" s="41"/>
      <c r="AAH237" s="41"/>
      <c r="AAI237" s="41"/>
      <c r="AAJ237" s="41"/>
      <c r="AAK237" s="41"/>
      <c r="AAL237" s="41"/>
      <c r="AAM237" s="41"/>
      <c r="AAN237" s="41"/>
      <c r="AAO237" s="41"/>
      <c r="AAP237" s="41"/>
      <c r="AAQ237" s="41"/>
      <c r="AAR237" s="41"/>
      <c r="AAS237" s="41"/>
      <c r="AAT237" s="41"/>
      <c r="AAU237" s="41"/>
      <c r="AAV237" s="41"/>
      <c r="AAW237" s="41"/>
      <c r="AAX237" s="41"/>
      <c r="AAY237" s="41"/>
      <c r="AAZ237" s="41"/>
      <c r="ABA237" s="41"/>
      <c r="ABB237" s="41"/>
      <c r="ABC237" s="41"/>
      <c r="ABD237" s="41"/>
      <c r="ABE237" s="41"/>
      <c r="ABF237" s="41"/>
      <c r="ABG237" s="41"/>
      <c r="ABH237" s="41"/>
      <c r="ABI237" s="41"/>
      <c r="ABJ237" s="41"/>
      <c r="ABK237" s="41"/>
      <c r="ABL237" s="41"/>
      <c r="ABM237" s="41"/>
      <c r="ABN237" s="41"/>
      <c r="ABO237" s="41"/>
      <c r="ABP237" s="41"/>
      <c r="ABQ237" s="41"/>
      <c r="ABR237" s="41"/>
      <c r="ABS237" s="41"/>
      <c r="ABT237" s="41"/>
      <c r="ABU237" s="41"/>
      <c r="ABV237" s="41"/>
      <c r="ABW237" s="41"/>
      <c r="ABX237" s="41"/>
      <c r="ABY237" s="41"/>
      <c r="ABZ237" s="41"/>
      <c r="ACA237" s="41"/>
      <c r="ACB237" s="41"/>
      <c r="ACC237" s="41"/>
      <c r="ACD237" s="41"/>
      <c r="ACE237" s="41"/>
      <c r="ACF237" s="41"/>
      <c r="ACG237" s="41"/>
      <c r="ACH237" s="41"/>
      <c r="ACI237" s="41"/>
      <c r="ACJ237" s="41"/>
      <c r="ACK237" s="41"/>
      <c r="ACL237" s="41"/>
      <c r="ACM237" s="41"/>
      <c r="ACN237" s="41"/>
      <c r="ACO237" s="41"/>
      <c r="ACP237" s="41"/>
      <c r="ACQ237" s="41"/>
      <c r="ACR237" s="41"/>
      <c r="ACS237" s="41"/>
      <c r="ACT237" s="41"/>
      <c r="ACU237" s="41"/>
      <c r="ACV237" s="41"/>
      <c r="ACW237" s="41"/>
      <c r="ACX237" s="41"/>
      <c r="ACY237" s="41"/>
      <c r="ACZ237" s="41"/>
      <c r="ADA237" s="41"/>
      <c r="ADB237" s="41"/>
      <c r="ADC237" s="41"/>
      <c r="ADD237" s="41"/>
      <c r="ADE237" s="41"/>
      <c r="ADF237" s="41"/>
      <c r="ADG237" s="41"/>
      <c r="ADH237" s="41"/>
      <c r="ADI237" s="41"/>
      <c r="ADJ237" s="41"/>
      <c r="ADK237" s="41"/>
      <c r="ADL237" s="41"/>
      <c r="ADM237" s="41"/>
      <c r="ADN237" s="41"/>
      <c r="ADO237" s="41"/>
      <c r="ADP237" s="41"/>
      <c r="ADQ237" s="41"/>
      <c r="ADR237" s="41"/>
      <c r="ADS237" s="41"/>
      <c r="ADT237" s="41"/>
      <c r="ADU237" s="41"/>
      <c r="ADV237" s="41"/>
      <c r="ADW237" s="41"/>
      <c r="ADX237" s="41"/>
      <c r="ADY237" s="41"/>
      <c r="ADZ237" s="41"/>
      <c r="AEA237" s="41"/>
      <c r="AEB237" s="41"/>
      <c r="AEC237" s="41"/>
      <c r="AED237" s="41"/>
      <c r="AEE237" s="41"/>
      <c r="AEF237" s="41"/>
      <c r="AEG237" s="41"/>
      <c r="AEH237" s="41"/>
      <c r="AEI237" s="41"/>
      <c r="AEJ237" s="41"/>
      <c r="AEK237" s="41"/>
      <c r="AEL237" s="41"/>
      <c r="AEM237" s="41"/>
      <c r="AEN237" s="41"/>
      <c r="AEO237" s="41"/>
      <c r="AEP237" s="41"/>
      <c r="AEQ237" s="41"/>
      <c r="AER237" s="41"/>
      <c r="AES237" s="41"/>
      <c r="AET237" s="41"/>
      <c r="AEU237" s="41"/>
      <c r="AEV237" s="41"/>
      <c r="AEW237" s="41"/>
      <c r="AEX237" s="41"/>
      <c r="AEY237" s="41"/>
      <c r="AEZ237" s="41"/>
      <c r="AFA237" s="41"/>
      <c r="AFB237" s="41"/>
      <c r="AFC237" s="41"/>
      <c r="AFD237" s="41"/>
      <c r="AFE237" s="41"/>
      <c r="AFF237" s="41"/>
      <c r="AFG237" s="41"/>
      <c r="AFH237" s="41"/>
      <c r="AFI237" s="41"/>
      <c r="AFJ237" s="41"/>
      <c r="AFK237" s="41"/>
      <c r="AFL237" s="41"/>
      <c r="AFM237" s="41"/>
      <c r="AFN237" s="41"/>
      <c r="AFO237" s="41"/>
      <c r="AFP237" s="41"/>
      <c r="AFQ237" s="41"/>
      <c r="AFR237" s="41"/>
      <c r="AFS237" s="41"/>
      <c r="AFT237" s="41"/>
      <c r="AFU237" s="41"/>
      <c r="AFV237" s="41"/>
      <c r="AFW237" s="41"/>
      <c r="AFX237" s="41"/>
      <c r="AFY237" s="41"/>
      <c r="AFZ237" s="41"/>
      <c r="AGA237" s="41"/>
      <c r="AGB237" s="41"/>
      <c r="AGC237" s="41"/>
      <c r="AGD237" s="41"/>
      <c r="AGE237" s="41"/>
      <c r="AGF237" s="41"/>
      <c r="AGG237" s="41"/>
      <c r="AGH237" s="41"/>
      <c r="AGI237" s="41"/>
      <c r="AGJ237" s="41"/>
      <c r="AGK237" s="41"/>
      <c r="AGL237" s="41"/>
      <c r="AGM237" s="41"/>
      <c r="AGN237" s="41"/>
      <c r="AGO237" s="41"/>
      <c r="AGP237" s="41"/>
      <c r="AGQ237" s="41"/>
      <c r="AGR237" s="41"/>
      <c r="AGS237" s="41"/>
      <c r="AGT237" s="41"/>
      <c r="AGU237" s="41"/>
      <c r="AGV237" s="41"/>
      <c r="AGW237" s="41"/>
      <c r="AGX237" s="41"/>
      <c r="AGY237" s="41"/>
      <c r="AGZ237" s="41"/>
      <c r="AHA237" s="41"/>
      <c r="AHB237" s="41"/>
      <c r="AHC237" s="41"/>
      <c r="AHD237" s="41"/>
      <c r="AHE237" s="41"/>
      <c r="AHF237" s="41"/>
      <c r="AHG237" s="41"/>
      <c r="AHH237" s="41"/>
      <c r="AHI237" s="41"/>
      <c r="AHJ237" s="41"/>
      <c r="AHK237" s="41"/>
      <c r="AHL237" s="41"/>
      <c r="AHM237" s="41"/>
      <c r="AHN237" s="41"/>
      <c r="AHO237" s="41"/>
      <c r="AHP237" s="41"/>
      <c r="AHQ237" s="41"/>
      <c r="AHR237" s="41"/>
      <c r="AHS237" s="41"/>
      <c r="AHT237" s="41"/>
      <c r="AHU237" s="41"/>
      <c r="AHV237" s="41"/>
      <c r="AHW237" s="41"/>
      <c r="AHX237" s="41"/>
      <c r="AHY237" s="41"/>
      <c r="AHZ237" s="41"/>
      <c r="AIA237" s="41"/>
      <c r="AIB237" s="41"/>
      <c r="AIC237" s="41"/>
      <c r="AID237" s="41"/>
      <c r="AIE237" s="41"/>
      <c r="AIF237" s="41"/>
      <c r="AIG237" s="41"/>
      <c r="AIH237" s="41"/>
      <c r="AII237" s="41"/>
      <c r="AIJ237" s="41"/>
      <c r="AIK237" s="41"/>
      <c r="AIL237" s="41"/>
      <c r="AIM237" s="41"/>
      <c r="AIN237" s="41"/>
      <c r="AIO237" s="41"/>
      <c r="AIP237" s="41"/>
      <c r="AIQ237" s="41"/>
      <c r="AIR237" s="41"/>
      <c r="AIS237" s="41"/>
      <c r="AIT237" s="41"/>
      <c r="AIU237" s="41"/>
      <c r="AIV237" s="41"/>
      <c r="AIW237" s="41"/>
      <c r="AIX237" s="41"/>
      <c r="AIY237" s="41"/>
      <c r="AIZ237" s="41"/>
      <c r="AJA237" s="41"/>
      <c r="AJB237" s="41"/>
      <c r="AJC237" s="41"/>
      <c r="AJD237" s="41"/>
      <c r="AJE237" s="41"/>
      <c r="AJF237" s="41"/>
      <c r="AJG237" s="41"/>
      <c r="AJH237" s="41"/>
      <c r="AJI237" s="41"/>
      <c r="AJJ237" s="41"/>
      <c r="AJK237" s="41"/>
      <c r="AJL237" s="41"/>
      <c r="AJM237" s="41"/>
      <c r="AJN237" s="41"/>
      <c r="AJO237" s="41"/>
      <c r="AJP237" s="41"/>
      <c r="AJQ237" s="41"/>
      <c r="AJR237" s="41"/>
      <c r="AJS237" s="41"/>
      <c r="AJT237" s="41"/>
      <c r="AJU237" s="41"/>
      <c r="AJV237" s="41"/>
      <c r="AJW237" s="41"/>
      <c r="AJX237" s="41"/>
      <c r="AJY237" s="41"/>
      <c r="AJZ237" s="41"/>
      <c r="AKA237" s="41"/>
      <c r="AKB237" s="41"/>
      <c r="AKC237" s="41"/>
      <c r="AKD237" s="41"/>
      <c r="AKE237" s="41"/>
      <c r="AKF237" s="41"/>
      <c r="AKG237" s="41"/>
      <c r="AKH237" s="41"/>
      <c r="AKI237" s="41"/>
      <c r="AKJ237" s="41"/>
      <c r="AKK237" s="41"/>
      <c r="AKL237" s="41"/>
      <c r="AKM237" s="41"/>
      <c r="AKN237" s="41"/>
      <c r="AKO237" s="41"/>
      <c r="AKP237" s="41"/>
      <c r="AKQ237" s="41"/>
      <c r="AKR237" s="41"/>
      <c r="AKS237" s="41"/>
      <c r="AKT237" s="41"/>
      <c r="AKU237" s="41"/>
      <c r="AKV237" s="41"/>
      <c r="AKW237" s="41"/>
      <c r="AKX237" s="41"/>
      <c r="AKY237" s="41"/>
      <c r="AKZ237" s="41"/>
      <c r="ALA237" s="41"/>
      <c r="ALB237" s="41"/>
      <c r="ALC237" s="41"/>
      <c r="ALD237" s="41"/>
      <c r="ALE237" s="41"/>
      <c r="ALF237" s="41"/>
      <c r="ALG237" s="41"/>
      <c r="ALH237" s="41"/>
      <c r="ALI237" s="41"/>
      <c r="ALJ237" s="41"/>
      <c r="ALK237" s="41"/>
      <c r="ALL237" s="41"/>
      <c r="ALM237" s="41"/>
      <c r="ALN237" s="41"/>
      <c r="ALO237" s="41"/>
      <c r="ALP237" s="41"/>
      <c r="ALQ237" s="41"/>
      <c r="ALR237" s="41"/>
      <c r="ALS237" s="41"/>
      <c r="ALT237" s="41"/>
      <c r="ALU237" s="41"/>
      <c r="ALV237" s="41"/>
      <c r="ALW237" s="41"/>
      <c r="ALX237" s="41"/>
      <c r="ALY237" s="41"/>
      <c r="ALZ237" s="41"/>
      <c r="AMA237" s="41"/>
      <c r="AMB237" s="41"/>
      <c r="AMC237" s="41"/>
      <c r="AMD237" s="41"/>
      <c r="AME237" s="41"/>
    </row>
    <row r="238" spans="1:1019" ht="24" customHeight="1" thickBot="1" x14ac:dyDescent="0.25">
      <c r="A238" s="592"/>
      <c r="B238" s="594"/>
      <c r="C238" s="596"/>
      <c r="D238" s="598"/>
      <c r="E238" s="600"/>
      <c r="F238" s="602"/>
      <c r="G238" s="604"/>
      <c r="H238" s="606"/>
      <c r="I238" s="608"/>
      <c r="J238" s="134" t="s">
        <v>26</v>
      </c>
      <c r="K238" s="8">
        <f>SUM(K236:K237)</f>
        <v>46.5</v>
      </c>
      <c r="L238" s="2">
        <f t="shared" ref="L238:AB238" si="76">SUM(L236:L237)</f>
        <v>0</v>
      </c>
      <c r="M238" s="2">
        <f t="shared" si="76"/>
        <v>0</v>
      </c>
      <c r="N238" s="7">
        <f t="shared" si="76"/>
        <v>46.5</v>
      </c>
      <c r="O238" s="8">
        <f t="shared" si="76"/>
        <v>1402.4</v>
      </c>
      <c r="P238" s="2">
        <f t="shared" si="76"/>
        <v>0</v>
      </c>
      <c r="Q238" s="2">
        <f t="shared" si="76"/>
        <v>0</v>
      </c>
      <c r="R238" s="7">
        <f t="shared" si="76"/>
        <v>1402.4</v>
      </c>
      <c r="S238" s="8">
        <f t="shared" si="76"/>
        <v>1402.4</v>
      </c>
      <c r="T238" s="2">
        <f t="shared" si="76"/>
        <v>0</v>
      </c>
      <c r="U238" s="2">
        <f t="shared" si="76"/>
        <v>0</v>
      </c>
      <c r="V238" s="7">
        <f t="shared" si="76"/>
        <v>1402.4</v>
      </c>
      <c r="W238" s="8">
        <f t="shared" si="76"/>
        <v>0</v>
      </c>
      <c r="X238" s="2">
        <f t="shared" si="76"/>
        <v>0</v>
      </c>
      <c r="Y238" s="2">
        <f t="shared" si="76"/>
        <v>0</v>
      </c>
      <c r="Z238" s="7">
        <f t="shared" si="76"/>
        <v>0</v>
      </c>
      <c r="AA238" s="9">
        <f t="shared" si="76"/>
        <v>0</v>
      </c>
      <c r="AB238" s="9">
        <f t="shared" si="76"/>
        <v>0</v>
      </c>
      <c r="AC238" s="662"/>
      <c r="AD238" s="632"/>
      <c r="AE238" s="632"/>
      <c r="AF238" s="633"/>
      <c r="AG238" s="41"/>
      <c r="AH238" s="41"/>
      <c r="AI238" s="41"/>
      <c r="AJ238" s="41"/>
      <c r="AK238" s="41"/>
      <c r="AL238" s="41"/>
      <c r="AM238" s="41"/>
      <c r="AN238" s="67"/>
      <c r="AO238" s="67"/>
      <c r="AP238" s="67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9"/>
      <c r="BH238" s="67"/>
      <c r="BI238" s="67"/>
      <c r="BJ238" s="67"/>
      <c r="BK238" s="67"/>
      <c r="BL238" s="67"/>
      <c r="BM238" s="67"/>
      <c r="BN238" s="67"/>
      <c r="BO238" s="67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  <c r="NZ238" s="41"/>
      <c r="OA238" s="41"/>
      <c r="OB238" s="41"/>
      <c r="OC238" s="41"/>
      <c r="OD238" s="41"/>
      <c r="OE238" s="41"/>
      <c r="OF238" s="41"/>
      <c r="OG238" s="41"/>
      <c r="OH238" s="41"/>
      <c r="OI238" s="41"/>
      <c r="OJ238" s="41"/>
      <c r="OK238" s="41"/>
      <c r="OL238" s="41"/>
      <c r="OM238" s="41"/>
      <c r="ON238" s="41"/>
      <c r="OO238" s="41"/>
      <c r="OP238" s="41"/>
      <c r="OQ238" s="41"/>
      <c r="OR238" s="41"/>
      <c r="OS238" s="41"/>
      <c r="OT238" s="41"/>
      <c r="OU238" s="41"/>
      <c r="OV238" s="41"/>
      <c r="OW238" s="41"/>
      <c r="OX238" s="41"/>
      <c r="OY238" s="41"/>
      <c r="OZ238" s="41"/>
      <c r="PA238" s="41"/>
      <c r="PB238" s="41"/>
      <c r="PC238" s="41"/>
      <c r="PD238" s="41"/>
      <c r="PE238" s="41"/>
      <c r="PF238" s="41"/>
      <c r="PG238" s="41"/>
      <c r="PH238" s="41"/>
      <c r="PI238" s="41"/>
      <c r="PJ238" s="41"/>
      <c r="PK238" s="41"/>
      <c r="PL238" s="41"/>
      <c r="PM238" s="41"/>
      <c r="PN238" s="41"/>
      <c r="PO238" s="41"/>
      <c r="PP238" s="41"/>
      <c r="PQ238" s="41"/>
      <c r="PR238" s="41"/>
      <c r="PS238" s="41"/>
      <c r="PT238" s="41"/>
      <c r="PU238" s="41"/>
      <c r="PV238" s="41"/>
      <c r="PW238" s="41"/>
      <c r="PX238" s="41"/>
      <c r="PY238" s="41"/>
      <c r="PZ238" s="41"/>
      <c r="QA238" s="41"/>
      <c r="QB238" s="41"/>
      <c r="QC238" s="41"/>
      <c r="QD238" s="41"/>
      <c r="QE238" s="41"/>
      <c r="QF238" s="41"/>
      <c r="QG238" s="41"/>
      <c r="QH238" s="41"/>
      <c r="QI238" s="41"/>
      <c r="QJ238" s="41"/>
      <c r="QK238" s="41"/>
      <c r="QL238" s="41"/>
      <c r="QM238" s="41"/>
      <c r="QN238" s="41"/>
      <c r="QO238" s="41"/>
      <c r="QP238" s="41"/>
      <c r="QQ238" s="41"/>
      <c r="QR238" s="41"/>
      <c r="QS238" s="41"/>
      <c r="QT238" s="41"/>
      <c r="QU238" s="41"/>
      <c r="QV238" s="41"/>
      <c r="QW238" s="41"/>
      <c r="QX238" s="41"/>
      <c r="QY238" s="41"/>
      <c r="QZ238" s="41"/>
      <c r="RA238" s="41"/>
      <c r="RB238" s="41"/>
      <c r="RC238" s="41"/>
      <c r="RD238" s="41"/>
      <c r="RE238" s="41"/>
      <c r="RF238" s="41"/>
      <c r="RG238" s="41"/>
      <c r="RH238" s="41"/>
      <c r="RI238" s="41"/>
      <c r="RJ238" s="41"/>
      <c r="RK238" s="41"/>
      <c r="RL238" s="41"/>
      <c r="RM238" s="41"/>
      <c r="RN238" s="41"/>
      <c r="RO238" s="41"/>
      <c r="RP238" s="41"/>
      <c r="RQ238" s="41"/>
      <c r="RR238" s="41"/>
      <c r="RS238" s="41"/>
      <c r="RT238" s="41"/>
      <c r="RU238" s="41"/>
      <c r="RV238" s="41"/>
      <c r="RW238" s="41"/>
      <c r="RX238" s="41"/>
      <c r="RY238" s="41"/>
      <c r="RZ238" s="41"/>
      <c r="SA238" s="41"/>
      <c r="SB238" s="41"/>
      <c r="SC238" s="41"/>
      <c r="SD238" s="41"/>
      <c r="SE238" s="41"/>
      <c r="SF238" s="41"/>
      <c r="SG238" s="41"/>
      <c r="SH238" s="41"/>
      <c r="SI238" s="41"/>
      <c r="SJ238" s="41"/>
      <c r="SK238" s="41"/>
      <c r="SL238" s="41"/>
      <c r="SM238" s="41"/>
      <c r="SN238" s="41"/>
      <c r="SO238" s="41"/>
      <c r="SP238" s="41"/>
      <c r="SQ238" s="41"/>
      <c r="SR238" s="41"/>
      <c r="SS238" s="41"/>
      <c r="ST238" s="41"/>
      <c r="SU238" s="41"/>
      <c r="SV238" s="41"/>
      <c r="SW238" s="41"/>
      <c r="SX238" s="41"/>
      <c r="SY238" s="41"/>
      <c r="SZ238" s="41"/>
      <c r="TA238" s="41"/>
      <c r="TB238" s="41"/>
      <c r="TC238" s="41"/>
      <c r="TD238" s="41"/>
      <c r="TE238" s="41"/>
      <c r="TF238" s="41"/>
      <c r="TG238" s="41"/>
      <c r="TH238" s="41"/>
      <c r="TI238" s="41"/>
      <c r="TJ238" s="41"/>
      <c r="TK238" s="41"/>
      <c r="TL238" s="41"/>
      <c r="TM238" s="41"/>
      <c r="TN238" s="41"/>
      <c r="TO238" s="41"/>
      <c r="TP238" s="41"/>
      <c r="TQ238" s="41"/>
      <c r="TR238" s="41"/>
      <c r="TS238" s="41"/>
      <c r="TT238" s="41"/>
      <c r="TU238" s="41"/>
      <c r="TV238" s="41"/>
      <c r="TW238" s="41"/>
      <c r="TX238" s="41"/>
      <c r="TY238" s="41"/>
      <c r="TZ238" s="41"/>
      <c r="UA238" s="41"/>
      <c r="UB238" s="41"/>
      <c r="UC238" s="41"/>
      <c r="UD238" s="41"/>
      <c r="UE238" s="41"/>
      <c r="UF238" s="41"/>
      <c r="UG238" s="41"/>
      <c r="UH238" s="41"/>
      <c r="UI238" s="41"/>
      <c r="UJ238" s="41"/>
      <c r="UK238" s="41"/>
      <c r="UL238" s="41"/>
      <c r="UM238" s="41"/>
      <c r="UN238" s="41"/>
      <c r="UO238" s="41"/>
      <c r="UP238" s="41"/>
      <c r="UQ238" s="41"/>
      <c r="UR238" s="41"/>
      <c r="US238" s="41"/>
      <c r="UT238" s="41"/>
      <c r="UU238" s="41"/>
      <c r="UV238" s="41"/>
      <c r="UW238" s="41"/>
      <c r="UX238" s="41"/>
      <c r="UY238" s="41"/>
      <c r="UZ238" s="41"/>
      <c r="VA238" s="41"/>
      <c r="VB238" s="41"/>
      <c r="VC238" s="41"/>
      <c r="VD238" s="41"/>
      <c r="VE238" s="41"/>
      <c r="VF238" s="41"/>
      <c r="VG238" s="41"/>
      <c r="VH238" s="41"/>
      <c r="VI238" s="41"/>
      <c r="VJ238" s="41"/>
      <c r="VK238" s="41"/>
      <c r="VL238" s="41"/>
      <c r="VM238" s="41"/>
      <c r="VN238" s="41"/>
      <c r="VO238" s="41"/>
      <c r="VP238" s="41"/>
      <c r="VQ238" s="41"/>
      <c r="VR238" s="41"/>
      <c r="VS238" s="41"/>
      <c r="VT238" s="41"/>
      <c r="VU238" s="41"/>
      <c r="VV238" s="41"/>
      <c r="VW238" s="41"/>
      <c r="VX238" s="41"/>
      <c r="VY238" s="41"/>
      <c r="VZ238" s="41"/>
      <c r="WA238" s="41"/>
      <c r="WB238" s="41"/>
      <c r="WC238" s="41"/>
      <c r="WD238" s="41"/>
      <c r="WE238" s="41"/>
      <c r="WF238" s="41"/>
      <c r="WG238" s="41"/>
      <c r="WH238" s="41"/>
      <c r="WI238" s="41"/>
      <c r="WJ238" s="41"/>
      <c r="WK238" s="41"/>
      <c r="WL238" s="41"/>
      <c r="WM238" s="41"/>
      <c r="WN238" s="41"/>
      <c r="WO238" s="41"/>
      <c r="WP238" s="41"/>
      <c r="WQ238" s="41"/>
      <c r="WR238" s="41"/>
      <c r="WS238" s="41"/>
      <c r="WT238" s="41"/>
      <c r="WU238" s="41"/>
      <c r="WV238" s="41"/>
      <c r="WW238" s="41"/>
      <c r="WX238" s="41"/>
      <c r="WY238" s="41"/>
      <c r="WZ238" s="41"/>
      <c r="XA238" s="41"/>
      <c r="XB238" s="41"/>
      <c r="XC238" s="41"/>
      <c r="XD238" s="41"/>
      <c r="XE238" s="41"/>
      <c r="XF238" s="41"/>
      <c r="XG238" s="41"/>
      <c r="XH238" s="41"/>
      <c r="XI238" s="41"/>
      <c r="XJ238" s="41"/>
      <c r="XK238" s="41"/>
      <c r="XL238" s="41"/>
      <c r="XM238" s="41"/>
      <c r="XN238" s="41"/>
      <c r="XO238" s="41"/>
      <c r="XP238" s="41"/>
      <c r="XQ238" s="41"/>
      <c r="XR238" s="41"/>
      <c r="XS238" s="41"/>
      <c r="XT238" s="41"/>
      <c r="XU238" s="41"/>
      <c r="XV238" s="41"/>
      <c r="XW238" s="41"/>
      <c r="XX238" s="41"/>
      <c r="XY238" s="41"/>
      <c r="XZ238" s="41"/>
      <c r="YA238" s="41"/>
      <c r="YB238" s="41"/>
      <c r="YC238" s="41"/>
      <c r="YD238" s="41"/>
      <c r="YE238" s="41"/>
      <c r="YF238" s="41"/>
      <c r="YG238" s="41"/>
      <c r="YH238" s="41"/>
      <c r="YI238" s="41"/>
      <c r="YJ238" s="41"/>
      <c r="YK238" s="41"/>
      <c r="YL238" s="41"/>
      <c r="YM238" s="41"/>
      <c r="YN238" s="41"/>
      <c r="YO238" s="41"/>
      <c r="YP238" s="41"/>
      <c r="YQ238" s="41"/>
      <c r="YR238" s="41"/>
      <c r="YS238" s="41"/>
      <c r="YT238" s="41"/>
      <c r="YU238" s="41"/>
      <c r="YV238" s="41"/>
      <c r="YW238" s="41"/>
      <c r="YX238" s="41"/>
      <c r="YY238" s="41"/>
      <c r="YZ238" s="41"/>
      <c r="ZA238" s="41"/>
      <c r="ZB238" s="41"/>
      <c r="ZC238" s="41"/>
      <c r="ZD238" s="41"/>
      <c r="ZE238" s="41"/>
      <c r="ZF238" s="41"/>
      <c r="ZG238" s="41"/>
      <c r="ZH238" s="41"/>
      <c r="ZI238" s="41"/>
      <c r="ZJ238" s="41"/>
      <c r="ZK238" s="41"/>
      <c r="ZL238" s="41"/>
      <c r="ZM238" s="41"/>
      <c r="ZN238" s="41"/>
      <c r="ZO238" s="41"/>
      <c r="ZP238" s="41"/>
      <c r="ZQ238" s="41"/>
      <c r="ZR238" s="41"/>
      <c r="ZS238" s="41"/>
      <c r="ZT238" s="41"/>
      <c r="ZU238" s="41"/>
      <c r="ZV238" s="41"/>
      <c r="ZW238" s="41"/>
      <c r="ZX238" s="41"/>
      <c r="ZY238" s="41"/>
      <c r="ZZ238" s="41"/>
      <c r="AAA238" s="41"/>
      <c r="AAB238" s="41"/>
      <c r="AAC238" s="41"/>
      <c r="AAD238" s="41"/>
      <c r="AAE238" s="41"/>
      <c r="AAF238" s="41"/>
      <c r="AAG238" s="41"/>
      <c r="AAH238" s="41"/>
      <c r="AAI238" s="41"/>
      <c r="AAJ238" s="41"/>
      <c r="AAK238" s="41"/>
      <c r="AAL238" s="41"/>
      <c r="AAM238" s="41"/>
      <c r="AAN238" s="41"/>
      <c r="AAO238" s="41"/>
      <c r="AAP238" s="41"/>
      <c r="AAQ238" s="41"/>
      <c r="AAR238" s="41"/>
      <c r="AAS238" s="41"/>
      <c r="AAT238" s="41"/>
      <c r="AAU238" s="41"/>
      <c r="AAV238" s="41"/>
      <c r="AAW238" s="41"/>
      <c r="AAX238" s="41"/>
      <c r="AAY238" s="41"/>
      <c r="AAZ238" s="41"/>
      <c r="ABA238" s="41"/>
      <c r="ABB238" s="41"/>
      <c r="ABC238" s="41"/>
      <c r="ABD238" s="41"/>
      <c r="ABE238" s="41"/>
      <c r="ABF238" s="41"/>
      <c r="ABG238" s="41"/>
      <c r="ABH238" s="41"/>
      <c r="ABI238" s="41"/>
      <c r="ABJ238" s="41"/>
      <c r="ABK238" s="41"/>
      <c r="ABL238" s="41"/>
      <c r="ABM238" s="41"/>
      <c r="ABN238" s="41"/>
      <c r="ABO238" s="41"/>
      <c r="ABP238" s="41"/>
      <c r="ABQ238" s="41"/>
      <c r="ABR238" s="41"/>
      <c r="ABS238" s="41"/>
      <c r="ABT238" s="41"/>
      <c r="ABU238" s="41"/>
      <c r="ABV238" s="41"/>
      <c r="ABW238" s="41"/>
      <c r="ABX238" s="41"/>
      <c r="ABY238" s="41"/>
      <c r="ABZ238" s="41"/>
      <c r="ACA238" s="41"/>
      <c r="ACB238" s="41"/>
      <c r="ACC238" s="41"/>
      <c r="ACD238" s="41"/>
      <c r="ACE238" s="41"/>
      <c r="ACF238" s="41"/>
      <c r="ACG238" s="41"/>
      <c r="ACH238" s="41"/>
      <c r="ACI238" s="41"/>
      <c r="ACJ238" s="41"/>
      <c r="ACK238" s="41"/>
      <c r="ACL238" s="41"/>
      <c r="ACM238" s="41"/>
      <c r="ACN238" s="41"/>
      <c r="ACO238" s="41"/>
      <c r="ACP238" s="41"/>
      <c r="ACQ238" s="41"/>
      <c r="ACR238" s="41"/>
      <c r="ACS238" s="41"/>
      <c r="ACT238" s="41"/>
      <c r="ACU238" s="41"/>
      <c r="ACV238" s="41"/>
      <c r="ACW238" s="41"/>
      <c r="ACX238" s="41"/>
      <c r="ACY238" s="41"/>
      <c r="ACZ238" s="41"/>
      <c r="ADA238" s="41"/>
      <c r="ADB238" s="41"/>
      <c r="ADC238" s="41"/>
      <c r="ADD238" s="41"/>
      <c r="ADE238" s="41"/>
      <c r="ADF238" s="41"/>
      <c r="ADG238" s="41"/>
      <c r="ADH238" s="41"/>
      <c r="ADI238" s="41"/>
      <c r="ADJ238" s="41"/>
      <c r="ADK238" s="41"/>
      <c r="ADL238" s="41"/>
      <c r="ADM238" s="41"/>
      <c r="ADN238" s="41"/>
      <c r="ADO238" s="41"/>
      <c r="ADP238" s="41"/>
      <c r="ADQ238" s="41"/>
      <c r="ADR238" s="41"/>
      <c r="ADS238" s="41"/>
      <c r="ADT238" s="41"/>
      <c r="ADU238" s="41"/>
      <c r="ADV238" s="41"/>
      <c r="ADW238" s="41"/>
      <c r="ADX238" s="41"/>
      <c r="ADY238" s="41"/>
      <c r="ADZ238" s="41"/>
      <c r="AEA238" s="41"/>
      <c r="AEB238" s="41"/>
      <c r="AEC238" s="41"/>
      <c r="AED238" s="41"/>
      <c r="AEE238" s="41"/>
      <c r="AEF238" s="41"/>
      <c r="AEG238" s="41"/>
      <c r="AEH238" s="41"/>
      <c r="AEI238" s="41"/>
      <c r="AEJ238" s="41"/>
      <c r="AEK238" s="41"/>
      <c r="AEL238" s="41"/>
      <c r="AEM238" s="41"/>
      <c r="AEN238" s="41"/>
      <c r="AEO238" s="41"/>
      <c r="AEP238" s="41"/>
      <c r="AEQ238" s="41"/>
      <c r="AER238" s="41"/>
      <c r="AES238" s="41"/>
      <c r="AET238" s="41"/>
      <c r="AEU238" s="41"/>
      <c r="AEV238" s="41"/>
      <c r="AEW238" s="41"/>
      <c r="AEX238" s="41"/>
      <c r="AEY238" s="41"/>
      <c r="AEZ238" s="41"/>
      <c r="AFA238" s="41"/>
      <c r="AFB238" s="41"/>
      <c r="AFC238" s="41"/>
      <c r="AFD238" s="41"/>
      <c r="AFE238" s="41"/>
      <c r="AFF238" s="41"/>
      <c r="AFG238" s="41"/>
      <c r="AFH238" s="41"/>
      <c r="AFI238" s="41"/>
      <c r="AFJ238" s="41"/>
      <c r="AFK238" s="41"/>
      <c r="AFL238" s="41"/>
      <c r="AFM238" s="41"/>
      <c r="AFN238" s="41"/>
      <c r="AFO238" s="41"/>
      <c r="AFP238" s="41"/>
      <c r="AFQ238" s="41"/>
      <c r="AFR238" s="41"/>
      <c r="AFS238" s="41"/>
      <c r="AFT238" s="41"/>
      <c r="AFU238" s="41"/>
      <c r="AFV238" s="41"/>
      <c r="AFW238" s="41"/>
      <c r="AFX238" s="41"/>
      <c r="AFY238" s="41"/>
      <c r="AFZ238" s="41"/>
      <c r="AGA238" s="41"/>
      <c r="AGB238" s="41"/>
      <c r="AGC238" s="41"/>
      <c r="AGD238" s="41"/>
      <c r="AGE238" s="41"/>
      <c r="AGF238" s="41"/>
      <c r="AGG238" s="41"/>
      <c r="AGH238" s="41"/>
      <c r="AGI238" s="41"/>
      <c r="AGJ238" s="41"/>
      <c r="AGK238" s="41"/>
      <c r="AGL238" s="41"/>
      <c r="AGM238" s="41"/>
      <c r="AGN238" s="41"/>
      <c r="AGO238" s="41"/>
      <c r="AGP238" s="41"/>
      <c r="AGQ238" s="41"/>
      <c r="AGR238" s="41"/>
      <c r="AGS238" s="41"/>
      <c r="AGT238" s="41"/>
      <c r="AGU238" s="41"/>
      <c r="AGV238" s="41"/>
      <c r="AGW238" s="41"/>
      <c r="AGX238" s="41"/>
      <c r="AGY238" s="41"/>
      <c r="AGZ238" s="41"/>
      <c r="AHA238" s="41"/>
      <c r="AHB238" s="41"/>
      <c r="AHC238" s="41"/>
      <c r="AHD238" s="41"/>
      <c r="AHE238" s="41"/>
      <c r="AHF238" s="41"/>
      <c r="AHG238" s="41"/>
      <c r="AHH238" s="41"/>
      <c r="AHI238" s="41"/>
      <c r="AHJ238" s="41"/>
      <c r="AHK238" s="41"/>
      <c r="AHL238" s="41"/>
      <c r="AHM238" s="41"/>
      <c r="AHN238" s="41"/>
      <c r="AHO238" s="41"/>
      <c r="AHP238" s="41"/>
      <c r="AHQ238" s="41"/>
      <c r="AHR238" s="41"/>
      <c r="AHS238" s="41"/>
      <c r="AHT238" s="41"/>
      <c r="AHU238" s="41"/>
      <c r="AHV238" s="41"/>
      <c r="AHW238" s="41"/>
      <c r="AHX238" s="41"/>
      <c r="AHY238" s="41"/>
      <c r="AHZ238" s="41"/>
      <c r="AIA238" s="41"/>
      <c r="AIB238" s="41"/>
      <c r="AIC238" s="41"/>
      <c r="AID238" s="41"/>
      <c r="AIE238" s="41"/>
      <c r="AIF238" s="41"/>
      <c r="AIG238" s="41"/>
      <c r="AIH238" s="41"/>
      <c r="AII238" s="41"/>
      <c r="AIJ238" s="41"/>
      <c r="AIK238" s="41"/>
      <c r="AIL238" s="41"/>
      <c r="AIM238" s="41"/>
      <c r="AIN238" s="41"/>
      <c r="AIO238" s="41"/>
      <c r="AIP238" s="41"/>
      <c r="AIQ238" s="41"/>
      <c r="AIR238" s="41"/>
      <c r="AIS238" s="41"/>
      <c r="AIT238" s="41"/>
      <c r="AIU238" s="41"/>
      <c r="AIV238" s="41"/>
      <c r="AIW238" s="41"/>
      <c r="AIX238" s="41"/>
      <c r="AIY238" s="41"/>
      <c r="AIZ238" s="41"/>
      <c r="AJA238" s="41"/>
      <c r="AJB238" s="41"/>
      <c r="AJC238" s="41"/>
      <c r="AJD238" s="41"/>
      <c r="AJE238" s="41"/>
      <c r="AJF238" s="41"/>
      <c r="AJG238" s="41"/>
      <c r="AJH238" s="41"/>
      <c r="AJI238" s="41"/>
      <c r="AJJ238" s="41"/>
      <c r="AJK238" s="41"/>
      <c r="AJL238" s="41"/>
      <c r="AJM238" s="41"/>
      <c r="AJN238" s="41"/>
      <c r="AJO238" s="41"/>
      <c r="AJP238" s="41"/>
      <c r="AJQ238" s="41"/>
      <c r="AJR238" s="41"/>
      <c r="AJS238" s="41"/>
      <c r="AJT238" s="41"/>
      <c r="AJU238" s="41"/>
      <c r="AJV238" s="41"/>
      <c r="AJW238" s="41"/>
      <c r="AJX238" s="41"/>
      <c r="AJY238" s="41"/>
      <c r="AJZ238" s="41"/>
      <c r="AKA238" s="41"/>
      <c r="AKB238" s="41"/>
      <c r="AKC238" s="41"/>
      <c r="AKD238" s="41"/>
      <c r="AKE238" s="41"/>
      <c r="AKF238" s="41"/>
      <c r="AKG238" s="41"/>
      <c r="AKH238" s="41"/>
      <c r="AKI238" s="41"/>
      <c r="AKJ238" s="41"/>
      <c r="AKK238" s="41"/>
      <c r="AKL238" s="41"/>
      <c r="AKM238" s="41"/>
      <c r="AKN238" s="41"/>
      <c r="AKO238" s="41"/>
      <c r="AKP238" s="41"/>
      <c r="AKQ238" s="41"/>
      <c r="AKR238" s="41"/>
      <c r="AKS238" s="41"/>
      <c r="AKT238" s="41"/>
      <c r="AKU238" s="41"/>
      <c r="AKV238" s="41"/>
      <c r="AKW238" s="41"/>
      <c r="AKX238" s="41"/>
      <c r="AKY238" s="41"/>
      <c r="AKZ238" s="41"/>
      <c r="ALA238" s="41"/>
      <c r="ALB238" s="41"/>
      <c r="ALC238" s="41"/>
      <c r="ALD238" s="41"/>
      <c r="ALE238" s="41"/>
      <c r="ALF238" s="41"/>
      <c r="ALG238" s="41"/>
      <c r="ALH238" s="41"/>
      <c r="ALI238" s="41"/>
      <c r="ALJ238" s="41"/>
      <c r="ALK238" s="41"/>
      <c r="ALL238" s="41"/>
      <c r="ALM238" s="41"/>
      <c r="ALN238" s="41"/>
      <c r="ALO238" s="41"/>
      <c r="ALP238" s="41"/>
      <c r="ALQ238" s="41"/>
      <c r="ALR238" s="41"/>
      <c r="ALS238" s="41"/>
      <c r="ALT238" s="41"/>
      <c r="ALU238" s="41"/>
      <c r="ALV238" s="41"/>
      <c r="ALW238" s="41"/>
      <c r="ALX238" s="41"/>
      <c r="ALY238" s="41"/>
      <c r="ALZ238" s="41"/>
      <c r="AMA238" s="41"/>
      <c r="AMB238" s="41"/>
      <c r="AMC238" s="41"/>
      <c r="AMD238" s="41"/>
      <c r="AME238" s="41"/>
    </row>
    <row r="239" spans="1:1019" ht="28.5" customHeight="1" thickBot="1" x14ac:dyDescent="0.25">
      <c r="A239" s="591" t="s">
        <v>17</v>
      </c>
      <c r="B239" s="593" t="s">
        <v>18</v>
      </c>
      <c r="C239" s="595" t="s">
        <v>18</v>
      </c>
      <c r="D239" s="597" t="s">
        <v>296</v>
      </c>
      <c r="E239" s="599" t="s">
        <v>297</v>
      </c>
      <c r="F239" s="601"/>
      <c r="G239" s="603" t="s">
        <v>124</v>
      </c>
      <c r="H239" s="605" t="s">
        <v>21</v>
      </c>
      <c r="I239" s="607" t="s">
        <v>22</v>
      </c>
      <c r="J239" s="319" t="s">
        <v>25</v>
      </c>
      <c r="K239" s="328">
        <f>+L239+N239</f>
        <v>8.5</v>
      </c>
      <c r="L239" s="321">
        <v>0</v>
      </c>
      <c r="M239" s="321">
        <v>0</v>
      </c>
      <c r="N239" s="329">
        <v>8.5</v>
      </c>
      <c r="O239" s="328">
        <f>+P239+R239</f>
        <v>0</v>
      </c>
      <c r="P239" s="321">
        <v>0</v>
      </c>
      <c r="Q239" s="321">
        <v>0</v>
      </c>
      <c r="R239" s="329">
        <v>0</v>
      </c>
      <c r="S239" s="328">
        <f>+T239+V239</f>
        <v>0</v>
      </c>
      <c r="T239" s="321">
        <v>0</v>
      </c>
      <c r="U239" s="321">
        <v>0</v>
      </c>
      <c r="V239" s="329">
        <v>0</v>
      </c>
      <c r="W239" s="328">
        <f>+X239+Z239</f>
        <v>0</v>
      </c>
      <c r="X239" s="321">
        <v>0</v>
      </c>
      <c r="Y239" s="321">
        <v>0</v>
      </c>
      <c r="Z239" s="329">
        <v>0</v>
      </c>
      <c r="AA239" s="324">
        <v>0</v>
      </c>
      <c r="AB239" s="324">
        <v>0</v>
      </c>
      <c r="AC239" s="502" t="s">
        <v>298</v>
      </c>
      <c r="AD239" s="550" t="s">
        <v>39</v>
      </c>
      <c r="AE239" s="550" t="s">
        <v>39</v>
      </c>
      <c r="AF239" s="549" t="s">
        <v>39</v>
      </c>
      <c r="AG239" s="41"/>
      <c r="AH239" s="41"/>
      <c r="AI239" s="41"/>
      <c r="AJ239" s="41"/>
      <c r="AK239" s="41"/>
      <c r="AL239" s="41"/>
      <c r="AM239" s="41"/>
      <c r="AN239" s="67"/>
      <c r="AO239" s="67"/>
      <c r="AP239" s="67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9"/>
      <c r="BH239" s="67"/>
      <c r="BI239" s="67"/>
      <c r="BJ239" s="67"/>
      <c r="BK239" s="67"/>
      <c r="BL239" s="67"/>
      <c r="BM239" s="67"/>
      <c r="BN239" s="67"/>
      <c r="BO239" s="67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  <c r="NZ239" s="41"/>
      <c r="OA239" s="41"/>
      <c r="OB239" s="41"/>
      <c r="OC239" s="41"/>
      <c r="OD239" s="41"/>
      <c r="OE239" s="41"/>
      <c r="OF239" s="41"/>
      <c r="OG239" s="41"/>
      <c r="OH239" s="41"/>
      <c r="OI239" s="41"/>
      <c r="OJ239" s="41"/>
      <c r="OK239" s="41"/>
      <c r="OL239" s="41"/>
      <c r="OM239" s="41"/>
      <c r="ON239" s="41"/>
      <c r="OO239" s="41"/>
      <c r="OP239" s="41"/>
      <c r="OQ239" s="41"/>
      <c r="OR239" s="41"/>
      <c r="OS239" s="41"/>
      <c r="OT239" s="41"/>
      <c r="OU239" s="41"/>
      <c r="OV239" s="41"/>
      <c r="OW239" s="41"/>
      <c r="OX239" s="41"/>
      <c r="OY239" s="41"/>
      <c r="OZ239" s="41"/>
      <c r="PA239" s="41"/>
      <c r="PB239" s="41"/>
      <c r="PC239" s="41"/>
      <c r="PD239" s="41"/>
      <c r="PE239" s="41"/>
      <c r="PF239" s="41"/>
      <c r="PG239" s="41"/>
      <c r="PH239" s="41"/>
      <c r="PI239" s="41"/>
      <c r="PJ239" s="41"/>
      <c r="PK239" s="41"/>
      <c r="PL239" s="41"/>
      <c r="PM239" s="41"/>
      <c r="PN239" s="41"/>
      <c r="PO239" s="41"/>
      <c r="PP239" s="41"/>
      <c r="PQ239" s="41"/>
      <c r="PR239" s="41"/>
      <c r="PS239" s="41"/>
      <c r="PT239" s="41"/>
      <c r="PU239" s="41"/>
      <c r="PV239" s="41"/>
      <c r="PW239" s="41"/>
      <c r="PX239" s="41"/>
      <c r="PY239" s="41"/>
      <c r="PZ239" s="41"/>
      <c r="QA239" s="41"/>
      <c r="QB239" s="41"/>
      <c r="QC239" s="41"/>
      <c r="QD239" s="41"/>
      <c r="QE239" s="41"/>
      <c r="QF239" s="41"/>
      <c r="QG239" s="41"/>
      <c r="QH239" s="41"/>
      <c r="QI239" s="41"/>
      <c r="QJ239" s="41"/>
      <c r="QK239" s="41"/>
      <c r="QL239" s="41"/>
      <c r="QM239" s="41"/>
      <c r="QN239" s="41"/>
      <c r="QO239" s="41"/>
      <c r="QP239" s="41"/>
      <c r="QQ239" s="41"/>
      <c r="QR239" s="41"/>
      <c r="QS239" s="41"/>
      <c r="QT239" s="41"/>
      <c r="QU239" s="41"/>
      <c r="QV239" s="41"/>
      <c r="QW239" s="41"/>
      <c r="QX239" s="41"/>
      <c r="QY239" s="41"/>
      <c r="QZ239" s="41"/>
      <c r="RA239" s="41"/>
      <c r="RB239" s="41"/>
      <c r="RC239" s="41"/>
      <c r="RD239" s="41"/>
      <c r="RE239" s="41"/>
      <c r="RF239" s="41"/>
      <c r="RG239" s="41"/>
      <c r="RH239" s="41"/>
      <c r="RI239" s="41"/>
      <c r="RJ239" s="41"/>
      <c r="RK239" s="41"/>
      <c r="RL239" s="41"/>
      <c r="RM239" s="41"/>
      <c r="RN239" s="41"/>
      <c r="RO239" s="41"/>
      <c r="RP239" s="41"/>
      <c r="RQ239" s="41"/>
      <c r="RR239" s="41"/>
      <c r="RS239" s="41"/>
      <c r="RT239" s="41"/>
      <c r="RU239" s="41"/>
      <c r="RV239" s="41"/>
      <c r="RW239" s="41"/>
      <c r="RX239" s="41"/>
      <c r="RY239" s="41"/>
      <c r="RZ239" s="41"/>
      <c r="SA239" s="41"/>
      <c r="SB239" s="41"/>
      <c r="SC239" s="41"/>
      <c r="SD239" s="41"/>
      <c r="SE239" s="41"/>
      <c r="SF239" s="41"/>
      <c r="SG239" s="41"/>
      <c r="SH239" s="41"/>
      <c r="SI239" s="41"/>
      <c r="SJ239" s="41"/>
      <c r="SK239" s="41"/>
      <c r="SL239" s="41"/>
      <c r="SM239" s="41"/>
      <c r="SN239" s="41"/>
      <c r="SO239" s="41"/>
      <c r="SP239" s="41"/>
      <c r="SQ239" s="41"/>
      <c r="SR239" s="41"/>
      <c r="SS239" s="41"/>
      <c r="ST239" s="41"/>
      <c r="SU239" s="41"/>
      <c r="SV239" s="41"/>
      <c r="SW239" s="41"/>
      <c r="SX239" s="41"/>
      <c r="SY239" s="41"/>
      <c r="SZ239" s="41"/>
      <c r="TA239" s="41"/>
      <c r="TB239" s="41"/>
      <c r="TC239" s="41"/>
      <c r="TD239" s="41"/>
      <c r="TE239" s="41"/>
      <c r="TF239" s="41"/>
      <c r="TG239" s="41"/>
      <c r="TH239" s="41"/>
      <c r="TI239" s="41"/>
      <c r="TJ239" s="41"/>
      <c r="TK239" s="41"/>
      <c r="TL239" s="41"/>
      <c r="TM239" s="41"/>
      <c r="TN239" s="41"/>
      <c r="TO239" s="41"/>
      <c r="TP239" s="41"/>
      <c r="TQ239" s="41"/>
      <c r="TR239" s="41"/>
      <c r="TS239" s="41"/>
      <c r="TT239" s="41"/>
      <c r="TU239" s="41"/>
      <c r="TV239" s="41"/>
      <c r="TW239" s="41"/>
      <c r="TX239" s="41"/>
      <c r="TY239" s="41"/>
      <c r="TZ239" s="41"/>
      <c r="UA239" s="41"/>
      <c r="UB239" s="41"/>
      <c r="UC239" s="41"/>
      <c r="UD239" s="41"/>
      <c r="UE239" s="41"/>
      <c r="UF239" s="41"/>
      <c r="UG239" s="41"/>
      <c r="UH239" s="41"/>
      <c r="UI239" s="41"/>
      <c r="UJ239" s="41"/>
      <c r="UK239" s="41"/>
      <c r="UL239" s="41"/>
      <c r="UM239" s="41"/>
      <c r="UN239" s="41"/>
      <c r="UO239" s="41"/>
      <c r="UP239" s="41"/>
      <c r="UQ239" s="41"/>
      <c r="UR239" s="41"/>
      <c r="US239" s="41"/>
      <c r="UT239" s="41"/>
      <c r="UU239" s="41"/>
      <c r="UV239" s="41"/>
      <c r="UW239" s="41"/>
      <c r="UX239" s="41"/>
      <c r="UY239" s="41"/>
      <c r="UZ239" s="41"/>
      <c r="VA239" s="41"/>
      <c r="VB239" s="41"/>
      <c r="VC239" s="41"/>
      <c r="VD239" s="41"/>
      <c r="VE239" s="41"/>
      <c r="VF239" s="41"/>
      <c r="VG239" s="41"/>
      <c r="VH239" s="41"/>
      <c r="VI239" s="41"/>
      <c r="VJ239" s="41"/>
      <c r="VK239" s="41"/>
      <c r="VL239" s="41"/>
      <c r="VM239" s="41"/>
      <c r="VN239" s="41"/>
      <c r="VO239" s="41"/>
      <c r="VP239" s="41"/>
      <c r="VQ239" s="41"/>
      <c r="VR239" s="41"/>
      <c r="VS239" s="41"/>
      <c r="VT239" s="41"/>
      <c r="VU239" s="41"/>
      <c r="VV239" s="41"/>
      <c r="VW239" s="41"/>
      <c r="VX239" s="41"/>
      <c r="VY239" s="41"/>
      <c r="VZ239" s="41"/>
      <c r="WA239" s="41"/>
      <c r="WB239" s="41"/>
      <c r="WC239" s="41"/>
      <c r="WD239" s="41"/>
      <c r="WE239" s="41"/>
      <c r="WF239" s="41"/>
      <c r="WG239" s="41"/>
      <c r="WH239" s="41"/>
      <c r="WI239" s="41"/>
      <c r="WJ239" s="41"/>
      <c r="WK239" s="41"/>
      <c r="WL239" s="41"/>
      <c r="WM239" s="41"/>
      <c r="WN239" s="41"/>
      <c r="WO239" s="41"/>
      <c r="WP239" s="41"/>
      <c r="WQ239" s="41"/>
      <c r="WR239" s="41"/>
      <c r="WS239" s="41"/>
      <c r="WT239" s="41"/>
      <c r="WU239" s="41"/>
      <c r="WV239" s="41"/>
      <c r="WW239" s="41"/>
      <c r="WX239" s="41"/>
      <c r="WY239" s="41"/>
      <c r="WZ239" s="41"/>
      <c r="XA239" s="41"/>
      <c r="XB239" s="41"/>
      <c r="XC239" s="41"/>
      <c r="XD239" s="41"/>
      <c r="XE239" s="41"/>
      <c r="XF239" s="41"/>
      <c r="XG239" s="41"/>
      <c r="XH239" s="41"/>
      <c r="XI239" s="41"/>
      <c r="XJ239" s="41"/>
      <c r="XK239" s="41"/>
      <c r="XL239" s="41"/>
      <c r="XM239" s="41"/>
      <c r="XN239" s="41"/>
      <c r="XO239" s="41"/>
      <c r="XP239" s="41"/>
      <c r="XQ239" s="41"/>
      <c r="XR239" s="41"/>
      <c r="XS239" s="41"/>
      <c r="XT239" s="41"/>
      <c r="XU239" s="41"/>
      <c r="XV239" s="41"/>
      <c r="XW239" s="41"/>
      <c r="XX239" s="41"/>
      <c r="XY239" s="41"/>
      <c r="XZ239" s="41"/>
      <c r="YA239" s="41"/>
      <c r="YB239" s="41"/>
      <c r="YC239" s="41"/>
      <c r="YD239" s="41"/>
      <c r="YE239" s="41"/>
      <c r="YF239" s="41"/>
      <c r="YG239" s="41"/>
      <c r="YH239" s="41"/>
      <c r="YI239" s="41"/>
      <c r="YJ239" s="41"/>
      <c r="YK239" s="41"/>
      <c r="YL239" s="41"/>
      <c r="YM239" s="41"/>
      <c r="YN239" s="41"/>
      <c r="YO239" s="41"/>
      <c r="YP239" s="41"/>
      <c r="YQ239" s="41"/>
      <c r="YR239" s="41"/>
      <c r="YS239" s="41"/>
      <c r="YT239" s="41"/>
      <c r="YU239" s="41"/>
      <c r="YV239" s="41"/>
      <c r="YW239" s="41"/>
      <c r="YX239" s="41"/>
      <c r="YY239" s="41"/>
      <c r="YZ239" s="41"/>
      <c r="ZA239" s="41"/>
      <c r="ZB239" s="41"/>
      <c r="ZC239" s="41"/>
      <c r="ZD239" s="41"/>
      <c r="ZE239" s="41"/>
      <c r="ZF239" s="41"/>
      <c r="ZG239" s="41"/>
      <c r="ZH239" s="41"/>
      <c r="ZI239" s="41"/>
      <c r="ZJ239" s="41"/>
      <c r="ZK239" s="41"/>
      <c r="ZL239" s="41"/>
      <c r="ZM239" s="41"/>
      <c r="ZN239" s="41"/>
      <c r="ZO239" s="41"/>
      <c r="ZP239" s="41"/>
      <c r="ZQ239" s="41"/>
      <c r="ZR239" s="41"/>
      <c r="ZS239" s="41"/>
      <c r="ZT239" s="41"/>
      <c r="ZU239" s="41"/>
      <c r="ZV239" s="41"/>
      <c r="ZW239" s="41"/>
      <c r="ZX239" s="41"/>
      <c r="ZY239" s="41"/>
      <c r="ZZ239" s="41"/>
      <c r="AAA239" s="41"/>
      <c r="AAB239" s="41"/>
      <c r="AAC239" s="41"/>
      <c r="AAD239" s="41"/>
      <c r="AAE239" s="41"/>
      <c r="AAF239" s="41"/>
      <c r="AAG239" s="41"/>
      <c r="AAH239" s="41"/>
      <c r="AAI239" s="41"/>
      <c r="AAJ239" s="41"/>
      <c r="AAK239" s="41"/>
      <c r="AAL239" s="41"/>
      <c r="AAM239" s="41"/>
      <c r="AAN239" s="41"/>
      <c r="AAO239" s="41"/>
      <c r="AAP239" s="41"/>
      <c r="AAQ239" s="41"/>
      <c r="AAR239" s="41"/>
      <c r="AAS239" s="41"/>
      <c r="AAT239" s="41"/>
      <c r="AAU239" s="41"/>
      <c r="AAV239" s="41"/>
      <c r="AAW239" s="41"/>
      <c r="AAX239" s="41"/>
      <c r="AAY239" s="41"/>
      <c r="AAZ239" s="41"/>
      <c r="ABA239" s="41"/>
      <c r="ABB239" s="41"/>
      <c r="ABC239" s="41"/>
      <c r="ABD239" s="41"/>
      <c r="ABE239" s="41"/>
      <c r="ABF239" s="41"/>
      <c r="ABG239" s="41"/>
      <c r="ABH239" s="41"/>
      <c r="ABI239" s="41"/>
      <c r="ABJ239" s="41"/>
      <c r="ABK239" s="41"/>
      <c r="ABL239" s="41"/>
      <c r="ABM239" s="41"/>
      <c r="ABN239" s="41"/>
      <c r="ABO239" s="41"/>
      <c r="ABP239" s="41"/>
      <c r="ABQ239" s="41"/>
      <c r="ABR239" s="41"/>
      <c r="ABS239" s="41"/>
      <c r="ABT239" s="41"/>
      <c r="ABU239" s="41"/>
      <c r="ABV239" s="41"/>
      <c r="ABW239" s="41"/>
      <c r="ABX239" s="41"/>
      <c r="ABY239" s="41"/>
      <c r="ABZ239" s="41"/>
      <c r="ACA239" s="41"/>
      <c r="ACB239" s="41"/>
      <c r="ACC239" s="41"/>
      <c r="ACD239" s="41"/>
      <c r="ACE239" s="41"/>
      <c r="ACF239" s="41"/>
      <c r="ACG239" s="41"/>
      <c r="ACH239" s="41"/>
      <c r="ACI239" s="41"/>
      <c r="ACJ239" s="41"/>
      <c r="ACK239" s="41"/>
      <c r="ACL239" s="41"/>
      <c r="ACM239" s="41"/>
      <c r="ACN239" s="41"/>
      <c r="ACO239" s="41"/>
      <c r="ACP239" s="41"/>
      <c r="ACQ239" s="41"/>
      <c r="ACR239" s="41"/>
      <c r="ACS239" s="41"/>
      <c r="ACT239" s="41"/>
      <c r="ACU239" s="41"/>
      <c r="ACV239" s="41"/>
      <c r="ACW239" s="41"/>
      <c r="ACX239" s="41"/>
      <c r="ACY239" s="41"/>
      <c r="ACZ239" s="41"/>
      <c r="ADA239" s="41"/>
      <c r="ADB239" s="41"/>
      <c r="ADC239" s="41"/>
      <c r="ADD239" s="41"/>
      <c r="ADE239" s="41"/>
      <c r="ADF239" s="41"/>
      <c r="ADG239" s="41"/>
      <c r="ADH239" s="41"/>
      <c r="ADI239" s="41"/>
      <c r="ADJ239" s="41"/>
      <c r="ADK239" s="41"/>
      <c r="ADL239" s="41"/>
      <c r="ADM239" s="41"/>
      <c r="ADN239" s="41"/>
      <c r="ADO239" s="41"/>
      <c r="ADP239" s="41"/>
      <c r="ADQ239" s="41"/>
      <c r="ADR239" s="41"/>
      <c r="ADS239" s="41"/>
      <c r="ADT239" s="41"/>
      <c r="ADU239" s="41"/>
      <c r="ADV239" s="41"/>
      <c r="ADW239" s="41"/>
      <c r="ADX239" s="41"/>
      <c r="ADY239" s="41"/>
      <c r="ADZ239" s="41"/>
      <c r="AEA239" s="41"/>
      <c r="AEB239" s="41"/>
      <c r="AEC239" s="41"/>
      <c r="AED239" s="41"/>
      <c r="AEE239" s="41"/>
      <c r="AEF239" s="41"/>
      <c r="AEG239" s="41"/>
      <c r="AEH239" s="41"/>
      <c r="AEI239" s="41"/>
      <c r="AEJ239" s="41"/>
      <c r="AEK239" s="41"/>
      <c r="AEL239" s="41"/>
      <c r="AEM239" s="41"/>
      <c r="AEN239" s="41"/>
      <c r="AEO239" s="41"/>
      <c r="AEP239" s="41"/>
      <c r="AEQ239" s="41"/>
      <c r="AER239" s="41"/>
      <c r="AES239" s="41"/>
      <c r="AET239" s="41"/>
      <c r="AEU239" s="41"/>
      <c r="AEV239" s="41"/>
      <c r="AEW239" s="41"/>
      <c r="AEX239" s="41"/>
      <c r="AEY239" s="41"/>
      <c r="AEZ239" s="41"/>
      <c r="AFA239" s="41"/>
      <c r="AFB239" s="41"/>
      <c r="AFC239" s="41"/>
      <c r="AFD239" s="41"/>
      <c r="AFE239" s="41"/>
      <c r="AFF239" s="41"/>
      <c r="AFG239" s="41"/>
      <c r="AFH239" s="41"/>
      <c r="AFI239" s="41"/>
      <c r="AFJ239" s="41"/>
      <c r="AFK239" s="41"/>
      <c r="AFL239" s="41"/>
      <c r="AFM239" s="41"/>
      <c r="AFN239" s="41"/>
      <c r="AFO239" s="41"/>
      <c r="AFP239" s="41"/>
      <c r="AFQ239" s="41"/>
      <c r="AFR239" s="41"/>
      <c r="AFS239" s="41"/>
      <c r="AFT239" s="41"/>
      <c r="AFU239" s="41"/>
      <c r="AFV239" s="41"/>
      <c r="AFW239" s="41"/>
      <c r="AFX239" s="41"/>
      <c r="AFY239" s="41"/>
      <c r="AFZ239" s="41"/>
      <c r="AGA239" s="41"/>
      <c r="AGB239" s="41"/>
      <c r="AGC239" s="41"/>
      <c r="AGD239" s="41"/>
      <c r="AGE239" s="41"/>
      <c r="AGF239" s="41"/>
      <c r="AGG239" s="41"/>
      <c r="AGH239" s="41"/>
      <c r="AGI239" s="41"/>
      <c r="AGJ239" s="41"/>
      <c r="AGK239" s="41"/>
      <c r="AGL239" s="41"/>
      <c r="AGM239" s="41"/>
      <c r="AGN239" s="41"/>
      <c r="AGO239" s="41"/>
      <c r="AGP239" s="41"/>
      <c r="AGQ239" s="41"/>
      <c r="AGR239" s="41"/>
      <c r="AGS239" s="41"/>
      <c r="AGT239" s="41"/>
      <c r="AGU239" s="41"/>
      <c r="AGV239" s="41"/>
      <c r="AGW239" s="41"/>
      <c r="AGX239" s="41"/>
      <c r="AGY239" s="41"/>
      <c r="AGZ239" s="41"/>
      <c r="AHA239" s="41"/>
      <c r="AHB239" s="41"/>
      <c r="AHC239" s="41"/>
      <c r="AHD239" s="41"/>
      <c r="AHE239" s="41"/>
      <c r="AHF239" s="41"/>
      <c r="AHG239" s="41"/>
      <c r="AHH239" s="41"/>
      <c r="AHI239" s="41"/>
      <c r="AHJ239" s="41"/>
      <c r="AHK239" s="41"/>
      <c r="AHL239" s="41"/>
      <c r="AHM239" s="41"/>
      <c r="AHN239" s="41"/>
      <c r="AHO239" s="41"/>
      <c r="AHP239" s="41"/>
      <c r="AHQ239" s="41"/>
      <c r="AHR239" s="41"/>
      <c r="AHS239" s="41"/>
      <c r="AHT239" s="41"/>
      <c r="AHU239" s="41"/>
      <c r="AHV239" s="41"/>
      <c r="AHW239" s="41"/>
      <c r="AHX239" s="41"/>
      <c r="AHY239" s="41"/>
      <c r="AHZ239" s="41"/>
      <c r="AIA239" s="41"/>
      <c r="AIB239" s="41"/>
      <c r="AIC239" s="41"/>
      <c r="AID239" s="41"/>
      <c r="AIE239" s="41"/>
      <c r="AIF239" s="41"/>
      <c r="AIG239" s="41"/>
      <c r="AIH239" s="41"/>
      <c r="AII239" s="41"/>
      <c r="AIJ239" s="41"/>
      <c r="AIK239" s="41"/>
      <c r="AIL239" s="41"/>
      <c r="AIM239" s="41"/>
      <c r="AIN239" s="41"/>
      <c r="AIO239" s="41"/>
      <c r="AIP239" s="41"/>
      <c r="AIQ239" s="41"/>
      <c r="AIR239" s="41"/>
      <c r="AIS239" s="41"/>
      <c r="AIT239" s="41"/>
      <c r="AIU239" s="41"/>
      <c r="AIV239" s="41"/>
      <c r="AIW239" s="41"/>
      <c r="AIX239" s="41"/>
      <c r="AIY239" s="41"/>
      <c r="AIZ239" s="41"/>
      <c r="AJA239" s="41"/>
      <c r="AJB239" s="41"/>
      <c r="AJC239" s="41"/>
      <c r="AJD239" s="41"/>
      <c r="AJE239" s="41"/>
      <c r="AJF239" s="41"/>
      <c r="AJG239" s="41"/>
      <c r="AJH239" s="41"/>
      <c r="AJI239" s="41"/>
      <c r="AJJ239" s="41"/>
      <c r="AJK239" s="41"/>
      <c r="AJL239" s="41"/>
      <c r="AJM239" s="41"/>
      <c r="AJN239" s="41"/>
      <c r="AJO239" s="41"/>
      <c r="AJP239" s="41"/>
      <c r="AJQ239" s="41"/>
      <c r="AJR239" s="41"/>
      <c r="AJS239" s="41"/>
      <c r="AJT239" s="41"/>
      <c r="AJU239" s="41"/>
      <c r="AJV239" s="41"/>
      <c r="AJW239" s="41"/>
      <c r="AJX239" s="41"/>
      <c r="AJY239" s="41"/>
      <c r="AJZ239" s="41"/>
      <c r="AKA239" s="41"/>
      <c r="AKB239" s="41"/>
      <c r="AKC239" s="41"/>
      <c r="AKD239" s="41"/>
      <c r="AKE239" s="41"/>
      <c r="AKF239" s="41"/>
      <c r="AKG239" s="41"/>
      <c r="AKH239" s="41"/>
      <c r="AKI239" s="41"/>
      <c r="AKJ239" s="41"/>
      <c r="AKK239" s="41"/>
      <c r="AKL239" s="41"/>
      <c r="AKM239" s="41"/>
      <c r="AKN239" s="41"/>
      <c r="AKO239" s="41"/>
      <c r="AKP239" s="41"/>
      <c r="AKQ239" s="41"/>
      <c r="AKR239" s="41"/>
      <c r="AKS239" s="41"/>
      <c r="AKT239" s="41"/>
      <c r="AKU239" s="41"/>
      <c r="AKV239" s="41"/>
      <c r="AKW239" s="41"/>
      <c r="AKX239" s="41"/>
      <c r="AKY239" s="41"/>
      <c r="AKZ239" s="41"/>
      <c r="ALA239" s="41"/>
      <c r="ALB239" s="41"/>
      <c r="ALC239" s="41"/>
      <c r="ALD239" s="41"/>
      <c r="ALE239" s="41"/>
      <c r="ALF239" s="41"/>
      <c r="ALG239" s="41"/>
      <c r="ALH239" s="41"/>
      <c r="ALI239" s="41"/>
      <c r="ALJ239" s="41"/>
      <c r="ALK239" s="41"/>
      <c r="ALL239" s="41"/>
      <c r="ALM239" s="41"/>
      <c r="ALN239" s="41"/>
      <c r="ALO239" s="41"/>
      <c r="ALP239" s="41"/>
      <c r="ALQ239" s="41"/>
      <c r="ALR239" s="41"/>
      <c r="ALS239" s="41"/>
      <c r="ALT239" s="41"/>
      <c r="ALU239" s="41"/>
      <c r="ALV239" s="41"/>
      <c r="ALW239" s="41"/>
      <c r="ALX239" s="41"/>
      <c r="ALY239" s="41"/>
      <c r="ALZ239" s="41"/>
      <c r="AMA239" s="41"/>
      <c r="AMB239" s="41"/>
      <c r="AMC239" s="41"/>
      <c r="AMD239" s="41"/>
      <c r="AME239" s="41"/>
    </row>
    <row r="240" spans="1:1019" ht="19.5" customHeight="1" thickBot="1" x14ac:dyDescent="0.25">
      <c r="A240" s="592"/>
      <c r="B240" s="594"/>
      <c r="C240" s="596"/>
      <c r="D240" s="598"/>
      <c r="E240" s="600"/>
      <c r="F240" s="602"/>
      <c r="G240" s="604"/>
      <c r="H240" s="606"/>
      <c r="I240" s="608"/>
      <c r="J240" s="371" t="s">
        <v>28</v>
      </c>
      <c r="K240" s="254">
        <f>L240+N240</f>
        <v>1.3</v>
      </c>
      <c r="L240" s="217">
        <v>0.5</v>
      </c>
      <c r="M240" s="217">
        <v>0</v>
      </c>
      <c r="N240" s="218">
        <v>0.8</v>
      </c>
      <c r="O240" s="254">
        <f>P240+R240</f>
        <v>0</v>
      </c>
      <c r="P240" s="217">
        <v>0</v>
      </c>
      <c r="Q240" s="217">
        <v>0</v>
      </c>
      <c r="R240" s="218">
        <v>0</v>
      </c>
      <c r="S240" s="254">
        <f>T240+V240</f>
        <v>0</v>
      </c>
      <c r="T240" s="217">
        <v>0</v>
      </c>
      <c r="U240" s="217">
        <v>0</v>
      </c>
      <c r="V240" s="218">
        <v>0</v>
      </c>
      <c r="W240" s="254">
        <f>X240+Z240</f>
        <v>0</v>
      </c>
      <c r="X240" s="217">
        <v>0</v>
      </c>
      <c r="Y240" s="217">
        <v>0</v>
      </c>
      <c r="Z240" s="218">
        <v>0</v>
      </c>
      <c r="AA240" s="219">
        <v>0</v>
      </c>
      <c r="AB240" s="219">
        <v>0</v>
      </c>
      <c r="AC240" s="610" t="s">
        <v>299</v>
      </c>
      <c r="AD240" s="613" t="s">
        <v>39</v>
      </c>
      <c r="AE240" s="613" t="s">
        <v>39</v>
      </c>
      <c r="AF240" s="616" t="s">
        <v>39</v>
      </c>
      <c r="AG240" s="41"/>
      <c r="AH240" s="41"/>
      <c r="AI240" s="41"/>
      <c r="AJ240" s="41"/>
      <c r="AK240" s="41"/>
      <c r="AL240" s="41"/>
      <c r="AM240" s="41"/>
      <c r="AN240" s="67"/>
      <c r="AO240" s="67"/>
      <c r="AP240" s="67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9"/>
      <c r="BH240" s="67"/>
      <c r="BI240" s="67"/>
      <c r="BJ240" s="67"/>
      <c r="BK240" s="67"/>
      <c r="BL240" s="67"/>
      <c r="BM240" s="67"/>
      <c r="BN240" s="67"/>
      <c r="BO240" s="67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  <c r="NZ240" s="41"/>
      <c r="OA240" s="41"/>
      <c r="OB240" s="41"/>
      <c r="OC240" s="41"/>
      <c r="OD240" s="41"/>
      <c r="OE240" s="41"/>
      <c r="OF240" s="41"/>
      <c r="OG240" s="41"/>
      <c r="OH240" s="41"/>
      <c r="OI240" s="41"/>
      <c r="OJ240" s="41"/>
      <c r="OK240" s="41"/>
      <c r="OL240" s="41"/>
      <c r="OM240" s="41"/>
      <c r="ON240" s="41"/>
      <c r="OO240" s="41"/>
      <c r="OP240" s="41"/>
      <c r="OQ240" s="41"/>
      <c r="OR240" s="41"/>
      <c r="OS240" s="41"/>
      <c r="OT240" s="41"/>
      <c r="OU240" s="41"/>
      <c r="OV240" s="41"/>
      <c r="OW240" s="41"/>
      <c r="OX240" s="41"/>
      <c r="OY240" s="41"/>
      <c r="OZ240" s="41"/>
      <c r="PA240" s="41"/>
      <c r="PB240" s="41"/>
      <c r="PC240" s="41"/>
      <c r="PD240" s="41"/>
      <c r="PE240" s="41"/>
      <c r="PF240" s="41"/>
      <c r="PG240" s="41"/>
      <c r="PH240" s="41"/>
      <c r="PI240" s="41"/>
      <c r="PJ240" s="41"/>
      <c r="PK240" s="41"/>
      <c r="PL240" s="41"/>
      <c r="PM240" s="41"/>
      <c r="PN240" s="41"/>
      <c r="PO240" s="41"/>
      <c r="PP240" s="41"/>
      <c r="PQ240" s="41"/>
      <c r="PR240" s="41"/>
      <c r="PS240" s="41"/>
      <c r="PT240" s="41"/>
      <c r="PU240" s="41"/>
      <c r="PV240" s="41"/>
      <c r="PW240" s="41"/>
      <c r="PX240" s="41"/>
      <c r="PY240" s="41"/>
      <c r="PZ240" s="41"/>
      <c r="QA240" s="41"/>
      <c r="QB240" s="41"/>
      <c r="QC240" s="41"/>
      <c r="QD240" s="41"/>
      <c r="QE240" s="41"/>
      <c r="QF240" s="41"/>
      <c r="QG240" s="41"/>
      <c r="QH240" s="41"/>
      <c r="QI240" s="41"/>
      <c r="QJ240" s="41"/>
      <c r="QK240" s="41"/>
      <c r="QL240" s="41"/>
      <c r="QM240" s="41"/>
      <c r="QN240" s="41"/>
      <c r="QO240" s="41"/>
      <c r="QP240" s="41"/>
      <c r="QQ240" s="41"/>
      <c r="QR240" s="41"/>
      <c r="QS240" s="41"/>
      <c r="QT240" s="41"/>
      <c r="QU240" s="41"/>
      <c r="QV240" s="41"/>
      <c r="QW240" s="41"/>
      <c r="QX240" s="41"/>
      <c r="QY240" s="41"/>
      <c r="QZ240" s="41"/>
      <c r="RA240" s="41"/>
      <c r="RB240" s="41"/>
      <c r="RC240" s="41"/>
      <c r="RD240" s="41"/>
      <c r="RE240" s="41"/>
      <c r="RF240" s="41"/>
      <c r="RG240" s="41"/>
      <c r="RH240" s="41"/>
      <c r="RI240" s="41"/>
      <c r="RJ240" s="41"/>
      <c r="RK240" s="41"/>
      <c r="RL240" s="41"/>
      <c r="RM240" s="41"/>
      <c r="RN240" s="41"/>
      <c r="RO240" s="41"/>
      <c r="RP240" s="41"/>
      <c r="RQ240" s="41"/>
      <c r="RR240" s="41"/>
      <c r="RS240" s="41"/>
      <c r="RT240" s="41"/>
      <c r="RU240" s="41"/>
      <c r="RV240" s="41"/>
      <c r="RW240" s="41"/>
      <c r="RX240" s="41"/>
      <c r="RY240" s="41"/>
      <c r="RZ240" s="41"/>
      <c r="SA240" s="41"/>
      <c r="SB240" s="41"/>
      <c r="SC240" s="41"/>
      <c r="SD240" s="41"/>
      <c r="SE240" s="41"/>
      <c r="SF240" s="41"/>
      <c r="SG240" s="41"/>
      <c r="SH240" s="41"/>
      <c r="SI240" s="41"/>
      <c r="SJ240" s="41"/>
      <c r="SK240" s="41"/>
      <c r="SL240" s="41"/>
      <c r="SM240" s="41"/>
      <c r="SN240" s="41"/>
      <c r="SO240" s="41"/>
      <c r="SP240" s="41"/>
      <c r="SQ240" s="41"/>
      <c r="SR240" s="41"/>
      <c r="SS240" s="41"/>
      <c r="ST240" s="41"/>
      <c r="SU240" s="41"/>
      <c r="SV240" s="41"/>
      <c r="SW240" s="41"/>
      <c r="SX240" s="41"/>
      <c r="SY240" s="41"/>
      <c r="SZ240" s="41"/>
      <c r="TA240" s="41"/>
      <c r="TB240" s="41"/>
      <c r="TC240" s="41"/>
      <c r="TD240" s="41"/>
      <c r="TE240" s="41"/>
      <c r="TF240" s="41"/>
      <c r="TG240" s="41"/>
      <c r="TH240" s="41"/>
      <c r="TI240" s="41"/>
      <c r="TJ240" s="41"/>
      <c r="TK240" s="41"/>
      <c r="TL240" s="41"/>
      <c r="TM240" s="41"/>
      <c r="TN240" s="41"/>
      <c r="TO240" s="41"/>
      <c r="TP240" s="41"/>
      <c r="TQ240" s="41"/>
      <c r="TR240" s="41"/>
      <c r="TS240" s="41"/>
      <c r="TT240" s="41"/>
      <c r="TU240" s="41"/>
      <c r="TV240" s="41"/>
      <c r="TW240" s="41"/>
      <c r="TX240" s="41"/>
      <c r="TY240" s="41"/>
      <c r="TZ240" s="41"/>
      <c r="UA240" s="41"/>
      <c r="UB240" s="41"/>
      <c r="UC240" s="41"/>
      <c r="UD240" s="41"/>
      <c r="UE240" s="41"/>
      <c r="UF240" s="41"/>
      <c r="UG240" s="41"/>
      <c r="UH240" s="41"/>
      <c r="UI240" s="41"/>
      <c r="UJ240" s="41"/>
      <c r="UK240" s="41"/>
      <c r="UL240" s="41"/>
      <c r="UM240" s="41"/>
      <c r="UN240" s="41"/>
      <c r="UO240" s="41"/>
      <c r="UP240" s="41"/>
      <c r="UQ240" s="41"/>
      <c r="UR240" s="41"/>
      <c r="US240" s="41"/>
      <c r="UT240" s="41"/>
      <c r="UU240" s="41"/>
      <c r="UV240" s="41"/>
      <c r="UW240" s="41"/>
      <c r="UX240" s="41"/>
      <c r="UY240" s="41"/>
      <c r="UZ240" s="41"/>
      <c r="VA240" s="41"/>
      <c r="VB240" s="41"/>
      <c r="VC240" s="41"/>
      <c r="VD240" s="41"/>
      <c r="VE240" s="41"/>
      <c r="VF240" s="41"/>
      <c r="VG240" s="41"/>
      <c r="VH240" s="41"/>
      <c r="VI240" s="41"/>
      <c r="VJ240" s="41"/>
      <c r="VK240" s="41"/>
      <c r="VL240" s="41"/>
      <c r="VM240" s="41"/>
      <c r="VN240" s="41"/>
      <c r="VO240" s="41"/>
      <c r="VP240" s="41"/>
      <c r="VQ240" s="41"/>
      <c r="VR240" s="41"/>
      <c r="VS240" s="41"/>
      <c r="VT240" s="41"/>
      <c r="VU240" s="41"/>
      <c r="VV240" s="41"/>
      <c r="VW240" s="41"/>
      <c r="VX240" s="41"/>
      <c r="VY240" s="41"/>
      <c r="VZ240" s="41"/>
      <c r="WA240" s="41"/>
      <c r="WB240" s="41"/>
      <c r="WC240" s="41"/>
      <c r="WD240" s="41"/>
      <c r="WE240" s="41"/>
      <c r="WF240" s="41"/>
      <c r="WG240" s="41"/>
      <c r="WH240" s="41"/>
      <c r="WI240" s="41"/>
      <c r="WJ240" s="41"/>
      <c r="WK240" s="41"/>
      <c r="WL240" s="41"/>
      <c r="WM240" s="41"/>
      <c r="WN240" s="41"/>
      <c r="WO240" s="41"/>
      <c r="WP240" s="41"/>
      <c r="WQ240" s="41"/>
      <c r="WR240" s="41"/>
      <c r="WS240" s="41"/>
      <c r="WT240" s="41"/>
      <c r="WU240" s="41"/>
      <c r="WV240" s="41"/>
      <c r="WW240" s="41"/>
      <c r="WX240" s="41"/>
      <c r="WY240" s="41"/>
      <c r="WZ240" s="41"/>
      <c r="XA240" s="41"/>
      <c r="XB240" s="41"/>
      <c r="XC240" s="41"/>
      <c r="XD240" s="41"/>
      <c r="XE240" s="41"/>
      <c r="XF240" s="41"/>
      <c r="XG240" s="41"/>
      <c r="XH240" s="41"/>
      <c r="XI240" s="41"/>
      <c r="XJ240" s="41"/>
      <c r="XK240" s="41"/>
      <c r="XL240" s="41"/>
      <c r="XM240" s="41"/>
      <c r="XN240" s="41"/>
      <c r="XO240" s="41"/>
      <c r="XP240" s="41"/>
      <c r="XQ240" s="41"/>
      <c r="XR240" s="41"/>
      <c r="XS240" s="41"/>
      <c r="XT240" s="41"/>
      <c r="XU240" s="41"/>
      <c r="XV240" s="41"/>
      <c r="XW240" s="41"/>
      <c r="XX240" s="41"/>
      <c r="XY240" s="41"/>
      <c r="XZ240" s="41"/>
      <c r="YA240" s="41"/>
      <c r="YB240" s="41"/>
      <c r="YC240" s="41"/>
      <c r="YD240" s="41"/>
      <c r="YE240" s="41"/>
      <c r="YF240" s="41"/>
      <c r="YG240" s="41"/>
      <c r="YH240" s="41"/>
      <c r="YI240" s="41"/>
      <c r="YJ240" s="41"/>
      <c r="YK240" s="41"/>
      <c r="YL240" s="41"/>
      <c r="YM240" s="41"/>
      <c r="YN240" s="41"/>
      <c r="YO240" s="41"/>
      <c r="YP240" s="41"/>
      <c r="YQ240" s="41"/>
      <c r="YR240" s="41"/>
      <c r="YS240" s="41"/>
      <c r="YT240" s="41"/>
      <c r="YU240" s="41"/>
      <c r="YV240" s="41"/>
      <c r="YW240" s="41"/>
      <c r="YX240" s="41"/>
      <c r="YY240" s="41"/>
      <c r="YZ240" s="41"/>
      <c r="ZA240" s="41"/>
      <c r="ZB240" s="41"/>
      <c r="ZC240" s="41"/>
      <c r="ZD240" s="41"/>
      <c r="ZE240" s="41"/>
      <c r="ZF240" s="41"/>
      <c r="ZG240" s="41"/>
      <c r="ZH240" s="41"/>
      <c r="ZI240" s="41"/>
      <c r="ZJ240" s="41"/>
      <c r="ZK240" s="41"/>
      <c r="ZL240" s="41"/>
      <c r="ZM240" s="41"/>
      <c r="ZN240" s="41"/>
      <c r="ZO240" s="41"/>
      <c r="ZP240" s="41"/>
      <c r="ZQ240" s="41"/>
      <c r="ZR240" s="41"/>
      <c r="ZS240" s="41"/>
      <c r="ZT240" s="41"/>
      <c r="ZU240" s="41"/>
      <c r="ZV240" s="41"/>
      <c r="ZW240" s="41"/>
      <c r="ZX240" s="41"/>
      <c r="ZY240" s="41"/>
      <c r="ZZ240" s="41"/>
      <c r="AAA240" s="41"/>
      <c r="AAB240" s="41"/>
      <c r="AAC240" s="41"/>
      <c r="AAD240" s="41"/>
      <c r="AAE240" s="41"/>
      <c r="AAF240" s="41"/>
      <c r="AAG240" s="41"/>
      <c r="AAH240" s="41"/>
      <c r="AAI240" s="41"/>
      <c r="AAJ240" s="41"/>
      <c r="AAK240" s="41"/>
      <c r="AAL240" s="41"/>
      <c r="AAM240" s="41"/>
      <c r="AAN240" s="41"/>
      <c r="AAO240" s="41"/>
      <c r="AAP240" s="41"/>
      <c r="AAQ240" s="41"/>
      <c r="AAR240" s="41"/>
      <c r="AAS240" s="41"/>
      <c r="AAT240" s="41"/>
      <c r="AAU240" s="41"/>
      <c r="AAV240" s="41"/>
      <c r="AAW240" s="41"/>
      <c r="AAX240" s="41"/>
      <c r="AAY240" s="41"/>
      <c r="AAZ240" s="41"/>
      <c r="ABA240" s="41"/>
      <c r="ABB240" s="41"/>
      <c r="ABC240" s="41"/>
      <c r="ABD240" s="41"/>
      <c r="ABE240" s="41"/>
      <c r="ABF240" s="41"/>
      <c r="ABG240" s="41"/>
      <c r="ABH240" s="41"/>
      <c r="ABI240" s="41"/>
      <c r="ABJ240" s="41"/>
      <c r="ABK240" s="41"/>
      <c r="ABL240" s="41"/>
      <c r="ABM240" s="41"/>
      <c r="ABN240" s="41"/>
      <c r="ABO240" s="41"/>
      <c r="ABP240" s="41"/>
      <c r="ABQ240" s="41"/>
      <c r="ABR240" s="41"/>
      <c r="ABS240" s="41"/>
      <c r="ABT240" s="41"/>
      <c r="ABU240" s="41"/>
      <c r="ABV240" s="41"/>
      <c r="ABW240" s="41"/>
      <c r="ABX240" s="41"/>
      <c r="ABY240" s="41"/>
      <c r="ABZ240" s="41"/>
      <c r="ACA240" s="41"/>
      <c r="ACB240" s="41"/>
      <c r="ACC240" s="41"/>
      <c r="ACD240" s="41"/>
      <c r="ACE240" s="41"/>
      <c r="ACF240" s="41"/>
      <c r="ACG240" s="41"/>
      <c r="ACH240" s="41"/>
      <c r="ACI240" s="41"/>
      <c r="ACJ240" s="41"/>
      <c r="ACK240" s="41"/>
      <c r="ACL240" s="41"/>
      <c r="ACM240" s="41"/>
      <c r="ACN240" s="41"/>
      <c r="ACO240" s="41"/>
      <c r="ACP240" s="41"/>
      <c r="ACQ240" s="41"/>
      <c r="ACR240" s="41"/>
      <c r="ACS240" s="41"/>
      <c r="ACT240" s="41"/>
      <c r="ACU240" s="41"/>
      <c r="ACV240" s="41"/>
      <c r="ACW240" s="41"/>
      <c r="ACX240" s="41"/>
      <c r="ACY240" s="41"/>
      <c r="ACZ240" s="41"/>
      <c r="ADA240" s="41"/>
      <c r="ADB240" s="41"/>
      <c r="ADC240" s="41"/>
      <c r="ADD240" s="41"/>
      <c r="ADE240" s="41"/>
      <c r="ADF240" s="41"/>
      <c r="ADG240" s="41"/>
      <c r="ADH240" s="41"/>
      <c r="ADI240" s="41"/>
      <c r="ADJ240" s="41"/>
      <c r="ADK240" s="41"/>
      <c r="ADL240" s="41"/>
      <c r="ADM240" s="41"/>
      <c r="ADN240" s="41"/>
      <c r="ADO240" s="41"/>
      <c r="ADP240" s="41"/>
      <c r="ADQ240" s="41"/>
      <c r="ADR240" s="41"/>
      <c r="ADS240" s="41"/>
      <c r="ADT240" s="41"/>
      <c r="ADU240" s="41"/>
      <c r="ADV240" s="41"/>
      <c r="ADW240" s="41"/>
      <c r="ADX240" s="41"/>
      <c r="ADY240" s="41"/>
      <c r="ADZ240" s="41"/>
      <c r="AEA240" s="41"/>
      <c r="AEB240" s="41"/>
      <c r="AEC240" s="41"/>
      <c r="AED240" s="41"/>
      <c r="AEE240" s="41"/>
      <c r="AEF240" s="41"/>
      <c r="AEG240" s="41"/>
      <c r="AEH240" s="41"/>
      <c r="AEI240" s="41"/>
      <c r="AEJ240" s="41"/>
      <c r="AEK240" s="41"/>
      <c r="AEL240" s="41"/>
      <c r="AEM240" s="41"/>
      <c r="AEN240" s="41"/>
      <c r="AEO240" s="41"/>
      <c r="AEP240" s="41"/>
      <c r="AEQ240" s="41"/>
      <c r="AER240" s="41"/>
      <c r="AES240" s="41"/>
      <c r="AET240" s="41"/>
      <c r="AEU240" s="41"/>
      <c r="AEV240" s="41"/>
      <c r="AEW240" s="41"/>
      <c r="AEX240" s="41"/>
      <c r="AEY240" s="41"/>
      <c r="AEZ240" s="41"/>
      <c r="AFA240" s="41"/>
      <c r="AFB240" s="41"/>
      <c r="AFC240" s="41"/>
      <c r="AFD240" s="41"/>
      <c r="AFE240" s="41"/>
      <c r="AFF240" s="41"/>
      <c r="AFG240" s="41"/>
      <c r="AFH240" s="41"/>
      <c r="AFI240" s="41"/>
      <c r="AFJ240" s="41"/>
      <c r="AFK240" s="41"/>
      <c r="AFL240" s="41"/>
      <c r="AFM240" s="41"/>
      <c r="AFN240" s="41"/>
      <c r="AFO240" s="41"/>
      <c r="AFP240" s="41"/>
      <c r="AFQ240" s="41"/>
      <c r="AFR240" s="41"/>
      <c r="AFS240" s="41"/>
      <c r="AFT240" s="41"/>
      <c r="AFU240" s="41"/>
      <c r="AFV240" s="41"/>
      <c r="AFW240" s="41"/>
      <c r="AFX240" s="41"/>
      <c r="AFY240" s="41"/>
      <c r="AFZ240" s="41"/>
      <c r="AGA240" s="41"/>
      <c r="AGB240" s="41"/>
      <c r="AGC240" s="41"/>
      <c r="AGD240" s="41"/>
      <c r="AGE240" s="41"/>
      <c r="AGF240" s="41"/>
      <c r="AGG240" s="41"/>
      <c r="AGH240" s="41"/>
      <c r="AGI240" s="41"/>
      <c r="AGJ240" s="41"/>
      <c r="AGK240" s="41"/>
      <c r="AGL240" s="41"/>
      <c r="AGM240" s="41"/>
      <c r="AGN240" s="41"/>
      <c r="AGO240" s="41"/>
      <c r="AGP240" s="41"/>
      <c r="AGQ240" s="41"/>
      <c r="AGR240" s="41"/>
      <c r="AGS240" s="41"/>
      <c r="AGT240" s="41"/>
      <c r="AGU240" s="41"/>
      <c r="AGV240" s="41"/>
      <c r="AGW240" s="41"/>
      <c r="AGX240" s="41"/>
      <c r="AGY240" s="41"/>
      <c r="AGZ240" s="41"/>
      <c r="AHA240" s="41"/>
      <c r="AHB240" s="41"/>
      <c r="AHC240" s="41"/>
      <c r="AHD240" s="41"/>
      <c r="AHE240" s="41"/>
      <c r="AHF240" s="41"/>
      <c r="AHG240" s="41"/>
      <c r="AHH240" s="41"/>
      <c r="AHI240" s="41"/>
      <c r="AHJ240" s="41"/>
      <c r="AHK240" s="41"/>
      <c r="AHL240" s="41"/>
      <c r="AHM240" s="41"/>
      <c r="AHN240" s="41"/>
      <c r="AHO240" s="41"/>
      <c r="AHP240" s="41"/>
      <c r="AHQ240" s="41"/>
      <c r="AHR240" s="41"/>
      <c r="AHS240" s="41"/>
      <c r="AHT240" s="41"/>
      <c r="AHU240" s="41"/>
      <c r="AHV240" s="41"/>
      <c r="AHW240" s="41"/>
      <c r="AHX240" s="41"/>
      <c r="AHY240" s="41"/>
      <c r="AHZ240" s="41"/>
      <c r="AIA240" s="41"/>
      <c r="AIB240" s="41"/>
      <c r="AIC240" s="41"/>
      <c r="AID240" s="41"/>
      <c r="AIE240" s="41"/>
      <c r="AIF240" s="41"/>
      <c r="AIG240" s="41"/>
      <c r="AIH240" s="41"/>
      <c r="AII240" s="41"/>
      <c r="AIJ240" s="41"/>
      <c r="AIK240" s="41"/>
      <c r="AIL240" s="41"/>
      <c r="AIM240" s="41"/>
      <c r="AIN240" s="41"/>
      <c r="AIO240" s="41"/>
      <c r="AIP240" s="41"/>
      <c r="AIQ240" s="41"/>
      <c r="AIR240" s="41"/>
      <c r="AIS240" s="41"/>
      <c r="AIT240" s="41"/>
      <c r="AIU240" s="41"/>
      <c r="AIV240" s="41"/>
      <c r="AIW240" s="41"/>
      <c r="AIX240" s="41"/>
      <c r="AIY240" s="41"/>
      <c r="AIZ240" s="41"/>
      <c r="AJA240" s="41"/>
      <c r="AJB240" s="41"/>
      <c r="AJC240" s="41"/>
      <c r="AJD240" s="41"/>
      <c r="AJE240" s="41"/>
      <c r="AJF240" s="41"/>
      <c r="AJG240" s="41"/>
      <c r="AJH240" s="41"/>
      <c r="AJI240" s="41"/>
      <c r="AJJ240" s="41"/>
      <c r="AJK240" s="41"/>
      <c r="AJL240" s="41"/>
      <c r="AJM240" s="41"/>
      <c r="AJN240" s="41"/>
      <c r="AJO240" s="41"/>
      <c r="AJP240" s="41"/>
      <c r="AJQ240" s="41"/>
      <c r="AJR240" s="41"/>
      <c r="AJS240" s="41"/>
      <c r="AJT240" s="41"/>
      <c r="AJU240" s="41"/>
      <c r="AJV240" s="41"/>
      <c r="AJW240" s="41"/>
      <c r="AJX240" s="41"/>
      <c r="AJY240" s="41"/>
      <c r="AJZ240" s="41"/>
      <c r="AKA240" s="41"/>
      <c r="AKB240" s="41"/>
      <c r="AKC240" s="41"/>
      <c r="AKD240" s="41"/>
      <c r="AKE240" s="41"/>
      <c r="AKF240" s="41"/>
      <c r="AKG240" s="41"/>
      <c r="AKH240" s="41"/>
      <c r="AKI240" s="41"/>
      <c r="AKJ240" s="41"/>
      <c r="AKK240" s="41"/>
      <c r="AKL240" s="41"/>
      <c r="AKM240" s="41"/>
      <c r="AKN240" s="41"/>
      <c r="AKO240" s="41"/>
      <c r="AKP240" s="41"/>
      <c r="AKQ240" s="41"/>
      <c r="AKR240" s="41"/>
      <c r="AKS240" s="41"/>
      <c r="AKT240" s="41"/>
      <c r="AKU240" s="41"/>
      <c r="AKV240" s="41"/>
      <c r="AKW240" s="41"/>
      <c r="AKX240" s="41"/>
      <c r="AKY240" s="41"/>
      <c r="AKZ240" s="41"/>
      <c r="ALA240" s="41"/>
      <c r="ALB240" s="41"/>
      <c r="ALC240" s="41"/>
      <c r="ALD240" s="41"/>
      <c r="ALE240" s="41"/>
      <c r="ALF240" s="41"/>
      <c r="ALG240" s="41"/>
      <c r="ALH240" s="41"/>
      <c r="ALI240" s="41"/>
      <c r="ALJ240" s="41"/>
      <c r="ALK240" s="41"/>
      <c r="ALL240" s="41"/>
      <c r="ALM240" s="41"/>
      <c r="ALN240" s="41"/>
      <c r="ALO240" s="41"/>
      <c r="ALP240" s="41"/>
      <c r="ALQ240" s="41"/>
      <c r="ALR240" s="41"/>
      <c r="ALS240" s="41"/>
      <c r="ALT240" s="41"/>
      <c r="ALU240" s="41"/>
      <c r="ALV240" s="41"/>
      <c r="ALW240" s="41"/>
      <c r="ALX240" s="41"/>
      <c r="ALY240" s="41"/>
      <c r="ALZ240" s="41"/>
      <c r="AMA240" s="41"/>
      <c r="AMB240" s="41"/>
      <c r="AMC240" s="41"/>
      <c r="AMD240" s="41"/>
      <c r="AME240" s="41"/>
    </row>
    <row r="241" spans="1:1019" ht="24" customHeight="1" thickBot="1" x14ac:dyDescent="0.25">
      <c r="A241" s="592"/>
      <c r="B241" s="594"/>
      <c r="C241" s="596"/>
      <c r="D241" s="598"/>
      <c r="E241" s="600"/>
      <c r="F241" s="602"/>
      <c r="G241" s="604"/>
      <c r="H241" s="606"/>
      <c r="I241" s="608"/>
      <c r="J241" s="459" t="s">
        <v>26</v>
      </c>
      <c r="K241" s="8">
        <f>SUM(K239:K240)</f>
        <v>9.8000000000000007</v>
      </c>
      <c r="L241" s="2">
        <f t="shared" ref="L241:AB241" si="77">SUM(L239:L240)</f>
        <v>0.5</v>
      </c>
      <c r="M241" s="2">
        <f t="shared" si="77"/>
        <v>0</v>
      </c>
      <c r="N241" s="7">
        <f t="shared" si="77"/>
        <v>9.3000000000000007</v>
      </c>
      <c r="O241" s="8">
        <f t="shared" si="77"/>
        <v>0</v>
      </c>
      <c r="P241" s="2">
        <f t="shared" si="77"/>
        <v>0</v>
      </c>
      <c r="Q241" s="2">
        <f t="shared" si="77"/>
        <v>0</v>
      </c>
      <c r="R241" s="7">
        <f t="shared" si="77"/>
        <v>0</v>
      </c>
      <c r="S241" s="8">
        <f t="shared" si="77"/>
        <v>0</v>
      </c>
      <c r="T241" s="2">
        <f t="shared" si="77"/>
        <v>0</v>
      </c>
      <c r="U241" s="2">
        <f t="shared" si="77"/>
        <v>0</v>
      </c>
      <c r="V241" s="7">
        <f t="shared" si="77"/>
        <v>0</v>
      </c>
      <c r="W241" s="8">
        <f t="shared" si="77"/>
        <v>0</v>
      </c>
      <c r="X241" s="2">
        <f t="shared" si="77"/>
        <v>0</v>
      </c>
      <c r="Y241" s="2">
        <f t="shared" si="77"/>
        <v>0</v>
      </c>
      <c r="Z241" s="7">
        <f t="shared" si="77"/>
        <v>0</v>
      </c>
      <c r="AA241" s="9">
        <f t="shared" si="77"/>
        <v>0</v>
      </c>
      <c r="AB241" s="9">
        <f t="shared" si="77"/>
        <v>0</v>
      </c>
      <c r="AC241" s="611"/>
      <c r="AD241" s="614"/>
      <c r="AE241" s="614"/>
      <c r="AF241" s="617"/>
      <c r="AG241" s="41"/>
      <c r="AH241" s="41"/>
      <c r="AI241" s="41"/>
      <c r="AJ241" s="41"/>
      <c r="AK241" s="41"/>
      <c r="AL241" s="41"/>
      <c r="AM241" s="41"/>
      <c r="AN241" s="67"/>
      <c r="AO241" s="67"/>
      <c r="AP241" s="67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9"/>
      <c r="BH241" s="67"/>
      <c r="BI241" s="67"/>
      <c r="BJ241" s="67"/>
      <c r="BK241" s="67"/>
      <c r="BL241" s="67"/>
      <c r="BM241" s="67"/>
      <c r="BN241" s="67"/>
      <c r="BO241" s="67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  <c r="NZ241" s="41"/>
      <c r="OA241" s="41"/>
      <c r="OB241" s="41"/>
      <c r="OC241" s="41"/>
      <c r="OD241" s="41"/>
      <c r="OE241" s="41"/>
      <c r="OF241" s="41"/>
      <c r="OG241" s="41"/>
      <c r="OH241" s="41"/>
      <c r="OI241" s="41"/>
      <c r="OJ241" s="41"/>
      <c r="OK241" s="41"/>
      <c r="OL241" s="41"/>
      <c r="OM241" s="41"/>
      <c r="ON241" s="41"/>
      <c r="OO241" s="41"/>
      <c r="OP241" s="41"/>
      <c r="OQ241" s="41"/>
      <c r="OR241" s="41"/>
      <c r="OS241" s="41"/>
      <c r="OT241" s="41"/>
      <c r="OU241" s="41"/>
      <c r="OV241" s="41"/>
      <c r="OW241" s="41"/>
      <c r="OX241" s="41"/>
      <c r="OY241" s="41"/>
      <c r="OZ241" s="41"/>
      <c r="PA241" s="41"/>
      <c r="PB241" s="41"/>
      <c r="PC241" s="41"/>
      <c r="PD241" s="41"/>
      <c r="PE241" s="41"/>
      <c r="PF241" s="41"/>
      <c r="PG241" s="41"/>
      <c r="PH241" s="41"/>
      <c r="PI241" s="41"/>
      <c r="PJ241" s="41"/>
      <c r="PK241" s="41"/>
      <c r="PL241" s="41"/>
      <c r="PM241" s="41"/>
      <c r="PN241" s="41"/>
      <c r="PO241" s="41"/>
      <c r="PP241" s="41"/>
      <c r="PQ241" s="41"/>
      <c r="PR241" s="41"/>
      <c r="PS241" s="41"/>
      <c r="PT241" s="41"/>
      <c r="PU241" s="41"/>
      <c r="PV241" s="41"/>
      <c r="PW241" s="41"/>
      <c r="PX241" s="41"/>
      <c r="PY241" s="41"/>
      <c r="PZ241" s="41"/>
      <c r="QA241" s="41"/>
      <c r="QB241" s="41"/>
      <c r="QC241" s="41"/>
      <c r="QD241" s="41"/>
      <c r="QE241" s="41"/>
      <c r="QF241" s="41"/>
      <c r="QG241" s="41"/>
      <c r="QH241" s="41"/>
      <c r="QI241" s="41"/>
      <c r="QJ241" s="41"/>
      <c r="QK241" s="41"/>
      <c r="QL241" s="41"/>
      <c r="QM241" s="41"/>
      <c r="QN241" s="41"/>
      <c r="QO241" s="41"/>
      <c r="QP241" s="41"/>
      <c r="QQ241" s="41"/>
      <c r="QR241" s="41"/>
      <c r="QS241" s="41"/>
      <c r="QT241" s="41"/>
      <c r="QU241" s="41"/>
      <c r="QV241" s="41"/>
      <c r="QW241" s="41"/>
      <c r="QX241" s="41"/>
      <c r="QY241" s="41"/>
      <c r="QZ241" s="41"/>
      <c r="RA241" s="41"/>
      <c r="RB241" s="41"/>
      <c r="RC241" s="41"/>
      <c r="RD241" s="41"/>
      <c r="RE241" s="41"/>
      <c r="RF241" s="41"/>
      <c r="RG241" s="41"/>
      <c r="RH241" s="41"/>
      <c r="RI241" s="41"/>
      <c r="RJ241" s="41"/>
      <c r="RK241" s="41"/>
      <c r="RL241" s="41"/>
      <c r="RM241" s="41"/>
      <c r="RN241" s="41"/>
      <c r="RO241" s="41"/>
      <c r="RP241" s="41"/>
      <c r="RQ241" s="41"/>
      <c r="RR241" s="41"/>
      <c r="RS241" s="41"/>
      <c r="RT241" s="41"/>
      <c r="RU241" s="41"/>
      <c r="RV241" s="41"/>
      <c r="RW241" s="41"/>
      <c r="RX241" s="41"/>
      <c r="RY241" s="41"/>
      <c r="RZ241" s="41"/>
      <c r="SA241" s="41"/>
      <c r="SB241" s="41"/>
      <c r="SC241" s="41"/>
      <c r="SD241" s="41"/>
      <c r="SE241" s="41"/>
      <c r="SF241" s="41"/>
      <c r="SG241" s="41"/>
      <c r="SH241" s="41"/>
      <c r="SI241" s="41"/>
      <c r="SJ241" s="41"/>
      <c r="SK241" s="41"/>
      <c r="SL241" s="41"/>
      <c r="SM241" s="41"/>
      <c r="SN241" s="41"/>
      <c r="SO241" s="41"/>
      <c r="SP241" s="41"/>
      <c r="SQ241" s="41"/>
      <c r="SR241" s="41"/>
      <c r="SS241" s="41"/>
      <c r="ST241" s="41"/>
      <c r="SU241" s="41"/>
      <c r="SV241" s="41"/>
      <c r="SW241" s="41"/>
      <c r="SX241" s="41"/>
      <c r="SY241" s="41"/>
      <c r="SZ241" s="41"/>
      <c r="TA241" s="41"/>
      <c r="TB241" s="41"/>
      <c r="TC241" s="41"/>
      <c r="TD241" s="41"/>
      <c r="TE241" s="41"/>
      <c r="TF241" s="41"/>
      <c r="TG241" s="41"/>
      <c r="TH241" s="41"/>
      <c r="TI241" s="41"/>
      <c r="TJ241" s="41"/>
      <c r="TK241" s="41"/>
      <c r="TL241" s="41"/>
      <c r="TM241" s="41"/>
      <c r="TN241" s="41"/>
      <c r="TO241" s="41"/>
      <c r="TP241" s="41"/>
      <c r="TQ241" s="41"/>
      <c r="TR241" s="41"/>
      <c r="TS241" s="41"/>
      <c r="TT241" s="41"/>
      <c r="TU241" s="41"/>
      <c r="TV241" s="41"/>
      <c r="TW241" s="41"/>
      <c r="TX241" s="41"/>
      <c r="TY241" s="41"/>
      <c r="TZ241" s="41"/>
      <c r="UA241" s="41"/>
      <c r="UB241" s="41"/>
      <c r="UC241" s="41"/>
      <c r="UD241" s="41"/>
      <c r="UE241" s="41"/>
      <c r="UF241" s="41"/>
      <c r="UG241" s="41"/>
      <c r="UH241" s="41"/>
      <c r="UI241" s="41"/>
      <c r="UJ241" s="41"/>
      <c r="UK241" s="41"/>
      <c r="UL241" s="41"/>
      <c r="UM241" s="41"/>
      <c r="UN241" s="41"/>
      <c r="UO241" s="41"/>
      <c r="UP241" s="41"/>
      <c r="UQ241" s="41"/>
      <c r="UR241" s="41"/>
      <c r="US241" s="41"/>
      <c r="UT241" s="41"/>
      <c r="UU241" s="41"/>
      <c r="UV241" s="41"/>
      <c r="UW241" s="41"/>
      <c r="UX241" s="41"/>
      <c r="UY241" s="41"/>
      <c r="UZ241" s="41"/>
      <c r="VA241" s="41"/>
      <c r="VB241" s="41"/>
      <c r="VC241" s="41"/>
      <c r="VD241" s="41"/>
      <c r="VE241" s="41"/>
      <c r="VF241" s="41"/>
      <c r="VG241" s="41"/>
      <c r="VH241" s="41"/>
      <c r="VI241" s="41"/>
      <c r="VJ241" s="41"/>
      <c r="VK241" s="41"/>
      <c r="VL241" s="41"/>
      <c r="VM241" s="41"/>
      <c r="VN241" s="41"/>
      <c r="VO241" s="41"/>
      <c r="VP241" s="41"/>
      <c r="VQ241" s="41"/>
      <c r="VR241" s="41"/>
      <c r="VS241" s="41"/>
      <c r="VT241" s="41"/>
      <c r="VU241" s="41"/>
      <c r="VV241" s="41"/>
      <c r="VW241" s="41"/>
      <c r="VX241" s="41"/>
      <c r="VY241" s="41"/>
      <c r="VZ241" s="41"/>
      <c r="WA241" s="41"/>
      <c r="WB241" s="41"/>
      <c r="WC241" s="41"/>
      <c r="WD241" s="41"/>
      <c r="WE241" s="41"/>
      <c r="WF241" s="41"/>
      <c r="WG241" s="41"/>
      <c r="WH241" s="41"/>
      <c r="WI241" s="41"/>
      <c r="WJ241" s="41"/>
      <c r="WK241" s="41"/>
      <c r="WL241" s="41"/>
      <c r="WM241" s="41"/>
      <c r="WN241" s="41"/>
      <c r="WO241" s="41"/>
      <c r="WP241" s="41"/>
      <c r="WQ241" s="41"/>
      <c r="WR241" s="41"/>
      <c r="WS241" s="41"/>
      <c r="WT241" s="41"/>
      <c r="WU241" s="41"/>
      <c r="WV241" s="41"/>
      <c r="WW241" s="41"/>
      <c r="WX241" s="41"/>
      <c r="WY241" s="41"/>
      <c r="WZ241" s="41"/>
      <c r="XA241" s="41"/>
      <c r="XB241" s="41"/>
      <c r="XC241" s="41"/>
      <c r="XD241" s="41"/>
      <c r="XE241" s="41"/>
      <c r="XF241" s="41"/>
      <c r="XG241" s="41"/>
      <c r="XH241" s="41"/>
      <c r="XI241" s="41"/>
      <c r="XJ241" s="41"/>
      <c r="XK241" s="41"/>
      <c r="XL241" s="41"/>
      <c r="XM241" s="41"/>
      <c r="XN241" s="41"/>
      <c r="XO241" s="41"/>
      <c r="XP241" s="41"/>
      <c r="XQ241" s="41"/>
      <c r="XR241" s="41"/>
      <c r="XS241" s="41"/>
      <c r="XT241" s="41"/>
      <c r="XU241" s="41"/>
      <c r="XV241" s="41"/>
      <c r="XW241" s="41"/>
      <c r="XX241" s="41"/>
      <c r="XY241" s="41"/>
      <c r="XZ241" s="41"/>
      <c r="YA241" s="41"/>
      <c r="YB241" s="41"/>
      <c r="YC241" s="41"/>
      <c r="YD241" s="41"/>
      <c r="YE241" s="41"/>
      <c r="YF241" s="41"/>
      <c r="YG241" s="41"/>
      <c r="YH241" s="41"/>
      <c r="YI241" s="41"/>
      <c r="YJ241" s="41"/>
      <c r="YK241" s="41"/>
      <c r="YL241" s="41"/>
      <c r="YM241" s="41"/>
      <c r="YN241" s="41"/>
      <c r="YO241" s="41"/>
      <c r="YP241" s="41"/>
      <c r="YQ241" s="41"/>
      <c r="YR241" s="41"/>
      <c r="YS241" s="41"/>
      <c r="YT241" s="41"/>
      <c r="YU241" s="41"/>
      <c r="YV241" s="41"/>
      <c r="YW241" s="41"/>
      <c r="YX241" s="41"/>
      <c r="YY241" s="41"/>
      <c r="YZ241" s="41"/>
      <c r="ZA241" s="41"/>
      <c r="ZB241" s="41"/>
      <c r="ZC241" s="41"/>
      <c r="ZD241" s="41"/>
      <c r="ZE241" s="41"/>
      <c r="ZF241" s="41"/>
      <c r="ZG241" s="41"/>
      <c r="ZH241" s="41"/>
      <c r="ZI241" s="41"/>
      <c r="ZJ241" s="41"/>
      <c r="ZK241" s="41"/>
      <c r="ZL241" s="41"/>
      <c r="ZM241" s="41"/>
      <c r="ZN241" s="41"/>
      <c r="ZO241" s="41"/>
      <c r="ZP241" s="41"/>
      <c r="ZQ241" s="41"/>
      <c r="ZR241" s="41"/>
      <c r="ZS241" s="41"/>
      <c r="ZT241" s="41"/>
      <c r="ZU241" s="41"/>
      <c r="ZV241" s="41"/>
      <c r="ZW241" s="41"/>
      <c r="ZX241" s="41"/>
      <c r="ZY241" s="41"/>
      <c r="ZZ241" s="41"/>
      <c r="AAA241" s="41"/>
      <c r="AAB241" s="41"/>
      <c r="AAC241" s="41"/>
      <c r="AAD241" s="41"/>
      <c r="AAE241" s="41"/>
      <c r="AAF241" s="41"/>
      <c r="AAG241" s="41"/>
      <c r="AAH241" s="41"/>
      <c r="AAI241" s="41"/>
      <c r="AAJ241" s="41"/>
      <c r="AAK241" s="41"/>
      <c r="AAL241" s="41"/>
      <c r="AAM241" s="41"/>
      <c r="AAN241" s="41"/>
      <c r="AAO241" s="41"/>
      <c r="AAP241" s="41"/>
      <c r="AAQ241" s="41"/>
      <c r="AAR241" s="41"/>
      <c r="AAS241" s="41"/>
      <c r="AAT241" s="41"/>
      <c r="AAU241" s="41"/>
      <c r="AAV241" s="41"/>
      <c r="AAW241" s="41"/>
      <c r="AAX241" s="41"/>
      <c r="AAY241" s="41"/>
      <c r="AAZ241" s="41"/>
      <c r="ABA241" s="41"/>
      <c r="ABB241" s="41"/>
      <c r="ABC241" s="41"/>
      <c r="ABD241" s="41"/>
      <c r="ABE241" s="41"/>
      <c r="ABF241" s="41"/>
      <c r="ABG241" s="41"/>
      <c r="ABH241" s="41"/>
      <c r="ABI241" s="41"/>
      <c r="ABJ241" s="41"/>
      <c r="ABK241" s="41"/>
      <c r="ABL241" s="41"/>
      <c r="ABM241" s="41"/>
      <c r="ABN241" s="41"/>
      <c r="ABO241" s="41"/>
      <c r="ABP241" s="41"/>
      <c r="ABQ241" s="41"/>
      <c r="ABR241" s="41"/>
      <c r="ABS241" s="41"/>
      <c r="ABT241" s="41"/>
      <c r="ABU241" s="41"/>
      <c r="ABV241" s="41"/>
      <c r="ABW241" s="41"/>
      <c r="ABX241" s="41"/>
      <c r="ABY241" s="41"/>
      <c r="ABZ241" s="41"/>
      <c r="ACA241" s="41"/>
      <c r="ACB241" s="41"/>
      <c r="ACC241" s="41"/>
      <c r="ACD241" s="41"/>
      <c r="ACE241" s="41"/>
      <c r="ACF241" s="41"/>
      <c r="ACG241" s="41"/>
      <c r="ACH241" s="41"/>
      <c r="ACI241" s="41"/>
      <c r="ACJ241" s="41"/>
      <c r="ACK241" s="41"/>
      <c r="ACL241" s="41"/>
      <c r="ACM241" s="41"/>
      <c r="ACN241" s="41"/>
      <c r="ACO241" s="41"/>
      <c r="ACP241" s="41"/>
      <c r="ACQ241" s="41"/>
      <c r="ACR241" s="41"/>
      <c r="ACS241" s="41"/>
      <c r="ACT241" s="41"/>
      <c r="ACU241" s="41"/>
      <c r="ACV241" s="41"/>
      <c r="ACW241" s="41"/>
      <c r="ACX241" s="41"/>
      <c r="ACY241" s="41"/>
      <c r="ACZ241" s="41"/>
      <c r="ADA241" s="41"/>
      <c r="ADB241" s="41"/>
      <c r="ADC241" s="41"/>
      <c r="ADD241" s="41"/>
      <c r="ADE241" s="41"/>
      <c r="ADF241" s="41"/>
      <c r="ADG241" s="41"/>
      <c r="ADH241" s="41"/>
      <c r="ADI241" s="41"/>
      <c r="ADJ241" s="41"/>
      <c r="ADK241" s="41"/>
      <c r="ADL241" s="41"/>
      <c r="ADM241" s="41"/>
      <c r="ADN241" s="41"/>
      <c r="ADO241" s="41"/>
      <c r="ADP241" s="41"/>
      <c r="ADQ241" s="41"/>
      <c r="ADR241" s="41"/>
      <c r="ADS241" s="41"/>
      <c r="ADT241" s="41"/>
      <c r="ADU241" s="41"/>
      <c r="ADV241" s="41"/>
      <c r="ADW241" s="41"/>
      <c r="ADX241" s="41"/>
      <c r="ADY241" s="41"/>
      <c r="ADZ241" s="41"/>
      <c r="AEA241" s="41"/>
      <c r="AEB241" s="41"/>
      <c r="AEC241" s="41"/>
      <c r="AED241" s="41"/>
      <c r="AEE241" s="41"/>
      <c r="AEF241" s="41"/>
      <c r="AEG241" s="41"/>
      <c r="AEH241" s="41"/>
      <c r="AEI241" s="41"/>
      <c r="AEJ241" s="41"/>
      <c r="AEK241" s="41"/>
      <c r="AEL241" s="41"/>
      <c r="AEM241" s="41"/>
      <c r="AEN241" s="41"/>
      <c r="AEO241" s="41"/>
      <c r="AEP241" s="41"/>
      <c r="AEQ241" s="41"/>
      <c r="AER241" s="41"/>
      <c r="AES241" s="41"/>
      <c r="AET241" s="41"/>
      <c r="AEU241" s="41"/>
      <c r="AEV241" s="41"/>
      <c r="AEW241" s="41"/>
      <c r="AEX241" s="41"/>
      <c r="AEY241" s="41"/>
      <c r="AEZ241" s="41"/>
      <c r="AFA241" s="41"/>
      <c r="AFB241" s="41"/>
      <c r="AFC241" s="41"/>
      <c r="AFD241" s="41"/>
      <c r="AFE241" s="41"/>
      <c r="AFF241" s="41"/>
      <c r="AFG241" s="41"/>
      <c r="AFH241" s="41"/>
      <c r="AFI241" s="41"/>
      <c r="AFJ241" s="41"/>
      <c r="AFK241" s="41"/>
      <c r="AFL241" s="41"/>
      <c r="AFM241" s="41"/>
      <c r="AFN241" s="41"/>
      <c r="AFO241" s="41"/>
      <c r="AFP241" s="41"/>
      <c r="AFQ241" s="41"/>
      <c r="AFR241" s="41"/>
      <c r="AFS241" s="41"/>
      <c r="AFT241" s="41"/>
      <c r="AFU241" s="41"/>
      <c r="AFV241" s="41"/>
      <c r="AFW241" s="41"/>
      <c r="AFX241" s="41"/>
      <c r="AFY241" s="41"/>
      <c r="AFZ241" s="41"/>
      <c r="AGA241" s="41"/>
      <c r="AGB241" s="41"/>
      <c r="AGC241" s="41"/>
      <c r="AGD241" s="41"/>
      <c r="AGE241" s="41"/>
      <c r="AGF241" s="41"/>
      <c r="AGG241" s="41"/>
      <c r="AGH241" s="41"/>
      <c r="AGI241" s="41"/>
      <c r="AGJ241" s="41"/>
      <c r="AGK241" s="41"/>
      <c r="AGL241" s="41"/>
      <c r="AGM241" s="41"/>
      <c r="AGN241" s="41"/>
      <c r="AGO241" s="41"/>
      <c r="AGP241" s="41"/>
      <c r="AGQ241" s="41"/>
      <c r="AGR241" s="41"/>
      <c r="AGS241" s="41"/>
      <c r="AGT241" s="41"/>
      <c r="AGU241" s="41"/>
      <c r="AGV241" s="41"/>
      <c r="AGW241" s="41"/>
      <c r="AGX241" s="41"/>
      <c r="AGY241" s="41"/>
      <c r="AGZ241" s="41"/>
      <c r="AHA241" s="41"/>
      <c r="AHB241" s="41"/>
      <c r="AHC241" s="41"/>
      <c r="AHD241" s="41"/>
      <c r="AHE241" s="41"/>
      <c r="AHF241" s="41"/>
      <c r="AHG241" s="41"/>
      <c r="AHH241" s="41"/>
      <c r="AHI241" s="41"/>
      <c r="AHJ241" s="41"/>
      <c r="AHK241" s="41"/>
      <c r="AHL241" s="41"/>
      <c r="AHM241" s="41"/>
      <c r="AHN241" s="41"/>
      <c r="AHO241" s="41"/>
      <c r="AHP241" s="41"/>
      <c r="AHQ241" s="41"/>
      <c r="AHR241" s="41"/>
      <c r="AHS241" s="41"/>
      <c r="AHT241" s="41"/>
      <c r="AHU241" s="41"/>
      <c r="AHV241" s="41"/>
      <c r="AHW241" s="41"/>
      <c r="AHX241" s="41"/>
      <c r="AHY241" s="41"/>
      <c r="AHZ241" s="41"/>
      <c r="AIA241" s="41"/>
      <c r="AIB241" s="41"/>
      <c r="AIC241" s="41"/>
      <c r="AID241" s="41"/>
      <c r="AIE241" s="41"/>
      <c r="AIF241" s="41"/>
      <c r="AIG241" s="41"/>
      <c r="AIH241" s="41"/>
      <c r="AII241" s="41"/>
      <c r="AIJ241" s="41"/>
      <c r="AIK241" s="41"/>
      <c r="AIL241" s="41"/>
      <c r="AIM241" s="41"/>
      <c r="AIN241" s="41"/>
      <c r="AIO241" s="41"/>
      <c r="AIP241" s="41"/>
      <c r="AIQ241" s="41"/>
      <c r="AIR241" s="41"/>
      <c r="AIS241" s="41"/>
      <c r="AIT241" s="41"/>
      <c r="AIU241" s="41"/>
      <c r="AIV241" s="41"/>
      <c r="AIW241" s="41"/>
      <c r="AIX241" s="41"/>
      <c r="AIY241" s="41"/>
      <c r="AIZ241" s="41"/>
      <c r="AJA241" s="41"/>
      <c r="AJB241" s="41"/>
      <c r="AJC241" s="41"/>
      <c r="AJD241" s="41"/>
      <c r="AJE241" s="41"/>
      <c r="AJF241" s="41"/>
      <c r="AJG241" s="41"/>
      <c r="AJH241" s="41"/>
      <c r="AJI241" s="41"/>
      <c r="AJJ241" s="41"/>
      <c r="AJK241" s="41"/>
      <c r="AJL241" s="41"/>
      <c r="AJM241" s="41"/>
      <c r="AJN241" s="41"/>
      <c r="AJO241" s="41"/>
      <c r="AJP241" s="41"/>
      <c r="AJQ241" s="41"/>
      <c r="AJR241" s="41"/>
      <c r="AJS241" s="41"/>
      <c r="AJT241" s="41"/>
      <c r="AJU241" s="41"/>
      <c r="AJV241" s="41"/>
      <c r="AJW241" s="41"/>
      <c r="AJX241" s="41"/>
      <c r="AJY241" s="41"/>
      <c r="AJZ241" s="41"/>
      <c r="AKA241" s="41"/>
      <c r="AKB241" s="41"/>
      <c r="AKC241" s="41"/>
      <c r="AKD241" s="41"/>
      <c r="AKE241" s="41"/>
      <c r="AKF241" s="41"/>
      <c r="AKG241" s="41"/>
      <c r="AKH241" s="41"/>
      <c r="AKI241" s="41"/>
      <c r="AKJ241" s="41"/>
      <c r="AKK241" s="41"/>
      <c r="AKL241" s="41"/>
      <c r="AKM241" s="41"/>
      <c r="AKN241" s="41"/>
      <c r="AKO241" s="41"/>
      <c r="AKP241" s="41"/>
      <c r="AKQ241" s="41"/>
      <c r="AKR241" s="41"/>
      <c r="AKS241" s="41"/>
      <c r="AKT241" s="41"/>
      <c r="AKU241" s="41"/>
      <c r="AKV241" s="41"/>
      <c r="AKW241" s="41"/>
      <c r="AKX241" s="41"/>
      <c r="AKY241" s="41"/>
      <c r="AKZ241" s="41"/>
      <c r="ALA241" s="41"/>
      <c r="ALB241" s="41"/>
      <c r="ALC241" s="41"/>
      <c r="ALD241" s="41"/>
      <c r="ALE241" s="41"/>
      <c r="ALF241" s="41"/>
      <c r="ALG241" s="41"/>
      <c r="ALH241" s="41"/>
      <c r="ALI241" s="41"/>
      <c r="ALJ241" s="41"/>
      <c r="ALK241" s="41"/>
      <c r="ALL241" s="41"/>
      <c r="ALM241" s="41"/>
      <c r="ALN241" s="41"/>
      <c r="ALO241" s="41"/>
      <c r="ALP241" s="41"/>
      <c r="ALQ241" s="41"/>
      <c r="ALR241" s="41"/>
      <c r="ALS241" s="41"/>
      <c r="ALT241" s="41"/>
      <c r="ALU241" s="41"/>
      <c r="ALV241" s="41"/>
      <c r="ALW241" s="41"/>
      <c r="ALX241" s="41"/>
      <c r="ALY241" s="41"/>
      <c r="ALZ241" s="41"/>
      <c r="AMA241" s="41"/>
      <c r="AMB241" s="41"/>
      <c r="AMC241" s="41"/>
      <c r="AMD241" s="41"/>
      <c r="AME241" s="41"/>
    </row>
    <row r="242" spans="1:1019" ht="24" customHeight="1" thickBot="1" x14ac:dyDescent="0.25">
      <c r="A242" s="591" t="s">
        <v>17</v>
      </c>
      <c r="B242" s="593" t="s">
        <v>18</v>
      </c>
      <c r="C242" s="595" t="s">
        <v>18</v>
      </c>
      <c r="D242" s="597" t="s">
        <v>306</v>
      </c>
      <c r="E242" s="599" t="s">
        <v>308</v>
      </c>
      <c r="F242" s="601"/>
      <c r="G242" s="603" t="s">
        <v>124</v>
      </c>
      <c r="H242" s="605" t="s">
        <v>21</v>
      </c>
      <c r="I242" s="607" t="s">
        <v>22</v>
      </c>
      <c r="J242" s="319" t="s">
        <v>28</v>
      </c>
      <c r="K242" s="328">
        <f>+L242+N242</f>
        <v>1.6</v>
      </c>
      <c r="L242" s="321">
        <v>1.6</v>
      </c>
      <c r="M242" s="321">
        <v>0</v>
      </c>
      <c r="N242" s="329">
        <v>0</v>
      </c>
      <c r="O242" s="328">
        <f>+P242+R242</f>
        <v>20</v>
      </c>
      <c r="P242" s="321">
        <v>20</v>
      </c>
      <c r="Q242" s="321">
        <v>0</v>
      </c>
      <c r="R242" s="329">
        <v>0</v>
      </c>
      <c r="S242" s="328">
        <f>+T242+V242</f>
        <v>20</v>
      </c>
      <c r="T242" s="321">
        <v>20</v>
      </c>
      <c r="U242" s="321">
        <v>0</v>
      </c>
      <c r="V242" s="329">
        <v>0</v>
      </c>
      <c r="W242" s="328">
        <f>+X242+Z242</f>
        <v>0</v>
      </c>
      <c r="X242" s="321">
        <v>0</v>
      </c>
      <c r="Y242" s="321">
        <v>0</v>
      </c>
      <c r="Z242" s="329">
        <v>0</v>
      </c>
      <c r="AA242" s="324">
        <v>15</v>
      </c>
      <c r="AB242" s="324">
        <v>0</v>
      </c>
      <c r="AC242" s="609" t="s">
        <v>177</v>
      </c>
      <c r="AD242" s="612" t="s">
        <v>39</v>
      </c>
      <c r="AE242" s="612" t="s">
        <v>29</v>
      </c>
      <c r="AF242" s="615" t="s">
        <v>39</v>
      </c>
      <c r="AG242" s="41"/>
      <c r="AH242" s="41"/>
      <c r="AI242" s="41"/>
      <c r="AJ242" s="41"/>
      <c r="AK242" s="41"/>
      <c r="AL242" s="41"/>
      <c r="AM242" s="41"/>
      <c r="AN242" s="67"/>
      <c r="AO242" s="67"/>
      <c r="AP242" s="67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9"/>
      <c r="BH242" s="67"/>
      <c r="BI242" s="67"/>
      <c r="BJ242" s="67"/>
      <c r="BK242" s="67"/>
      <c r="BL242" s="67"/>
      <c r="BM242" s="67"/>
      <c r="BN242" s="67"/>
      <c r="BO242" s="67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  <c r="NZ242" s="41"/>
      <c r="OA242" s="41"/>
      <c r="OB242" s="41"/>
      <c r="OC242" s="41"/>
      <c r="OD242" s="41"/>
      <c r="OE242" s="41"/>
      <c r="OF242" s="41"/>
      <c r="OG242" s="41"/>
      <c r="OH242" s="41"/>
      <c r="OI242" s="41"/>
      <c r="OJ242" s="41"/>
      <c r="OK242" s="41"/>
      <c r="OL242" s="41"/>
      <c r="OM242" s="41"/>
      <c r="ON242" s="41"/>
      <c r="OO242" s="41"/>
      <c r="OP242" s="41"/>
      <c r="OQ242" s="41"/>
      <c r="OR242" s="41"/>
      <c r="OS242" s="41"/>
      <c r="OT242" s="41"/>
      <c r="OU242" s="41"/>
      <c r="OV242" s="41"/>
      <c r="OW242" s="41"/>
      <c r="OX242" s="41"/>
      <c r="OY242" s="41"/>
      <c r="OZ242" s="41"/>
      <c r="PA242" s="41"/>
      <c r="PB242" s="41"/>
      <c r="PC242" s="41"/>
      <c r="PD242" s="41"/>
      <c r="PE242" s="41"/>
      <c r="PF242" s="41"/>
      <c r="PG242" s="41"/>
      <c r="PH242" s="41"/>
      <c r="PI242" s="41"/>
      <c r="PJ242" s="41"/>
      <c r="PK242" s="41"/>
      <c r="PL242" s="41"/>
      <c r="PM242" s="41"/>
      <c r="PN242" s="41"/>
      <c r="PO242" s="41"/>
      <c r="PP242" s="41"/>
      <c r="PQ242" s="41"/>
      <c r="PR242" s="41"/>
      <c r="PS242" s="41"/>
      <c r="PT242" s="41"/>
      <c r="PU242" s="41"/>
      <c r="PV242" s="41"/>
      <c r="PW242" s="41"/>
      <c r="PX242" s="41"/>
      <c r="PY242" s="41"/>
      <c r="PZ242" s="41"/>
      <c r="QA242" s="41"/>
      <c r="QB242" s="41"/>
      <c r="QC242" s="41"/>
      <c r="QD242" s="41"/>
      <c r="QE242" s="41"/>
      <c r="QF242" s="41"/>
      <c r="QG242" s="41"/>
      <c r="QH242" s="41"/>
      <c r="QI242" s="41"/>
      <c r="QJ242" s="41"/>
      <c r="QK242" s="41"/>
      <c r="QL242" s="41"/>
      <c r="QM242" s="41"/>
      <c r="QN242" s="41"/>
      <c r="QO242" s="41"/>
      <c r="QP242" s="41"/>
      <c r="QQ242" s="41"/>
      <c r="QR242" s="41"/>
      <c r="QS242" s="41"/>
      <c r="QT242" s="41"/>
      <c r="QU242" s="41"/>
      <c r="QV242" s="41"/>
      <c r="QW242" s="41"/>
      <c r="QX242" s="41"/>
      <c r="QY242" s="41"/>
      <c r="QZ242" s="41"/>
      <c r="RA242" s="41"/>
      <c r="RB242" s="41"/>
      <c r="RC242" s="41"/>
      <c r="RD242" s="41"/>
      <c r="RE242" s="41"/>
      <c r="RF242" s="41"/>
      <c r="RG242" s="41"/>
      <c r="RH242" s="41"/>
      <c r="RI242" s="41"/>
      <c r="RJ242" s="41"/>
      <c r="RK242" s="41"/>
      <c r="RL242" s="41"/>
      <c r="RM242" s="41"/>
      <c r="RN242" s="41"/>
      <c r="RO242" s="41"/>
      <c r="RP242" s="41"/>
      <c r="RQ242" s="41"/>
      <c r="RR242" s="41"/>
      <c r="RS242" s="41"/>
      <c r="RT242" s="41"/>
      <c r="RU242" s="41"/>
      <c r="RV242" s="41"/>
      <c r="RW242" s="41"/>
      <c r="RX242" s="41"/>
      <c r="RY242" s="41"/>
      <c r="RZ242" s="41"/>
      <c r="SA242" s="41"/>
      <c r="SB242" s="41"/>
      <c r="SC242" s="41"/>
      <c r="SD242" s="41"/>
      <c r="SE242" s="41"/>
      <c r="SF242" s="41"/>
      <c r="SG242" s="41"/>
      <c r="SH242" s="41"/>
      <c r="SI242" s="41"/>
      <c r="SJ242" s="41"/>
      <c r="SK242" s="41"/>
      <c r="SL242" s="41"/>
      <c r="SM242" s="41"/>
      <c r="SN242" s="41"/>
      <c r="SO242" s="41"/>
      <c r="SP242" s="41"/>
      <c r="SQ242" s="41"/>
      <c r="SR242" s="41"/>
      <c r="SS242" s="41"/>
      <c r="ST242" s="41"/>
      <c r="SU242" s="41"/>
      <c r="SV242" s="41"/>
      <c r="SW242" s="41"/>
      <c r="SX242" s="41"/>
      <c r="SY242" s="41"/>
      <c r="SZ242" s="41"/>
      <c r="TA242" s="41"/>
      <c r="TB242" s="41"/>
      <c r="TC242" s="41"/>
      <c r="TD242" s="41"/>
      <c r="TE242" s="41"/>
      <c r="TF242" s="41"/>
      <c r="TG242" s="41"/>
      <c r="TH242" s="41"/>
      <c r="TI242" s="41"/>
      <c r="TJ242" s="41"/>
      <c r="TK242" s="41"/>
      <c r="TL242" s="41"/>
      <c r="TM242" s="41"/>
      <c r="TN242" s="41"/>
      <c r="TO242" s="41"/>
      <c r="TP242" s="41"/>
      <c r="TQ242" s="41"/>
      <c r="TR242" s="41"/>
      <c r="TS242" s="41"/>
      <c r="TT242" s="41"/>
      <c r="TU242" s="41"/>
      <c r="TV242" s="41"/>
      <c r="TW242" s="41"/>
      <c r="TX242" s="41"/>
      <c r="TY242" s="41"/>
      <c r="TZ242" s="41"/>
      <c r="UA242" s="41"/>
      <c r="UB242" s="41"/>
      <c r="UC242" s="41"/>
      <c r="UD242" s="41"/>
      <c r="UE242" s="41"/>
      <c r="UF242" s="41"/>
      <c r="UG242" s="41"/>
      <c r="UH242" s="41"/>
      <c r="UI242" s="41"/>
      <c r="UJ242" s="41"/>
      <c r="UK242" s="41"/>
      <c r="UL242" s="41"/>
      <c r="UM242" s="41"/>
      <c r="UN242" s="41"/>
      <c r="UO242" s="41"/>
      <c r="UP242" s="41"/>
      <c r="UQ242" s="41"/>
      <c r="UR242" s="41"/>
      <c r="US242" s="41"/>
      <c r="UT242" s="41"/>
      <c r="UU242" s="41"/>
      <c r="UV242" s="41"/>
      <c r="UW242" s="41"/>
      <c r="UX242" s="41"/>
      <c r="UY242" s="41"/>
      <c r="UZ242" s="41"/>
      <c r="VA242" s="41"/>
      <c r="VB242" s="41"/>
      <c r="VC242" s="41"/>
      <c r="VD242" s="41"/>
      <c r="VE242" s="41"/>
      <c r="VF242" s="41"/>
      <c r="VG242" s="41"/>
      <c r="VH242" s="41"/>
      <c r="VI242" s="41"/>
      <c r="VJ242" s="41"/>
      <c r="VK242" s="41"/>
      <c r="VL242" s="41"/>
      <c r="VM242" s="41"/>
      <c r="VN242" s="41"/>
      <c r="VO242" s="41"/>
      <c r="VP242" s="41"/>
      <c r="VQ242" s="41"/>
      <c r="VR242" s="41"/>
      <c r="VS242" s="41"/>
      <c r="VT242" s="41"/>
      <c r="VU242" s="41"/>
      <c r="VV242" s="41"/>
      <c r="VW242" s="41"/>
      <c r="VX242" s="41"/>
      <c r="VY242" s="41"/>
      <c r="VZ242" s="41"/>
      <c r="WA242" s="41"/>
      <c r="WB242" s="41"/>
      <c r="WC242" s="41"/>
      <c r="WD242" s="41"/>
      <c r="WE242" s="41"/>
      <c r="WF242" s="41"/>
      <c r="WG242" s="41"/>
      <c r="WH242" s="41"/>
      <c r="WI242" s="41"/>
      <c r="WJ242" s="41"/>
      <c r="WK242" s="41"/>
      <c r="WL242" s="41"/>
      <c r="WM242" s="41"/>
      <c r="WN242" s="41"/>
      <c r="WO242" s="41"/>
      <c r="WP242" s="41"/>
      <c r="WQ242" s="41"/>
      <c r="WR242" s="41"/>
      <c r="WS242" s="41"/>
      <c r="WT242" s="41"/>
      <c r="WU242" s="41"/>
      <c r="WV242" s="41"/>
      <c r="WW242" s="41"/>
      <c r="WX242" s="41"/>
      <c r="WY242" s="41"/>
      <c r="WZ242" s="41"/>
      <c r="XA242" s="41"/>
      <c r="XB242" s="41"/>
      <c r="XC242" s="41"/>
      <c r="XD242" s="41"/>
      <c r="XE242" s="41"/>
      <c r="XF242" s="41"/>
      <c r="XG242" s="41"/>
      <c r="XH242" s="41"/>
      <c r="XI242" s="41"/>
      <c r="XJ242" s="41"/>
      <c r="XK242" s="41"/>
      <c r="XL242" s="41"/>
      <c r="XM242" s="41"/>
      <c r="XN242" s="41"/>
      <c r="XO242" s="41"/>
      <c r="XP242" s="41"/>
      <c r="XQ242" s="41"/>
      <c r="XR242" s="41"/>
      <c r="XS242" s="41"/>
      <c r="XT242" s="41"/>
      <c r="XU242" s="41"/>
      <c r="XV242" s="41"/>
      <c r="XW242" s="41"/>
      <c r="XX242" s="41"/>
      <c r="XY242" s="41"/>
      <c r="XZ242" s="41"/>
      <c r="YA242" s="41"/>
      <c r="YB242" s="41"/>
      <c r="YC242" s="41"/>
      <c r="YD242" s="41"/>
      <c r="YE242" s="41"/>
      <c r="YF242" s="41"/>
      <c r="YG242" s="41"/>
      <c r="YH242" s="41"/>
      <c r="YI242" s="41"/>
      <c r="YJ242" s="41"/>
      <c r="YK242" s="41"/>
      <c r="YL242" s="41"/>
      <c r="YM242" s="41"/>
      <c r="YN242" s="41"/>
      <c r="YO242" s="41"/>
      <c r="YP242" s="41"/>
      <c r="YQ242" s="41"/>
      <c r="YR242" s="41"/>
      <c r="YS242" s="41"/>
      <c r="YT242" s="41"/>
      <c r="YU242" s="41"/>
      <c r="YV242" s="41"/>
      <c r="YW242" s="41"/>
      <c r="YX242" s="41"/>
      <c r="YY242" s="41"/>
      <c r="YZ242" s="41"/>
      <c r="ZA242" s="41"/>
      <c r="ZB242" s="41"/>
      <c r="ZC242" s="41"/>
      <c r="ZD242" s="41"/>
      <c r="ZE242" s="41"/>
      <c r="ZF242" s="41"/>
      <c r="ZG242" s="41"/>
      <c r="ZH242" s="41"/>
      <c r="ZI242" s="41"/>
      <c r="ZJ242" s="41"/>
      <c r="ZK242" s="41"/>
      <c r="ZL242" s="41"/>
      <c r="ZM242" s="41"/>
      <c r="ZN242" s="41"/>
      <c r="ZO242" s="41"/>
      <c r="ZP242" s="41"/>
      <c r="ZQ242" s="41"/>
      <c r="ZR242" s="41"/>
      <c r="ZS242" s="41"/>
      <c r="ZT242" s="41"/>
      <c r="ZU242" s="41"/>
      <c r="ZV242" s="41"/>
      <c r="ZW242" s="41"/>
      <c r="ZX242" s="41"/>
      <c r="ZY242" s="41"/>
      <c r="ZZ242" s="41"/>
      <c r="AAA242" s="41"/>
      <c r="AAB242" s="41"/>
      <c r="AAC242" s="41"/>
      <c r="AAD242" s="41"/>
      <c r="AAE242" s="41"/>
      <c r="AAF242" s="41"/>
      <c r="AAG242" s="41"/>
      <c r="AAH242" s="41"/>
      <c r="AAI242" s="41"/>
      <c r="AAJ242" s="41"/>
      <c r="AAK242" s="41"/>
      <c r="AAL242" s="41"/>
      <c r="AAM242" s="41"/>
      <c r="AAN242" s="41"/>
      <c r="AAO242" s="41"/>
      <c r="AAP242" s="41"/>
      <c r="AAQ242" s="41"/>
      <c r="AAR242" s="41"/>
      <c r="AAS242" s="41"/>
      <c r="AAT242" s="41"/>
      <c r="AAU242" s="41"/>
      <c r="AAV242" s="41"/>
      <c r="AAW242" s="41"/>
      <c r="AAX242" s="41"/>
      <c r="AAY242" s="41"/>
      <c r="AAZ242" s="41"/>
      <c r="ABA242" s="41"/>
      <c r="ABB242" s="41"/>
      <c r="ABC242" s="41"/>
      <c r="ABD242" s="41"/>
      <c r="ABE242" s="41"/>
      <c r="ABF242" s="41"/>
      <c r="ABG242" s="41"/>
      <c r="ABH242" s="41"/>
      <c r="ABI242" s="41"/>
      <c r="ABJ242" s="41"/>
      <c r="ABK242" s="41"/>
      <c r="ABL242" s="41"/>
      <c r="ABM242" s="41"/>
      <c r="ABN242" s="41"/>
      <c r="ABO242" s="41"/>
      <c r="ABP242" s="41"/>
      <c r="ABQ242" s="41"/>
      <c r="ABR242" s="41"/>
      <c r="ABS242" s="41"/>
      <c r="ABT242" s="41"/>
      <c r="ABU242" s="41"/>
      <c r="ABV242" s="41"/>
      <c r="ABW242" s="41"/>
      <c r="ABX242" s="41"/>
      <c r="ABY242" s="41"/>
      <c r="ABZ242" s="41"/>
      <c r="ACA242" s="41"/>
      <c r="ACB242" s="41"/>
      <c r="ACC242" s="41"/>
      <c r="ACD242" s="41"/>
      <c r="ACE242" s="41"/>
      <c r="ACF242" s="41"/>
      <c r="ACG242" s="41"/>
      <c r="ACH242" s="41"/>
      <c r="ACI242" s="41"/>
      <c r="ACJ242" s="41"/>
      <c r="ACK242" s="41"/>
      <c r="ACL242" s="41"/>
      <c r="ACM242" s="41"/>
      <c r="ACN242" s="41"/>
      <c r="ACO242" s="41"/>
      <c r="ACP242" s="41"/>
      <c r="ACQ242" s="41"/>
      <c r="ACR242" s="41"/>
      <c r="ACS242" s="41"/>
      <c r="ACT242" s="41"/>
      <c r="ACU242" s="41"/>
      <c r="ACV242" s="41"/>
      <c r="ACW242" s="41"/>
      <c r="ACX242" s="41"/>
      <c r="ACY242" s="41"/>
      <c r="ACZ242" s="41"/>
      <c r="ADA242" s="41"/>
      <c r="ADB242" s="41"/>
      <c r="ADC242" s="41"/>
      <c r="ADD242" s="41"/>
      <c r="ADE242" s="41"/>
      <c r="ADF242" s="41"/>
      <c r="ADG242" s="41"/>
      <c r="ADH242" s="41"/>
      <c r="ADI242" s="41"/>
      <c r="ADJ242" s="41"/>
      <c r="ADK242" s="41"/>
      <c r="ADL242" s="41"/>
      <c r="ADM242" s="41"/>
      <c r="ADN242" s="41"/>
      <c r="ADO242" s="41"/>
      <c r="ADP242" s="41"/>
      <c r="ADQ242" s="41"/>
      <c r="ADR242" s="41"/>
      <c r="ADS242" s="41"/>
      <c r="ADT242" s="41"/>
      <c r="ADU242" s="41"/>
      <c r="ADV242" s="41"/>
      <c r="ADW242" s="41"/>
      <c r="ADX242" s="41"/>
      <c r="ADY242" s="41"/>
      <c r="ADZ242" s="41"/>
      <c r="AEA242" s="41"/>
      <c r="AEB242" s="41"/>
      <c r="AEC242" s="41"/>
      <c r="AED242" s="41"/>
      <c r="AEE242" s="41"/>
      <c r="AEF242" s="41"/>
      <c r="AEG242" s="41"/>
      <c r="AEH242" s="41"/>
      <c r="AEI242" s="41"/>
      <c r="AEJ242" s="41"/>
      <c r="AEK242" s="41"/>
      <c r="AEL242" s="41"/>
      <c r="AEM242" s="41"/>
      <c r="AEN242" s="41"/>
      <c r="AEO242" s="41"/>
      <c r="AEP242" s="41"/>
      <c r="AEQ242" s="41"/>
      <c r="AER242" s="41"/>
      <c r="AES242" s="41"/>
      <c r="AET242" s="41"/>
      <c r="AEU242" s="41"/>
      <c r="AEV242" s="41"/>
      <c r="AEW242" s="41"/>
      <c r="AEX242" s="41"/>
      <c r="AEY242" s="41"/>
      <c r="AEZ242" s="41"/>
      <c r="AFA242" s="41"/>
      <c r="AFB242" s="41"/>
      <c r="AFC242" s="41"/>
      <c r="AFD242" s="41"/>
      <c r="AFE242" s="41"/>
      <c r="AFF242" s="41"/>
      <c r="AFG242" s="41"/>
      <c r="AFH242" s="41"/>
      <c r="AFI242" s="41"/>
      <c r="AFJ242" s="41"/>
      <c r="AFK242" s="41"/>
      <c r="AFL242" s="41"/>
      <c r="AFM242" s="41"/>
      <c r="AFN242" s="41"/>
      <c r="AFO242" s="41"/>
      <c r="AFP242" s="41"/>
      <c r="AFQ242" s="41"/>
      <c r="AFR242" s="41"/>
      <c r="AFS242" s="41"/>
      <c r="AFT242" s="41"/>
      <c r="AFU242" s="41"/>
      <c r="AFV242" s="41"/>
      <c r="AFW242" s="41"/>
      <c r="AFX242" s="41"/>
      <c r="AFY242" s="41"/>
      <c r="AFZ242" s="41"/>
      <c r="AGA242" s="41"/>
      <c r="AGB242" s="41"/>
      <c r="AGC242" s="41"/>
      <c r="AGD242" s="41"/>
      <c r="AGE242" s="41"/>
      <c r="AGF242" s="41"/>
      <c r="AGG242" s="41"/>
      <c r="AGH242" s="41"/>
      <c r="AGI242" s="41"/>
      <c r="AGJ242" s="41"/>
      <c r="AGK242" s="41"/>
      <c r="AGL242" s="41"/>
      <c r="AGM242" s="41"/>
      <c r="AGN242" s="41"/>
      <c r="AGO242" s="41"/>
      <c r="AGP242" s="41"/>
      <c r="AGQ242" s="41"/>
      <c r="AGR242" s="41"/>
      <c r="AGS242" s="41"/>
      <c r="AGT242" s="41"/>
      <c r="AGU242" s="41"/>
      <c r="AGV242" s="41"/>
      <c r="AGW242" s="41"/>
      <c r="AGX242" s="41"/>
      <c r="AGY242" s="41"/>
      <c r="AGZ242" s="41"/>
      <c r="AHA242" s="41"/>
      <c r="AHB242" s="41"/>
      <c r="AHC242" s="41"/>
      <c r="AHD242" s="41"/>
      <c r="AHE242" s="41"/>
      <c r="AHF242" s="41"/>
      <c r="AHG242" s="41"/>
      <c r="AHH242" s="41"/>
      <c r="AHI242" s="41"/>
      <c r="AHJ242" s="41"/>
      <c r="AHK242" s="41"/>
      <c r="AHL242" s="41"/>
      <c r="AHM242" s="41"/>
      <c r="AHN242" s="41"/>
      <c r="AHO242" s="41"/>
      <c r="AHP242" s="41"/>
      <c r="AHQ242" s="41"/>
      <c r="AHR242" s="41"/>
      <c r="AHS242" s="41"/>
      <c r="AHT242" s="41"/>
      <c r="AHU242" s="41"/>
      <c r="AHV242" s="41"/>
      <c r="AHW242" s="41"/>
      <c r="AHX242" s="41"/>
      <c r="AHY242" s="41"/>
      <c r="AHZ242" s="41"/>
      <c r="AIA242" s="41"/>
      <c r="AIB242" s="41"/>
      <c r="AIC242" s="41"/>
      <c r="AID242" s="41"/>
      <c r="AIE242" s="41"/>
      <c r="AIF242" s="41"/>
      <c r="AIG242" s="41"/>
      <c r="AIH242" s="41"/>
      <c r="AII242" s="41"/>
      <c r="AIJ242" s="41"/>
      <c r="AIK242" s="41"/>
      <c r="AIL242" s="41"/>
      <c r="AIM242" s="41"/>
      <c r="AIN242" s="41"/>
      <c r="AIO242" s="41"/>
      <c r="AIP242" s="41"/>
      <c r="AIQ242" s="41"/>
      <c r="AIR242" s="41"/>
      <c r="AIS242" s="41"/>
      <c r="AIT242" s="41"/>
      <c r="AIU242" s="41"/>
      <c r="AIV242" s="41"/>
      <c r="AIW242" s="41"/>
      <c r="AIX242" s="41"/>
      <c r="AIY242" s="41"/>
      <c r="AIZ242" s="41"/>
      <c r="AJA242" s="41"/>
      <c r="AJB242" s="41"/>
      <c r="AJC242" s="41"/>
      <c r="AJD242" s="41"/>
      <c r="AJE242" s="41"/>
      <c r="AJF242" s="41"/>
      <c r="AJG242" s="41"/>
      <c r="AJH242" s="41"/>
      <c r="AJI242" s="41"/>
      <c r="AJJ242" s="41"/>
      <c r="AJK242" s="41"/>
      <c r="AJL242" s="41"/>
      <c r="AJM242" s="41"/>
      <c r="AJN242" s="41"/>
      <c r="AJO242" s="41"/>
      <c r="AJP242" s="41"/>
      <c r="AJQ242" s="41"/>
      <c r="AJR242" s="41"/>
      <c r="AJS242" s="41"/>
      <c r="AJT242" s="41"/>
      <c r="AJU242" s="41"/>
      <c r="AJV242" s="41"/>
      <c r="AJW242" s="41"/>
      <c r="AJX242" s="41"/>
      <c r="AJY242" s="41"/>
      <c r="AJZ242" s="41"/>
      <c r="AKA242" s="41"/>
      <c r="AKB242" s="41"/>
      <c r="AKC242" s="41"/>
      <c r="AKD242" s="41"/>
      <c r="AKE242" s="41"/>
      <c r="AKF242" s="41"/>
      <c r="AKG242" s="41"/>
      <c r="AKH242" s="41"/>
      <c r="AKI242" s="41"/>
      <c r="AKJ242" s="41"/>
      <c r="AKK242" s="41"/>
      <c r="AKL242" s="41"/>
      <c r="AKM242" s="41"/>
      <c r="AKN242" s="41"/>
      <c r="AKO242" s="41"/>
      <c r="AKP242" s="41"/>
      <c r="AKQ242" s="41"/>
      <c r="AKR242" s="41"/>
      <c r="AKS242" s="41"/>
      <c r="AKT242" s="41"/>
      <c r="AKU242" s="41"/>
      <c r="AKV242" s="41"/>
      <c r="AKW242" s="41"/>
      <c r="AKX242" s="41"/>
      <c r="AKY242" s="41"/>
      <c r="AKZ242" s="41"/>
      <c r="ALA242" s="41"/>
      <c r="ALB242" s="41"/>
      <c r="ALC242" s="41"/>
      <c r="ALD242" s="41"/>
      <c r="ALE242" s="41"/>
      <c r="ALF242" s="41"/>
      <c r="ALG242" s="41"/>
      <c r="ALH242" s="41"/>
      <c r="ALI242" s="41"/>
      <c r="ALJ242" s="41"/>
      <c r="ALK242" s="41"/>
      <c r="ALL242" s="41"/>
      <c r="ALM242" s="41"/>
      <c r="ALN242" s="41"/>
      <c r="ALO242" s="41"/>
      <c r="ALP242" s="41"/>
      <c r="ALQ242" s="41"/>
      <c r="ALR242" s="41"/>
      <c r="ALS242" s="41"/>
      <c r="ALT242" s="41"/>
      <c r="ALU242" s="41"/>
      <c r="ALV242" s="41"/>
      <c r="ALW242" s="41"/>
      <c r="ALX242" s="41"/>
      <c r="ALY242" s="41"/>
      <c r="ALZ242" s="41"/>
      <c r="AMA242" s="41"/>
      <c r="AMB242" s="41"/>
      <c r="AMC242" s="41"/>
      <c r="AMD242" s="41"/>
      <c r="AME242" s="41"/>
    </row>
    <row r="243" spans="1:1019" ht="24" customHeight="1" thickBot="1" x14ac:dyDescent="0.25">
      <c r="A243" s="592"/>
      <c r="B243" s="594"/>
      <c r="C243" s="596"/>
      <c r="D243" s="598"/>
      <c r="E243" s="600"/>
      <c r="F243" s="602"/>
      <c r="G243" s="604"/>
      <c r="H243" s="606"/>
      <c r="I243" s="608"/>
      <c r="J243" s="371" t="s">
        <v>307</v>
      </c>
      <c r="K243" s="254">
        <f>L243+N243</f>
        <v>1</v>
      </c>
      <c r="L243" s="217">
        <v>1</v>
      </c>
      <c r="M243" s="217">
        <v>0</v>
      </c>
      <c r="N243" s="218">
        <v>0</v>
      </c>
      <c r="O243" s="254">
        <f>P243+R243</f>
        <v>161.80000000000001</v>
      </c>
      <c r="P243" s="217">
        <v>161.80000000000001</v>
      </c>
      <c r="Q243" s="217">
        <v>0</v>
      </c>
      <c r="R243" s="218">
        <v>0</v>
      </c>
      <c r="S243" s="254">
        <f>T243+V243</f>
        <v>161.80000000000001</v>
      </c>
      <c r="T243" s="217">
        <v>161.80000000000001</v>
      </c>
      <c r="U243" s="217">
        <v>0</v>
      </c>
      <c r="V243" s="218">
        <v>0</v>
      </c>
      <c r="W243" s="254">
        <f>X243+Z243</f>
        <v>0</v>
      </c>
      <c r="X243" s="217">
        <v>0</v>
      </c>
      <c r="Y243" s="217">
        <v>0</v>
      </c>
      <c r="Z243" s="218">
        <v>0</v>
      </c>
      <c r="AA243" s="219">
        <v>121.4</v>
      </c>
      <c r="AB243" s="219">
        <v>0</v>
      </c>
      <c r="AC243" s="610"/>
      <c r="AD243" s="613"/>
      <c r="AE243" s="613"/>
      <c r="AF243" s="616"/>
      <c r="AG243" s="41"/>
      <c r="AH243" s="41"/>
      <c r="AI243" s="41"/>
      <c r="AJ243" s="41"/>
      <c r="AK243" s="41"/>
      <c r="AL243" s="41"/>
      <c r="AM243" s="41"/>
      <c r="AN243" s="67"/>
      <c r="AO243" s="67"/>
      <c r="AP243" s="67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9"/>
      <c r="BH243" s="67"/>
      <c r="BI243" s="67"/>
      <c r="BJ243" s="67"/>
      <c r="BK243" s="67"/>
      <c r="BL243" s="67"/>
      <c r="BM243" s="67"/>
      <c r="BN243" s="67"/>
      <c r="BO243" s="67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  <c r="NZ243" s="41"/>
      <c r="OA243" s="41"/>
      <c r="OB243" s="41"/>
      <c r="OC243" s="41"/>
      <c r="OD243" s="41"/>
      <c r="OE243" s="41"/>
      <c r="OF243" s="41"/>
      <c r="OG243" s="41"/>
      <c r="OH243" s="41"/>
      <c r="OI243" s="41"/>
      <c r="OJ243" s="41"/>
      <c r="OK243" s="41"/>
      <c r="OL243" s="41"/>
      <c r="OM243" s="41"/>
      <c r="ON243" s="41"/>
      <c r="OO243" s="41"/>
      <c r="OP243" s="41"/>
      <c r="OQ243" s="41"/>
      <c r="OR243" s="41"/>
      <c r="OS243" s="41"/>
      <c r="OT243" s="41"/>
      <c r="OU243" s="41"/>
      <c r="OV243" s="41"/>
      <c r="OW243" s="41"/>
      <c r="OX243" s="41"/>
      <c r="OY243" s="41"/>
      <c r="OZ243" s="41"/>
      <c r="PA243" s="41"/>
      <c r="PB243" s="41"/>
      <c r="PC243" s="41"/>
      <c r="PD243" s="41"/>
      <c r="PE243" s="41"/>
      <c r="PF243" s="41"/>
      <c r="PG243" s="41"/>
      <c r="PH243" s="41"/>
      <c r="PI243" s="41"/>
      <c r="PJ243" s="41"/>
      <c r="PK243" s="41"/>
      <c r="PL243" s="41"/>
      <c r="PM243" s="41"/>
      <c r="PN243" s="41"/>
      <c r="PO243" s="41"/>
      <c r="PP243" s="41"/>
      <c r="PQ243" s="41"/>
      <c r="PR243" s="41"/>
      <c r="PS243" s="41"/>
      <c r="PT243" s="41"/>
      <c r="PU243" s="41"/>
      <c r="PV243" s="41"/>
      <c r="PW243" s="41"/>
      <c r="PX243" s="41"/>
      <c r="PY243" s="41"/>
      <c r="PZ243" s="41"/>
      <c r="QA243" s="41"/>
      <c r="QB243" s="41"/>
      <c r="QC243" s="41"/>
      <c r="QD243" s="41"/>
      <c r="QE243" s="41"/>
      <c r="QF243" s="41"/>
      <c r="QG243" s="41"/>
      <c r="QH243" s="41"/>
      <c r="QI243" s="41"/>
      <c r="QJ243" s="41"/>
      <c r="QK243" s="41"/>
      <c r="QL243" s="41"/>
      <c r="QM243" s="41"/>
      <c r="QN243" s="41"/>
      <c r="QO243" s="41"/>
      <c r="QP243" s="41"/>
      <c r="QQ243" s="41"/>
      <c r="QR243" s="41"/>
      <c r="QS243" s="41"/>
      <c r="QT243" s="41"/>
      <c r="QU243" s="41"/>
      <c r="QV243" s="41"/>
      <c r="QW243" s="41"/>
      <c r="QX243" s="41"/>
      <c r="QY243" s="41"/>
      <c r="QZ243" s="41"/>
      <c r="RA243" s="41"/>
      <c r="RB243" s="41"/>
      <c r="RC243" s="41"/>
      <c r="RD243" s="41"/>
      <c r="RE243" s="41"/>
      <c r="RF243" s="41"/>
      <c r="RG243" s="41"/>
      <c r="RH243" s="41"/>
      <c r="RI243" s="41"/>
      <c r="RJ243" s="41"/>
      <c r="RK243" s="41"/>
      <c r="RL243" s="41"/>
      <c r="RM243" s="41"/>
      <c r="RN243" s="41"/>
      <c r="RO243" s="41"/>
      <c r="RP243" s="41"/>
      <c r="RQ243" s="41"/>
      <c r="RR243" s="41"/>
      <c r="RS243" s="41"/>
      <c r="RT243" s="41"/>
      <c r="RU243" s="41"/>
      <c r="RV243" s="41"/>
      <c r="RW243" s="41"/>
      <c r="RX243" s="41"/>
      <c r="RY243" s="41"/>
      <c r="RZ243" s="41"/>
      <c r="SA243" s="41"/>
      <c r="SB243" s="41"/>
      <c r="SC243" s="41"/>
      <c r="SD243" s="41"/>
      <c r="SE243" s="41"/>
      <c r="SF243" s="41"/>
      <c r="SG243" s="41"/>
      <c r="SH243" s="41"/>
      <c r="SI243" s="41"/>
      <c r="SJ243" s="41"/>
      <c r="SK243" s="41"/>
      <c r="SL243" s="41"/>
      <c r="SM243" s="41"/>
      <c r="SN243" s="41"/>
      <c r="SO243" s="41"/>
      <c r="SP243" s="41"/>
      <c r="SQ243" s="41"/>
      <c r="SR243" s="41"/>
      <c r="SS243" s="41"/>
      <c r="ST243" s="41"/>
      <c r="SU243" s="41"/>
      <c r="SV243" s="41"/>
      <c r="SW243" s="41"/>
      <c r="SX243" s="41"/>
      <c r="SY243" s="41"/>
      <c r="SZ243" s="41"/>
      <c r="TA243" s="41"/>
      <c r="TB243" s="41"/>
      <c r="TC243" s="41"/>
      <c r="TD243" s="41"/>
      <c r="TE243" s="41"/>
      <c r="TF243" s="41"/>
      <c r="TG243" s="41"/>
      <c r="TH243" s="41"/>
      <c r="TI243" s="41"/>
      <c r="TJ243" s="41"/>
      <c r="TK243" s="41"/>
      <c r="TL243" s="41"/>
      <c r="TM243" s="41"/>
      <c r="TN243" s="41"/>
      <c r="TO243" s="41"/>
      <c r="TP243" s="41"/>
      <c r="TQ243" s="41"/>
      <c r="TR243" s="41"/>
      <c r="TS243" s="41"/>
      <c r="TT243" s="41"/>
      <c r="TU243" s="41"/>
      <c r="TV243" s="41"/>
      <c r="TW243" s="41"/>
      <c r="TX243" s="41"/>
      <c r="TY243" s="41"/>
      <c r="TZ243" s="41"/>
      <c r="UA243" s="41"/>
      <c r="UB243" s="41"/>
      <c r="UC243" s="41"/>
      <c r="UD243" s="41"/>
      <c r="UE243" s="41"/>
      <c r="UF243" s="41"/>
      <c r="UG243" s="41"/>
      <c r="UH243" s="41"/>
      <c r="UI243" s="41"/>
      <c r="UJ243" s="41"/>
      <c r="UK243" s="41"/>
      <c r="UL243" s="41"/>
      <c r="UM243" s="41"/>
      <c r="UN243" s="41"/>
      <c r="UO243" s="41"/>
      <c r="UP243" s="41"/>
      <c r="UQ243" s="41"/>
      <c r="UR243" s="41"/>
      <c r="US243" s="41"/>
      <c r="UT243" s="41"/>
      <c r="UU243" s="41"/>
      <c r="UV243" s="41"/>
      <c r="UW243" s="41"/>
      <c r="UX243" s="41"/>
      <c r="UY243" s="41"/>
      <c r="UZ243" s="41"/>
      <c r="VA243" s="41"/>
      <c r="VB243" s="41"/>
      <c r="VC243" s="41"/>
      <c r="VD243" s="41"/>
      <c r="VE243" s="41"/>
      <c r="VF243" s="41"/>
      <c r="VG243" s="41"/>
      <c r="VH243" s="41"/>
      <c r="VI243" s="41"/>
      <c r="VJ243" s="41"/>
      <c r="VK243" s="41"/>
      <c r="VL243" s="41"/>
      <c r="VM243" s="41"/>
      <c r="VN243" s="41"/>
      <c r="VO243" s="41"/>
      <c r="VP243" s="41"/>
      <c r="VQ243" s="41"/>
      <c r="VR243" s="41"/>
      <c r="VS243" s="41"/>
      <c r="VT243" s="41"/>
      <c r="VU243" s="41"/>
      <c r="VV243" s="41"/>
      <c r="VW243" s="41"/>
      <c r="VX243" s="41"/>
      <c r="VY243" s="41"/>
      <c r="VZ243" s="41"/>
      <c r="WA243" s="41"/>
      <c r="WB243" s="41"/>
      <c r="WC243" s="41"/>
      <c r="WD243" s="41"/>
      <c r="WE243" s="41"/>
      <c r="WF243" s="41"/>
      <c r="WG243" s="41"/>
      <c r="WH243" s="41"/>
      <c r="WI243" s="41"/>
      <c r="WJ243" s="41"/>
      <c r="WK243" s="41"/>
      <c r="WL243" s="41"/>
      <c r="WM243" s="41"/>
      <c r="WN243" s="41"/>
      <c r="WO243" s="41"/>
      <c r="WP243" s="41"/>
      <c r="WQ243" s="41"/>
      <c r="WR243" s="41"/>
      <c r="WS243" s="41"/>
      <c r="WT243" s="41"/>
      <c r="WU243" s="41"/>
      <c r="WV243" s="41"/>
      <c r="WW243" s="41"/>
      <c r="WX243" s="41"/>
      <c r="WY243" s="41"/>
      <c r="WZ243" s="41"/>
      <c r="XA243" s="41"/>
      <c r="XB243" s="41"/>
      <c r="XC243" s="41"/>
      <c r="XD243" s="41"/>
      <c r="XE243" s="41"/>
      <c r="XF243" s="41"/>
      <c r="XG243" s="41"/>
      <c r="XH243" s="41"/>
      <c r="XI243" s="41"/>
      <c r="XJ243" s="41"/>
      <c r="XK243" s="41"/>
      <c r="XL243" s="41"/>
      <c r="XM243" s="41"/>
      <c r="XN243" s="41"/>
      <c r="XO243" s="41"/>
      <c r="XP243" s="41"/>
      <c r="XQ243" s="41"/>
      <c r="XR243" s="41"/>
      <c r="XS243" s="41"/>
      <c r="XT243" s="41"/>
      <c r="XU243" s="41"/>
      <c r="XV243" s="41"/>
      <c r="XW243" s="41"/>
      <c r="XX243" s="41"/>
      <c r="XY243" s="41"/>
      <c r="XZ243" s="41"/>
      <c r="YA243" s="41"/>
      <c r="YB243" s="41"/>
      <c r="YC243" s="41"/>
      <c r="YD243" s="41"/>
      <c r="YE243" s="41"/>
      <c r="YF243" s="41"/>
      <c r="YG243" s="41"/>
      <c r="YH243" s="41"/>
      <c r="YI243" s="41"/>
      <c r="YJ243" s="41"/>
      <c r="YK243" s="41"/>
      <c r="YL243" s="41"/>
      <c r="YM243" s="41"/>
      <c r="YN243" s="41"/>
      <c r="YO243" s="41"/>
      <c r="YP243" s="41"/>
      <c r="YQ243" s="41"/>
      <c r="YR243" s="41"/>
      <c r="YS243" s="41"/>
      <c r="YT243" s="41"/>
      <c r="YU243" s="41"/>
      <c r="YV243" s="41"/>
      <c r="YW243" s="41"/>
      <c r="YX243" s="41"/>
      <c r="YY243" s="41"/>
      <c r="YZ243" s="41"/>
      <c r="ZA243" s="41"/>
      <c r="ZB243" s="41"/>
      <c r="ZC243" s="41"/>
      <c r="ZD243" s="41"/>
      <c r="ZE243" s="41"/>
      <c r="ZF243" s="41"/>
      <c r="ZG243" s="41"/>
      <c r="ZH243" s="41"/>
      <c r="ZI243" s="41"/>
      <c r="ZJ243" s="41"/>
      <c r="ZK243" s="41"/>
      <c r="ZL243" s="41"/>
      <c r="ZM243" s="41"/>
      <c r="ZN243" s="41"/>
      <c r="ZO243" s="41"/>
      <c r="ZP243" s="41"/>
      <c r="ZQ243" s="41"/>
      <c r="ZR243" s="41"/>
      <c r="ZS243" s="41"/>
      <c r="ZT243" s="41"/>
      <c r="ZU243" s="41"/>
      <c r="ZV243" s="41"/>
      <c r="ZW243" s="41"/>
      <c r="ZX243" s="41"/>
      <c r="ZY243" s="41"/>
      <c r="ZZ243" s="41"/>
      <c r="AAA243" s="41"/>
      <c r="AAB243" s="41"/>
      <c r="AAC243" s="41"/>
      <c r="AAD243" s="41"/>
      <c r="AAE243" s="41"/>
      <c r="AAF243" s="41"/>
      <c r="AAG243" s="41"/>
      <c r="AAH243" s="41"/>
      <c r="AAI243" s="41"/>
      <c r="AAJ243" s="41"/>
      <c r="AAK243" s="41"/>
      <c r="AAL243" s="41"/>
      <c r="AAM243" s="41"/>
      <c r="AAN243" s="41"/>
      <c r="AAO243" s="41"/>
      <c r="AAP243" s="41"/>
      <c r="AAQ243" s="41"/>
      <c r="AAR243" s="41"/>
      <c r="AAS243" s="41"/>
      <c r="AAT243" s="41"/>
      <c r="AAU243" s="41"/>
      <c r="AAV243" s="41"/>
      <c r="AAW243" s="41"/>
      <c r="AAX243" s="41"/>
      <c r="AAY243" s="41"/>
      <c r="AAZ243" s="41"/>
      <c r="ABA243" s="41"/>
      <c r="ABB243" s="41"/>
      <c r="ABC243" s="41"/>
      <c r="ABD243" s="41"/>
      <c r="ABE243" s="41"/>
      <c r="ABF243" s="41"/>
      <c r="ABG243" s="41"/>
      <c r="ABH243" s="41"/>
      <c r="ABI243" s="41"/>
      <c r="ABJ243" s="41"/>
      <c r="ABK243" s="41"/>
      <c r="ABL243" s="41"/>
      <c r="ABM243" s="41"/>
      <c r="ABN243" s="41"/>
      <c r="ABO243" s="41"/>
      <c r="ABP243" s="41"/>
      <c r="ABQ243" s="41"/>
      <c r="ABR243" s="41"/>
      <c r="ABS243" s="41"/>
      <c r="ABT243" s="41"/>
      <c r="ABU243" s="41"/>
      <c r="ABV243" s="41"/>
      <c r="ABW243" s="41"/>
      <c r="ABX243" s="41"/>
      <c r="ABY243" s="41"/>
      <c r="ABZ243" s="41"/>
      <c r="ACA243" s="41"/>
      <c r="ACB243" s="41"/>
      <c r="ACC243" s="41"/>
      <c r="ACD243" s="41"/>
      <c r="ACE243" s="41"/>
      <c r="ACF243" s="41"/>
      <c r="ACG243" s="41"/>
      <c r="ACH243" s="41"/>
      <c r="ACI243" s="41"/>
      <c r="ACJ243" s="41"/>
      <c r="ACK243" s="41"/>
      <c r="ACL243" s="41"/>
      <c r="ACM243" s="41"/>
      <c r="ACN243" s="41"/>
      <c r="ACO243" s="41"/>
      <c r="ACP243" s="41"/>
      <c r="ACQ243" s="41"/>
      <c r="ACR243" s="41"/>
      <c r="ACS243" s="41"/>
      <c r="ACT243" s="41"/>
      <c r="ACU243" s="41"/>
      <c r="ACV243" s="41"/>
      <c r="ACW243" s="41"/>
      <c r="ACX243" s="41"/>
      <c r="ACY243" s="41"/>
      <c r="ACZ243" s="41"/>
      <c r="ADA243" s="41"/>
      <c r="ADB243" s="41"/>
      <c r="ADC243" s="41"/>
      <c r="ADD243" s="41"/>
      <c r="ADE243" s="41"/>
      <c r="ADF243" s="41"/>
      <c r="ADG243" s="41"/>
      <c r="ADH243" s="41"/>
      <c r="ADI243" s="41"/>
      <c r="ADJ243" s="41"/>
      <c r="ADK243" s="41"/>
      <c r="ADL243" s="41"/>
      <c r="ADM243" s="41"/>
      <c r="ADN243" s="41"/>
      <c r="ADO243" s="41"/>
      <c r="ADP243" s="41"/>
      <c r="ADQ243" s="41"/>
      <c r="ADR243" s="41"/>
      <c r="ADS243" s="41"/>
      <c r="ADT243" s="41"/>
      <c r="ADU243" s="41"/>
      <c r="ADV243" s="41"/>
      <c r="ADW243" s="41"/>
      <c r="ADX243" s="41"/>
      <c r="ADY243" s="41"/>
      <c r="ADZ243" s="41"/>
      <c r="AEA243" s="41"/>
      <c r="AEB243" s="41"/>
      <c r="AEC243" s="41"/>
      <c r="AED243" s="41"/>
      <c r="AEE243" s="41"/>
      <c r="AEF243" s="41"/>
      <c r="AEG243" s="41"/>
      <c r="AEH243" s="41"/>
      <c r="AEI243" s="41"/>
      <c r="AEJ243" s="41"/>
      <c r="AEK243" s="41"/>
      <c r="AEL243" s="41"/>
      <c r="AEM243" s="41"/>
      <c r="AEN243" s="41"/>
      <c r="AEO243" s="41"/>
      <c r="AEP243" s="41"/>
      <c r="AEQ243" s="41"/>
      <c r="AER243" s="41"/>
      <c r="AES243" s="41"/>
      <c r="AET243" s="41"/>
      <c r="AEU243" s="41"/>
      <c r="AEV243" s="41"/>
      <c r="AEW243" s="41"/>
      <c r="AEX243" s="41"/>
      <c r="AEY243" s="41"/>
      <c r="AEZ243" s="41"/>
      <c r="AFA243" s="41"/>
      <c r="AFB243" s="41"/>
      <c r="AFC243" s="41"/>
      <c r="AFD243" s="41"/>
      <c r="AFE243" s="41"/>
      <c r="AFF243" s="41"/>
      <c r="AFG243" s="41"/>
      <c r="AFH243" s="41"/>
      <c r="AFI243" s="41"/>
      <c r="AFJ243" s="41"/>
      <c r="AFK243" s="41"/>
      <c r="AFL243" s="41"/>
      <c r="AFM243" s="41"/>
      <c r="AFN243" s="41"/>
      <c r="AFO243" s="41"/>
      <c r="AFP243" s="41"/>
      <c r="AFQ243" s="41"/>
      <c r="AFR243" s="41"/>
      <c r="AFS243" s="41"/>
      <c r="AFT243" s="41"/>
      <c r="AFU243" s="41"/>
      <c r="AFV243" s="41"/>
      <c r="AFW243" s="41"/>
      <c r="AFX243" s="41"/>
      <c r="AFY243" s="41"/>
      <c r="AFZ243" s="41"/>
      <c r="AGA243" s="41"/>
      <c r="AGB243" s="41"/>
      <c r="AGC243" s="41"/>
      <c r="AGD243" s="41"/>
      <c r="AGE243" s="41"/>
      <c r="AGF243" s="41"/>
      <c r="AGG243" s="41"/>
      <c r="AGH243" s="41"/>
      <c r="AGI243" s="41"/>
      <c r="AGJ243" s="41"/>
      <c r="AGK243" s="41"/>
      <c r="AGL243" s="41"/>
      <c r="AGM243" s="41"/>
      <c r="AGN243" s="41"/>
      <c r="AGO243" s="41"/>
      <c r="AGP243" s="41"/>
      <c r="AGQ243" s="41"/>
      <c r="AGR243" s="41"/>
      <c r="AGS243" s="41"/>
      <c r="AGT243" s="41"/>
      <c r="AGU243" s="41"/>
      <c r="AGV243" s="41"/>
      <c r="AGW243" s="41"/>
      <c r="AGX243" s="41"/>
      <c r="AGY243" s="41"/>
      <c r="AGZ243" s="41"/>
      <c r="AHA243" s="41"/>
      <c r="AHB243" s="41"/>
      <c r="AHC243" s="41"/>
      <c r="AHD243" s="41"/>
      <c r="AHE243" s="41"/>
      <c r="AHF243" s="41"/>
      <c r="AHG243" s="41"/>
      <c r="AHH243" s="41"/>
      <c r="AHI243" s="41"/>
      <c r="AHJ243" s="41"/>
      <c r="AHK243" s="41"/>
      <c r="AHL243" s="41"/>
      <c r="AHM243" s="41"/>
      <c r="AHN243" s="41"/>
      <c r="AHO243" s="41"/>
      <c r="AHP243" s="41"/>
      <c r="AHQ243" s="41"/>
      <c r="AHR243" s="41"/>
      <c r="AHS243" s="41"/>
      <c r="AHT243" s="41"/>
      <c r="AHU243" s="41"/>
      <c r="AHV243" s="41"/>
      <c r="AHW243" s="41"/>
      <c r="AHX243" s="41"/>
      <c r="AHY243" s="41"/>
      <c r="AHZ243" s="41"/>
      <c r="AIA243" s="41"/>
      <c r="AIB243" s="41"/>
      <c r="AIC243" s="41"/>
      <c r="AID243" s="41"/>
      <c r="AIE243" s="41"/>
      <c r="AIF243" s="41"/>
      <c r="AIG243" s="41"/>
      <c r="AIH243" s="41"/>
      <c r="AII243" s="41"/>
      <c r="AIJ243" s="41"/>
      <c r="AIK243" s="41"/>
      <c r="AIL243" s="41"/>
      <c r="AIM243" s="41"/>
      <c r="AIN243" s="41"/>
      <c r="AIO243" s="41"/>
      <c r="AIP243" s="41"/>
      <c r="AIQ243" s="41"/>
      <c r="AIR243" s="41"/>
      <c r="AIS243" s="41"/>
      <c r="AIT243" s="41"/>
      <c r="AIU243" s="41"/>
      <c r="AIV243" s="41"/>
      <c r="AIW243" s="41"/>
      <c r="AIX243" s="41"/>
      <c r="AIY243" s="41"/>
      <c r="AIZ243" s="41"/>
      <c r="AJA243" s="41"/>
      <c r="AJB243" s="41"/>
      <c r="AJC243" s="41"/>
      <c r="AJD243" s="41"/>
      <c r="AJE243" s="41"/>
      <c r="AJF243" s="41"/>
      <c r="AJG243" s="41"/>
      <c r="AJH243" s="41"/>
      <c r="AJI243" s="41"/>
      <c r="AJJ243" s="41"/>
      <c r="AJK243" s="41"/>
      <c r="AJL243" s="41"/>
      <c r="AJM243" s="41"/>
      <c r="AJN243" s="41"/>
      <c r="AJO243" s="41"/>
      <c r="AJP243" s="41"/>
      <c r="AJQ243" s="41"/>
      <c r="AJR243" s="41"/>
      <c r="AJS243" s="41"/>
      <c r="AJT243" s="41"/>
      <c r="AJU243" s="41"/>
      <c r="AJV243" s="41"/>
      <c r="AJW243" s="41"/>
      <c r="AJX243" s="41"/>
      <c r="AJY243" s="41"/>
      <c r="AJZ243" s="41"/>
      <c r="AKA243" s="41"/>
      <c r="AKB243" s="41"/>
      <c r="AKC243" s="41"/>
      <c r="AKD243" s="41"/>
      <c r="AKE243" s="41"/>
      <c r="AKF243" s="41"/>
      <c r="AKG243" s="41"/>
      <c r="AKH243" s="41"/>
      <c r="AKI243" s="41"/>
      <c r="AKJ243" s="41"/>
      <c r="AKK243" s="41"/>
      <c r="AKL243" s="41"/>
      <c r="AKM243" s="41"/>
      <c r="AKN243" s="41"/>
      <c r="AKO243" s="41"/>
      <c r="AKP243" s="41"/>
      <c r="AKQ243" s="41"/>
      <c r="AKR243" s="41"/>
      <c r="AKS243" s="41"/>
      <c r="AKT243" s="41"/>
      <c r="AKU243" s="41"/>
      <c r="AKV243" s="41"/>
      <c r="AKW243" s="41"/>
      <c r="AKX243" s="41"/>
      <c r="AKY243" s="41"/>
      <c r="AKZ243" s="41"/>
      <c r="ALA243" s="41"/>
      <c r="ALB243" s="41"/>
      <c r="ALC243" s="41"/>
      <c r="ALD243" s="41"/>
      <c r="ALE243" s="41"/>
      <c r="ALF243" s="41"/>
      <c r="ALG243" s="41"/>
      <c r="ALH243" s="41"/>
      <c r="ALI243" s="41"/>
      <c r="ALJ243" s="41"/>
      <c r="ALK243" s="41"/>
      <c r="ALL243" s="41"/>
      <c r="ALM243" s="41"/>
      <c r="ALN243" s="41"/>
      <c r="ALO243" s="41"/>
      <c r="ALP243" s="41"/>
      <c r="ALQ243" s="41"/>
      <c r="ALR243" s="41"/>
      <c r="ALS243" s="41"/>
      <c r="ALT243" s="41"/>
      <c r="ALU243" s="41"/>
      <c r="ALV243" s="41"/>
      <c r="ALW243" s="41"/>
      <c r="ALX243" s="41"/>
      <c r="ALY243" s="41"/>
      <c r="ALZ243" s="41"/>
      <c r="AMA243" s="41"/>
      <c r="AMB243" s="41"/>
      <c r="AMC243" s="41"/>
      <c r="AMD243" s="41"/>
      <c r="AME243" s="41"/>
    </row>
    <row r="244" spans="1:1019" ht="24" customHeight="1" thickBot="1" x14ac:dyDescent="0.25">
      <c r="A244" s="592"/>
      <c r="B244" s="594"/>
      <c r="C244" s="596"/>
      <c r="D244" s="598"/>
      <c r="E244" s="600"/>
      <c r="F244" s="602"/>
      <c r="G244" s="604"/>
      <c r="H244" s="606"/>
      <c r="I244" s="608"/>
      <c r="J244" s="459" t="s">
        <v>26</v>
      </c>
      <c r="K244" s="8">
        <f>SUM(K242:K243)</f>
        <v>2.6</v>
      </c>
      <c r="L244" s="2">
        <f t="shared" ref="L244:AB244" si="78">SUM(L242:L243)</f>
        <v>2.6</v>
      </c>
      <c r="M244" s="2">
        <f t="shared" si="78"/>
        <v>0</v>
      </c>
      <c r="N244" s="7">
        <f t="shared" si="78"/>
        <v>0</v>
      </c>
      <c r="O244" s="8">
        <f t="shared" si="78"/>
        <v>181.8</v>
      </c>
      <c r="P244" s="2">
        <f t="shared" si="78"/>
        <v>181.8</v>
      </c>
      <c r="Q244" s="2">
        <f t="shared" si="78"/>
        <v>0</v>
      </c>
      <c r="R244" s="7">
        <f t="shared" si="78"/>
        <v>0</v>
      </c>
      <c r="S244" s="8">
        <f t="shared" si="78"/>
        <v>181.8</v>
      </c>
      <c r="T244" s="2">
        <f t="shared" si="78"/>
        <v>181.8</v>
      </c>
      <c r="U244" s="2">
        <f t="shared" si="78"/>
        <v>0</v>
      </c>
      <c r="V244" s="7">
        <f t="shared" si="78"/>
        <v>0</v>
      </c>
      <c r="W244" s="8">
        <f t="shared" si="78"/>
        <v>0</v>
      </c>
      <c r="X244" s="2">
        <f t="shared" si="78"/>
        <v>0</v>
      </c>
      <c r="Y244" s="2">
        <f t="shared" si="78"/>
        <v>0</v>
      </c>
      <c r="Z244" s="7">
        <f t="shared" si="78"/>
        <v>0</v>
      </c>
      <c r="AA244" s="9">
        <f t="shared" si="78"/>
        <v>136.4</v>
      </c>
      <c r="AB244" s="9">
        <f t="shared" si="78"/>
        <v>0</v>
      </c>
      <c r="AC244" s="611"/>
      <c r="AD244" s="614"/>
      <c r="AE244" s="614"/>
      <c r="AF244" s="617"/>
      <c r="AG244" s="41"/>
      <c r="AH244" s="41"/>
      <c r="AI244" s="41"/>
      <c r="AJ244" s="41"/>
      <c r="AK244" s="41"/>
      <c r="AL244" s="41"/>
      <c r="AM244" s="41"/>
      <c r="AN244" s="67"/>
      <c r="AO244" s="67"/>
      <c r="AP244" s="67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9"/>
      <c r="BH244" s="67"/>
      <c r="BI244" s="67"/>
      <c r="BJ244" s="67"/>
      <c r="BK244" s="67"/>
      <c r="BL244" s="67"/>
      <c r="BM244" s="67"/>
      <c r="BN244" s="67"/>
      <c r="BO244" s="67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  <c r="NZ244" s="41"/>
      <c r="OA244" s="41"/>
      <c r="OB244" s="41"/>
      <c r="OC244" s="41"/>
      <c r="OD244" s="41"/>
      <c r="OE244" s="41"/>
      <c r="OF244" s="41"/>
      <c r="OG244" s="41"/>
      <c r="OH244" s="41"/>
      <c r="OI244" s="41"/>
      <c r="OJ244" s="41"/>
      <c r="OK244" s="41"/>
      <c r="OL244" s="41"/>
      <c r="OM244" s="41"/>
      <c r="ON244" s="41"/>
      <c r="OO244" s="41"/>
      <c r="OP244" s="41"/>
      <c r="OQ244" s="41"/>
      <c r="OR244" s="41"/>
      <c r="OS244" s="41"/>
      <c r="OT244" s="41"/>
      <c r="OU244" s="41"/>
      <c r="OV244" s="41"/>
      <c r="OW244" s="41"/>
      <c r="OX244" s="41"/>
      <c r="OY244" s="41"/>
      <c r="OZ244" s="41"/>
      <c r="PA244" s="41"/>
      <c r="PB244" s="41"/>
      <c r="PC244" s="41"/>
      <c r="PD244" s="41"/>
      <c r="PE244" s="41"/>
      <c r="PF244" s="41"/>
      <c r="PG244" s="41"/>
      <c r="PH244" s="41"/>
      <c r="PI244" s="41"/>
      <c r="PJ244" s="41"/>
      <c r="PK244" s="41"/>
      <c r="PL244" s="41"/>
      <c r="PM244" s="41"/>
      <c r="PN244" s="41"/>
      <c r="PO244" s="41"/>
      <c r="PP244" s="41"/>
      <c r="PQ244" s="41"/>
      <c r="PR244" s="41"/>
      <c r="PS244" s="41"/>
      <c r="PT244" s="41"/>
      <c r="PU244" s="41"/>
      <c r="PV244" s="41"/>
      <c r="PW244" s="41"/>
      <c r="PX244" s="41"/>
      <c r="PY244" s="41"/>
      <c r="PZ244" s="41"/>
      <c r="QA244" s="41"/>
      <c r="QB244" s="41"/>
      <c r="QC244" s="41"/>
      <c r="QD244" s="41"/>
      <c r="QE244" s="41"/>
      <c r="QF244" s="41"/>
      <c r="QG244" s="41"/>
      <c r="QH244" s="41"/>
      <c r="QI244" s="41"/>
      <c r="QJ244" s="41"/>
      <c r="QK244" s="41"/>
      <c r="QL244" s="41"/>
      <c r="QM244" s="41"/>
      <c r="QN244" s="41"/>
      <c r="QO244" s="41"/>
      <c r="QP244" s="41"/>
      <c r="QQ244" s="41"/>
      <c r="QR244" s="41"/>
      <c r="QS244" s="41"/>
      <c r="QT244" s="41"/>
      <c r="QU244" s="41"/>
      <c r="QV244" s="41"/>
      <c r="QW244" s="41"/>
      <c r="QX244" s="41"/>
      <c r="QY244" s="41"/>
      <c r="QZ244" s="41"/>
      <c r="RA244" s="41"/>
      <c r="RB244" s="41"/>
      <c r="RC244" s="41"/>
      <c r="RD244" s="41"/>
      <c r="RE244" s="41"/>
      <c r="RF244" s="41"/>
      <c r="RG244" s="41"/>
      <c r="RH244" s="41"/>
      <c r="RI244" s="41"/>
      <c r="RJ244" s="41"/>
      <c r="RK244" s="41"/>
      <c r="RL244" s="41"/>
      <c r="RM244" s="41"/>
      <c r="RN244" s="41"/>
      <c r="RO244" s="41"/>
      <c r="RP244" s="41"/>
      <c r="RQ244" s="41"/>
      <c r="RR244" s="41"/>
      <c r="RS244" s="41"/>
      <c r="RT244" s="41"/>
      <c r="RU244" s="41"/>
      <c r="RV244" s="41"/>
      <c r="RW244" s="41"/>
      <c r="RX244" s="41"/>
      <c r="RY244" s="41"/>
      <c r="RZ244" s="41"/>
      <c r="SA244" s="41"/>
      <c r="SB244" s="41"/>
      <c r="SC244" s="41"/>
      <c r="SD244" s="41"/>
      <c r="SE244" s="41"/>
      <c r="SF244" s="41"/>
      <c r="SG244" s="41"/>
      <c r="SH244" s="41"/>
      <c r="SI244" s="41"/>
      <c r="SJ244" s="41"/>
      <c r="SK244" s="41"/>
      <c r="SL244" s="41"/>
      <c r="SM244" s="41"/>
      <c r="SN244" s="41"/>
      <c r="SO244" s="41"/>
      <c r="SP244" s="41"/>
      <c r="SQ244" s="41"/>
      <c r="SR244" s="41"/>
      <c r="SS244" s="41"/>
      <c r="ST244" s="41"/>
      <c r="SU244" s="41"/>
      <c r="SV244" s="41"/>
      <c r="SW244" s="41"/>
      <c r="SX244" s="41"/>
      <c r="SY244" s="41"/>
      <c r="SZ244" s="41"/>
      <c r="TA244" s="41"/>
      <c r="TB244" s="41"/>
      <c r="TC244" s="41"/>
      <c r="TD244" s="41"/>
      <c r="TE244" s="41"/>
      <c r="TF244" s="41"/>
      <c r="TG244" s="41"/>
      <c r="TH244" s="41"/>
      <c r="TI244" s="41"/>
      <c r="TJ244" s="41"/>
      <c r="TK244" s="41"/>
      <c r="TL244" s="41"/>
      <c r="TM244" s="41"/>
      <c r="TN244" s="41"/>
      <c r="TO244" s="41"/>
      <c r="TP244" s="41"/>
      <c r="TQ244" s="41"/>
      <c r="TR244" s="41"/>
      <c r="TS244" s="41"/>
      <c r="TT244" s="41"/>
      <c r="TU244" s="41"/>
      <c r="TV244" s="41"/>
      <c r="TW244" s="41"/>
      <c r="TX244" s="41"/>
      <c r="TY244" s="41"/>
      <c r="TZ244" s="41"/>
      <c r="UA244" s="41"/>
      <c r="UB244" s="41"/>
      <c r="UC244" s="41"/>
      <c r="UD244" s="41"/>
      <c r="UE244" s="41"/>
      <c r="UF244" s="41"/>
      <c r="UG244" s="41"/>
      <c r="UH244" s="41"/>
      <c r="UI244" s="41"/>
      <c r="UJ244" s="41"/>
      <c r="UK244" s="41"/>
      <c r="UL244" s="41"/>
      <c r="UM244" s="41"/>
      <c r="UN244" s="41"/>
      <c r="UO244" s="41"/>
      <c r="UP244" s="41"/>
      <c r="UQ244" s="41"/>
      <c r="UR244" s="41"/>
      <c r="US244" s="41"/>
      <c r="UT244" s="41"/>
      <c r="UU244" s="41"/>
      <c r="UV244" s="41"/>
      <c r="UW244" s="41"/>
      <c r="UX244" s="41"/>
      <c r="UY244" s="41"/>
      <c r="UZ244" s="41"/>
      <c r="VA244" s="41"/>
      <c r="VB244" s="41"/>
      <c r="VC244" s="41"/>
      <c r="VD244" s="41"/>
      <c r="VE244" s="41"/>
      <c r="VF244" s="41"/>
      <c r="VG244" s="41"/>
      <c r="VH244" s="41"/>
      <c r="VI244" s="41"/>
      <c r="VJ244" s="41"/>
      <c r="VK244" s="41"/>
      <c r="VL244" s="41"/>
      <c r="VM244" s="41"/>
      <c r="VN244" s="41"/>
      <c r="VO244" s="41"/>
      <c r="VP244" s="41"/>
      <c r="VQ244" s="41"/>
      <c r="VR244" s="41"/>
      <c r="VS244" s="41"/>
      <c r="VT244" s="41"/>
      <c r="VU244" s="41"/>
      <c r="VV244" s="41"/>
      <c r="VW244" s="41"/>
      <c r="VX244" s="41"/>
      <c r="VY244" s="41"/>
      <c r="VZ244" s="41"/>
      <c r="WA244" s="41"/>
      <c r="WB244" s="41"/>
      <c r="WC244" s="41"/>
      <c r="WD244" s="41"/>
      <c r="WE244" s="41"/>
      <c r="WF244" s="41"/>
      <c r="WG244" s="41"/>
      <c r="WH244" s="41"/>
      <c r="WI244" s="41"/>
      <c r="WJ244" s="41"/>
      <c r="WK244" s="41"/>
      <c r="WL244" s="41"/>
      <c r="WM244" s="41"/>
      <c r="WN244" s="41"/>
      <c r="WO244" s="41"/>
      <c r="WP244" s="41"/>
      <c r="WQ244" s="41"/>
      <c r="WR244" s="41"/>
      <c r="WS244" s="41"/>
      <c r="WT244" s="41"/>
      <c r="WU244" s="41"/>
      <c r="WV244" s="41"/>
      <c r="WW244" s="41"/>
      <c r="WX244" s="41"/>
      <c r="WY244" s="41"/>
      <c r="WZ244" s="41"/>
      <c r="XA244" s="41"/>
      <c r="XB244" s="41"/>
      <c r="XC244" s="41"/>
      <c r="XD244" s="41"/>
      <c r="XE244" s="41"/>
      <c r="XF244" s="41"/>
      <c r="XG244" s="41"/>
      <c r="XH244" s="41"/>
      <c r="XI244" s="41"/>
      <c r="XJ244" s="41"/>
      <c r="XK244" s="41"/>
      <c r="XL244" s="41"/>
      <c r="XM244" s="41"/>
      <c r="XN244" s="41"/>
      <c r="XO244" s="41"/>
      <c r="XP244" s="41"/>
      <c r="XQ244" s="41"/>
      <c r="XR244" s="41"/>
      <c r="XS244" s="41"/>
      <c r="XT244" s="41"/>
      <c r="XU244" s="41"/>
      <c r="XV244" s="41"/>
      <c r="XW244" s="41"/>
      <c r="XX244" s="41"/>
      <c r="XY244" s="41"/>
      <c r="XZ244" s="41"/>
      <c r="YA244" s="41"/>
      <c r="YB244" s="41"/>
      <c r="YC244" s="41"/>
      <c r="YD244" s="41"/>
      <c r="YE244" s="41"/>
      <c r="YF244" s="41"/>
      <c r="YG244" s="41"/>
      <c r="YH244" s="41"/>
      <c r="YI244" s="41"/>
      <c r="YJ244" s="41"/>
      <c r="YK244" s="41"/>
      <c r="YL244" s="41"/>
      <c r="YM244" s="41"/>
      <c r="YN244" s="41"/>
      <c r="YO244" s="41"/>
      <c r="YP244" s="41"/>
      <c r="YQ244" s="41"/>
      <c r="YR244" s="41"/>
      <c r="YS244" s="41"/>
      <c r="YT244" s="41"/>
      <c r="YU244" s="41"/>
      <c r="YV244" s="41"/>
      <c r="YW244" s="41"/>
      <c r="YX244" s="41"/>
      <c r="YY244" s="41"/>
      <c r="YZ244" s="41"/>
      <c r="ZA244" s="41"/>
      <c r="ZB244" s="41"/>
      <c r="ZC244" s="41"/>
      <c r="ZD244" s="41"/>
      <c r="ZE244" s="41"/>
      <c r="ZF244" s="41"/>
      <c r="ZG244" s="41"/>
      <c r="ZH244" s="41"/>
      <c r="ZI244" s="41"/>
      <c r="ZJ244" s="41"/>
      <c r="ZK244" s="41"/>
      <c r="ZL244" s="41"/>
      <c r="ZM244" s="41"/>
      <c r="ZN244" s="41"/>
      <c r="ZO244" s="41"/>
      <c r="ZP244" s="41"/>
      <c r="ZQ244" s="41"/>
      <c r="ZR244" s="41"/>
      <c r="ZS244" s="41"/>
      <c r="ZT244" s="41"/>
      <c r="ZU244" s="41"/>
      <c r="ZV244" s="41"/>
      <c r="ZW244" s="41"/>
      <c r="ZX244" s="41"/>
      <c r="ZY244" s="41"/>
      <c r="ZZ244" s="41"/>
      <c r="AAA244" s="41"/>
      <c r="AAB244" s="41"/>
      <c r="AAC244" s="41"/>
      <c r="AAD244" s="41"/>
      <c r="AAE244" s="41"/>
      <c r="AAF244" s="41"/>
      <c r="AAG244" s="41"/>
      <c r="AAH244" s="41"/>
      <c r="AAI244" s="41"/>
      <c r="AAJ244" s="41"/>
      <c r="AAK244" s="41"/>
      <c r="AAL244" s="41"/>
      <c r="AAM244" s="41"/>
      <c r="AAN244" s="41"/>
      <c r="AAO244" s="41"/>
      <c r="AAP244" s="41"/>
      <c r="AAQ244" s="41"/>
      <c r="AAR244" s="41"/>
      <c r="AAS244" s="41"/>
      <c r="AAT244" s="41"/>
      <c r="AAU244" s="41"/>
      <c r="AAV244" s="41"/>
      <c r="AAW244" s="41"/>
      <c r="AAX244" s="41"/>
      <c r="AAY244" s="41"/>
      <c r="AAZ244" s="41"/>
      <c r="ABA244" s="41"/>
      <c r="ABB244" s="41"/>
      <c r="ABC244" s="41"/>
      <c r="ABD244" s="41"/>
      <c r="ABE244" s="41"/>
      <c r="ABF244" s="41"/>
      <c r="ABG244" s="41"/>
      <c r="ABH244" s="41"/>
      <c r="ABI244" s="41"/>
      <c r="ABJ244" s="41"/>
      <c r="ABK244" s="41"/>
      <c r="ABL244" s="41"/>
      <c r="ABM244" s="41"/>
      <c r="ABN244" s="41"/>
      <c r="ABO244" s="41"/>
      <c r="ABP244" s="41"/>
      <c r="ABQ244" s="41"/>
      <c r="ABR244" s="41"/>
      <c r="ABS244" s="41"/>
      <c r="ABT244" s="41"/>
      <c r="ABU244" s="41"/>
      <c r="ABV244" s="41"/>
      <c r="ABW244" s="41"/>
      <c r="ABX244" s="41"/>
      <c r="ABY244" s="41"/>
      <c r="ABZ244" s="41"/>
      <c r="ACA244" s="41"/>
      <c r="ACB244" s="41"/>
      <c r="ACC244" s="41"/>
      <c r="ACD244" s="41"/>
      <c r="ACE244" s="41"/>
      <c r="ACF244" s="41"/>
      <c r="ACG244" s="41"/>
      <c r="ACH244" s="41"/>
      <c r="ACI244" s="41"/>
      <c r="ACJ244" s="41"/>
      <c r="ACK244" s="41"/>
      <c r="ACL244" s="41"/>
      <c r="ACM244" s="41"/>
      <c r="ACN244" s="41"/>
      <c r="ACO244" s="41"/>
      <c r="ACP244" s="41"/>
      <c r="ACQ244" s="41"/>
      <c r="ACR244" s="41"/>
      <c r="ACS244" s="41"/>
      <c r="ACT244" s="41"/>
      <c r="ACU244" s="41"/>
      <c r="ACV244" s="41"/>
      <c r="ACW244" s="41"/>
      <c r="ACX244" s="41"/>
      <c r="ACY244" s="41"/>
      <c r="ACZ244" s="41"/>
      <c r="ADA244" s="41"/>
      <c r="ADB244" s="41"/>
      <c r="ADC244" s="41"/>
      <c r="ADD244" s="41"/>
      <c r="ADE244" s="41"/>
      <c r="ADF244" s="41"/>
      <c r="ADG244" s="41"/>
      <c r="ADH244" s="41"/>
      <c r="ADI244" s="41"/>
      <c r="ADJ244" s="41"/>
      <c r="ADK244" s="41"/>
      <c r="ADL244" s="41"/>
      <c r="ADM244" s="41"/>
      <c r="ADN244" s="41"/>
      <c r="ADO244" s="41"/>
      <c r="ADP244" s="41"/>
      <c r="ADQ244" s="41"/>
      <c r="ADR244" s="41"/>
      <c r="ADS244" s="41"/>
      <c r="ADT244" s="41"/>
      <c r="ADU244" s="41"/>
      <c r="ADV244" s="41"/>
      <c r="ADW244" s="41"/>
      <c r="ADX244" s="41"/>
      <c r="ADY244" s="41"/>
      <c r="ADZ244" s="41"/>
      <c r="AEA244" s="41"/>
      <c r="AEB244" s="41"/>
      <c r="AEC244" s="41"/>
      <c r="AED244" s="41"/>
      <c r="AEE244" s="41"/>
      <c r="AEF244" s="41"/>
      <c r="AEG244" s="41"/>
      <c r="AEH244" s="41"/>
      <c r="AEI244" s="41"/>
      <c r="AEJ244" s="41"/>
      <c r="AEK244" s="41"/>
      <c r="AEL244" s="41"/>
      <c r="AEM244" s="41"/>
      <c r="AEN244" s="41"/>
      <c r="AEO244" s="41"/>
      <c r="AEP244" s="41"/>
      <c r="AEQ244" s="41"/>
      <c r="AER244" s="41"/>
      <c r="AES244" s="41"/>
      <c r="AET244" s="41"/>
      <c r="AEU244" s="41"/>
      <c r="AEV244" s="41"/>
      <c r="AEW244" s="41"/>
      <c r="AEX244" s="41"/>
      <c r="AEY244" s="41"/>
      <c r="AEZ244" s="41"/>
      <c r="AFA244" s="41"/>
      <c r="AFB244" s="41"/>
      <c r="AFC244" s="41"/>
      <c r="AFD244" s="41"/>
      <c r="AFE244" s="41"/>
      <c r="AFF244" s="41"/>
      <c r="AFG244" s="41"/>
      <c r="AFH244" s="41"/>
      <c r="AFI244" s="41"/>
      <c r="AFJ244" s="41"/>
      <c r="AFK244" s="41"/>
      <c r="AFL244" s="41"/>
      <c r="AFM244" s="41"/>
      <c r="AFN244" s="41"/>
      <c r="AFO244" s="41"/>
      <c r="AFP244" s="41"/>
      <c r="AFQ244" s="41"/>
      <c r="AFR244" s="41"/>
      <c r="AFS244" s="41"/>
      <c r="AFT244" s="41"/>
      <c r="AFU244" s="41"/>
      <c r="AFV244" s="41"/>
      <c r="AFW244" s="41"/>
      <c r="AFX244" s="41"/>
      <c r="AFY244" s="41"/>
      <c r="AFZ244" s="41"/>
      <c r="AGA244" s="41"/>
      <c r="AGB244" s="41"/>
      <c r="AGC244" s="41"/>
      <c r="AGD244" s="41"/>
      <c r="AGE244" s="41"/>
      <c r="AGF244" s="41"/>
      <c r="AGG244" s="41"/>
      <c r="AGH244" s="41"/>
      <c r="AGI244" s="41"/>
      <c r="AGJ244" s="41"/>
      <c r="AGK244" s="41"/>
      <c r="AGL244" s="41"/>
      <c r="AGM244" s="41"/>
      <c r="AGN244" s="41"/>
      <c r="AGO244" s="41"/>
      <c r="AGP244" s="41"/>
      <c r="AGQ244" s="41"/>
      <c r="AGR244" s="41"/>
      <c r="AGS244" s="41"/>
      <c r="AGT244" s="41"/>
      <c r="AGU244" s="41"/>
      <c r="AGV244" s="41"/>
      <c r="AGW244" s="41"/>
      <c r="AGX244" s="41"/>
      <c r="AGY244" s="41"/>
      <c r="AGZ244" s="41"/>
      <c r="AHA244" s="41"/>
      <c r="AHB244" s="41"/>
      <c r="AHC244" s="41"/>
      <c r="AHD244" s="41"/>
      <c r="AHE244" s="41"/>
      <c r="AHF244" s="41"/>
      <c r="AHG244" s="41"/>
      <c r="AHH244" s="41"/>
      <c r="AHI244" s="41"/>
      <c r="AHJ244" s="41"/>
      <c r="AHK244" s="41"/>
      <c r="AHL244" s="41"/>
      <c r="AHM244" s="41"/>
      <c r="AHN244" s="41"/>
      <c r="AHO244" s="41"/>
      <c r="AHP244" s="41"/>
      <c r="AHQ244" s="41"/>
      <c r="AHR244" s="41"/>
      <c r="AHS244" s="41"/>
      <c r="AHT244" s="41"/>
      <c r="AHU244" s="41"/>
      <c r="AHV244" s="41"/>
      <c r="AHW244" s="41"/>
      <c r="AHX244" s="41"/>
      <c r="AHY244" s="41"/>
      <c r="AHZ244" s="41"/>
      <c r="AIA244" s="41"/>
      <c r="AIB244" s="41"/>
      <c r="AIC244" s="41"/>
      <c r="AID244" s="41"/>
      <c r="AIE244" s="41"/>
      <c r="AIF244" s="41"/>
      <c r="AIG244" s="41"/>
      <c r="AIH244" s="41"/>
      <c r="AII244" s="41"/>
      <c r="AIJ244" s="41"/>
      <c r="AIK244" s="41"/>
      <c r="AIL244" s="41"/>
      <c r="AIM244" s="41"/>
      <c r="AIN244" s="41"/>
      <c r="AIO244" s="41"/>
      <c r="AIP244" s="41"/>
      <c r="AIQ244" s="41"/>
      <c r="AIR244" s="41"/>
      <c r="AIS244" s="41"/>
      <c r="AIT244" s="41"/>
      <c r="AIU244" s="41"/>
      <c r="AIV244" s="41"/>
      <c r="AIW244" s="41"/>
      <c r="AIX244" s="41"/>
      <c r="AIY244" s="41"/>
      <c r="AIZ244" s="41"/>
      <c r="AJA244" s="41"/>
      <c r="AJB244" s="41"/>
      <c r="AJC244" s="41"/>
      <c r="AJD244" s="41"/>
      <c r="AJE244" s="41"/>
      <c r="AJF244" s="41"/>
      <c r="AJG244" s="41"/>
      <c r="AJH244" s="41"/>
      <c r="AJI244" s="41"/>
      <c r="AJJ244" s="41"/>
      <c r="AJK244" s="41"/>
      <c r="AJL244" s="41"/>
      <c r="AJM244" s="41"/>
      <c r="AJN244" s="41"/>
      <c r="AJO244" s="41"/>
      <c r="AJP244" s="41"/>
      <c r="AJQ244" s="41"/>
      <c r="AJR244" s="41"/>
      <c r="AJS244" s="41"/>
      <c r="AJT244" s="41"/>
      <c r="AJU244" s="41"/>
      <c r="AJV244" s="41"/>
      <c r="AJW244" s="41"/>
      <c r="AJX244" s="41"/>
      <c r="AJY244" s="41"/>
      <c r="AJZ244" s="41"/>
      <c r="AKA244" s="41"/>
      <c r="AKB244" s="41"/>
      <c r="AKC244" s="41"/>
      <c r="AKD244" s="41"/>
      <c r="AKE244" s="41"/>
      <c r="AKF244" s="41"/>
      <c r="AKG244" s="41"/>
      <c r="AKH244" s="41"/>
      <c r="AKI244" s="41"/>
      <c r="AKJ244" s="41"/>
      <c r="AKK244" s="41"/>
      <c r="AKL244" s="41"/>
      <c r="AKM244" s="41"/>
      <c r="AKN244" s="41"/>
      <c r="AKO244" s="41"/>
      <c r="AKP244" s="41"/>
      <c r="AKQ244" s="41"/>
      <c r="AKR244" s="41"/>
      <c r="AKS244" s="41"/>
      <c r="AKT244" s="41"/>
      <c r="AKU244" s="41"/>
      <c r="AKV244" s="41"/>
      <c r="AKW244" s="41"/>
      <c r="AKX244" s="41"/>
      <c r="AKY244" s="41"/>
      <c r="AKZ244" s="41"/>
      <c r="ALA244" s="41"/>
      <c r="ALB244" s="41"/>
      <c r="ALC244" s="41"/>
      <c r="ALD244" s="41"/>
      <c r="ALE244" s="41"/>
      <c r="ALF244" s="41"/>
      <c r="ALG244" s="41"/>
      <c r="ALH244" s="41"/>
      <c r="ALI244" s="41"/>
      <c r="ALJ244" s="41"/>
      <c r="ALK244" s="41"/>
      <c r="ALL244" s="41"/>
      <c r="ALM244" s="41"/>
      <c r="ALN244" s="41"/>
      <c r="ALO244" s="41"/>
      <c r="ALP244" s="41"/>
      <c r="ALQ244" s="41"/>
      <c r="ALR244" s="41"/>
      <c r="ALS244" s="41"/>
      <c r="ALT244" s="41"/>
      <c r="ALU244" s="41"/>
      <c r="ALV244" s="41"/>
      <c r="ALW244" s="41"/>
      <c r="ALX244" s="41"/>
      <c r="ALY244" s="41"/>
      <c r="ALZ244" s="41"/>
      <c r="AMA244" s="41"/>
      <c r="AMB244" s="41"/>
      <c r="AMC244" s="41"/>
      <c r="AMD244" s="41"/>
      <c r="AME244" s="41"/>
    </row>
    <row r="245" spans="1:1019" ht="19.5" customHeight="1" thickBot="1" x14ac:dyDescent="0.25">
      <c r="A245" s="591" t="s">
        <v>17</v>
      </c>
      <c r="B245" s="593" t="s">
        <v>18</v>
      </c>
      <c r="C245" s="595" t="s">
        <v>18</v>
      </c>
      <c r="D245" s="833" t="s">
        <v>411</v>
      </c>
      <c r="E245" s="796" t="s">
        <v>415</v>
      </c>
      <c r="F245" s="1144"/>
      <c r="G245" s="844" t="s">
        <v>124</v>
      </c>
      <c r="H245" s="846" t="s">
        <v>21</v>
      </c>
      <c r="I245" s="848" t="s">
        <v>22</v>
      </c>
      <c r="J245" s="581" t="s">
        <v>28</v>
      </c>
      <c r="K245" s="582">
        <f>+L245+N245</f>
        <v>0</v>
      </c>
      <c r="L245" s="583">
        <v>0</v>
      </c>
      <c r="M245" s="583">
        <v>0</v>
      </c>
      <c r="N245" s="584">
        <v>0</v>
      </c>
      <c r="O245" s="582">
        <f>+P245+R245</f>
        <v>0</v>
      </c>
      <c r="P245" s="583">
        <v>0</v>
      </c>
      <c r="Q245" s="583">
        <v>0</v>
      </c>
      <c r="R245" s="584">
        <v>0</v>
      </c>
      <c r="S245" s="582">
        <f>+T245+V245</f>
        <v>0</v>
      </c>
      <c r="T245" s="583">
        <v>0</v>
      </c>
      <c r="U245" s="583">
        <v>0</v>
      </c>
      <c r="V245" s="584">
        <v>0</v>
      </c>
      <c r="W245" s="582">
        <f>+X245+Z245</f>
        <v>0</v>
      </c>
      <c r="X245" s="583">
        <v>0</v>
      </c>
      <c r="Y245" s="583">
        <v>0</v>
      </c>
      <c r="Z245" s="584">
        <v>0</v>
      </c>
      <c r="AA245" s="585">
        <v>5</v>
      </c>
      <c r="AB245" s="585">
        <v>0</v>
      </c>
      <c r="AC245" s="1154" t="s">
        <v>412</v>
      </c>
      <c r="AD245" s="787" t="s">
        <v>33</v>
      </c>
      <c r="AE245" s="787" t="s">
        <v>29</v>
      </c>
      <c r="AF245" s="790" t="s">
        <v>29</v>
      </c>
      <c r="AG245" s="41"/>
      <c r="AH245" s="41"/>
      <c r="AI245" s="41"/>
      <c r="AJ245" s="41"/>
      <c r="AK245" s="41"/>
      <c r="AL245" s="41"/>
      <c r="AM245" s="41"/>
      <c r="AN245" s="67"/>
      <c r="AO245" s="67"/>
      <c r="AP245" s="67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9"/>
      <c r="BH245" s="67"/>
      <c r="BI245" s="67"/>
      <c r="BJ245" s="67"/>
      <c r="BK245" s="67"/>
      <c r="BL245" s="67"/>
      <c r="BM245" s="67"/>
      <c r="BN245" s="67"/>
      <c r="BO245" s="67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  <c r="NZ245" s="41"/>
      <c r="OA245" s="41"/>
      <c r="OB245" s="41"/>
      <c r="OC245" s="41"/>
      <c r="OD245" s="41"/>
      <c r="OE245" s="41"/>
      <c r="OF245" s="41"/>
      <c r="OG245" s="41"/>
      <c r="OH245" s="41"/>
      <c r="OI245" s="41"/>
      <c r="OJ245" s="41"/>
      <c r="OK245" s="41"/>
      <c r="OL245" s="41"/>
      <c r="OM245" s="41"/>
      <c r="ON245" s="41"/>
      <c r="OO245" s="41"/>
      <c r="OP245" s="41"/>
      <c r="OQ245" s="41"/>
      <c r="OR245" s="41"/>
      <c r="OS245" s="41"/>
      <c r="OT245" s="41"/>
      <c r="OU245" s="41"/>
      <c r="OV245" s="41"/>
      <c r="OW245" s="41"/>
      <c r="OX245" s="41"/>
      <c r="OY245" s="41"/>
      <c r="OZ245" s="41"/>
      <c r="PA245" s="41"/>
      <c r="PB245" s="41"/>
      <c r="PC245" s="41"/>
      <c r="PD245" s="41"/>
      <c r="PE245" s="41"/>
      <c r="PF245" s="41"/>
      <c r="PG245" s="41"/>
      <c r="PH245" s="41"/>
      <c r="PI245" s="41"/>
      <c r="PJ245" s="41"/>
      <c r="PK245" s="41"/>
      <c r="PL245" s="41"/>
      <c r="PM245" s="41"/>
      <c r="PN245" s="41"/>
      <c r="PO245" s="41"/>
      <c r="PP245" s="41"/>
      <c r="PQ245" s="41"/>
      <c r="PR245" s="41"/>
      <c r="PS245" s="41"/>
      <c r="PT245" s="41"/>
      <c r="PU245" s="41"/>
      <c r="PV245" s="41"/>
      <c r="PW245" s="41"/>
      <c r="PX245" s="41"/>
      <c r="PY245" s="41"/>
      <c r="PZ245" s="41"/>
      <c r="QA245" s="41"/>
      <c r="QB245" s="41"/>
      <c r="QC245" s="41"/>
      <c r="QD245" s="41"/>
      <c r="QE245" s="41"/>
      <c r="QF245" s="41"/>
      <c r="QG245" s="41"/>
      <c r="QH245" s="41"/>
      <c r="QI245" s="41"/>
      <c r="QJ245" s="41"/>
      <c r="QK245" s="41"/>
      <c r="QL245" s="41"/>
      <c r="QM245" s="41"/>
      <c r="QN245" s="41"/>
      <c r="QO245" s="41"/>
      <c r="QP245" s="41"/>
      <c r="QQ245" s="41"/>
      <c r="QR245" s="41"/>
      <c r="QS245" s="41"/>
      <c r="QT245" s="41"/>
      <c r="QU245" s="41"/>
      <c r="QV245" s="41"/>
      <c r="QW245" s="41"/>
      <c r="QX245" s="41"/>
      <c r="QY245" s="41"/>
      <c r="QZ245" s="41"/>
      <c r="RA245" s="41"/>
      <c r="RB245" s="41"/>
      <c r="RC245" s="41"/>
      <c r="RD245" s="41"/>
      <c r="RE245" s="41"/>
      <c r="RF245" s="41"/>
      <c r="RG245" s="41"/>
      <c r="RH245" s="41"/>
      <c r="RI245" s="41"/>
      <c r="RJ245" s="41"/>
      <c r="RK245" s="41"/>
      <c r="RL245" s="41"/>
      <c r="RM245" s="41"/>
      <c r="RN245" s="41"/>
      <c r="RO245" s="41"/>
      <c r="RP245" s="41"/>
      <c r="RQ245" s="41"/>
      <c r="RR245" s="41"/>
      <c r="RS245" s="41"/>
      <c r="RT245" s="41"/>
      <c r="RU245" s="41"/>
      <c r="RV245" s="41"/>
      <c r="RW245" s="41"/>
      <c r="RX245" s="41"/>
      <c r="RY245" s="41"/>
      <c r="RZ245" s="41"/>
      <c r="SA245" s="41"/>
      <c r="SB245" s="41"/>
      <c r="SC245" s="41"/>
      <c r="SD245" s="41"/>
      <c r="SE245" s="41"/>
      <c r="SF245" s="41"/>
      <c r="SG245" s="41"/>
      <c r="SH245" s="41"/>
      <c r="SI245" s="41"/>
      <c r="SJ245" s="41"/>
      <c r="SK245" s="41"/>
      <c r="SL245" s="41"/>
      <c r="SM245" s="41"/>
      <c r="SN245" s="41"/>
      <c r="SO245" s="41"/>
      <c r="SP245" s="41"/>
      <c r="SQ245" s="41"/>
      <c r="SR245" s="41"/>
      <c r="SS245" s="41"/>
      <c r="ST245" s="41"/>
      <c r="SU245" s="41"/>
      <c r="SV245" s="41"/>
      <c r="SW245" s="41"/>
      <c r="SX245" s="41"/>
      <c r="SY245" s="41"/>
      <c r="SZ245" s="41"/>
      <c r="TA245" s="41"/>
      <c r="TB245" s="41"/>
      <c r="TC245" s="41"/>
      <c r="TD245" s="41"/>
      <c r="TE245" s="41"/>
      <c r="TF245" s="41"/>
      <c r="TG245" s="41"/>
      <c r="TH245" s="41"/>
      <c r="TI245" s="41"/>
      <c r="TJ245" s="41"/>
      <c r="TK245" s="41"/>
      <c r="TL245" s="41"/>
      <c r="TM245" s="41"/>
      <c r="TN245" s="41"/>
      <c r="TO245" s="41"/>
      <c r="TP245" s="41"/>
      <c r="TQ245" s="41"/>
      <c r="TR245" s="41"/>
      <c r="TS245" s="41"/>
      <c r="TT245" s="41"/>
      <c r="TU245" s="41"/>
      <c r="TV245" s="41"/>
      <c r="TW245" s="41"/>
      <c r="TX245" s="41"/>
      <c r="TY245" s="41"/>
      <c r="TZ245" s="41"/>
      <c r="UA245" s="41"/>
      <c r="UB245" s="41"/>
      <c r="UC245" s="41"/>
      <c r="UD245" s="41"/>
      <c r="UE245" s="41"/>
      <c r="UF245" s="41"/>
      <c r="UG245" s="41"/>
      <c r="UH245" s="41"/>
      <c r="UI245" s="41"/>
      <c r="UJ245" s="41"/>
      <c r="UK245" s="41"/>
      <c r="UL245" s="41"/>
      <c r="UM245" s="41"/>
      <c r="UN245" s="41"/>
      <c r="UO245" s="41"/>
      <c r="UP245" s="41"/>
      <c r="UQ245" s="41"/>
      <c r="UR245" s="41"/>
      <c r="US245" s="41"/>
      <c r="UT245" s="41"/>
      <c r="UU245" s="41"/>
      <c r="UV245" s="41"/>
      <c r="UW245" s="41"/>
      <c r="UX245" s="41"/>
      <c r="UY245" s="41"/>
      <c r="UZ245" s="41"/>
      <c r="VA245" s="41"/>
      <c r="VB245" s="41"/>
      <c r="VC245" s="41"/>
      <c r="VD245" s="41"/>
      <c r="VE245" s="41"/>
      <c r="VF245" s="41"/>
      <c r="VG245" s="41"/>
      <c r="VH245" s="41"/>
      <c r="VI245" s="41"/>
      <c r="VJ245" s="41"/>
      <c r="VK245" s="41"/>
      <c r="VL245" s="41"/>
      <c r="VM245" s="41"/>
      <c r="VN245" s="41"/>
      <c r="VO245" s="41"/>
      <c r="VP245" s="41"/>
      <c r="VQ245" s="41"/>
      <c r="VR245" s="41"/>
      <c r="VS245" s="41"/>
      <c r="VT245" s="41"/>
      <c r="VU245" s="41"/>
      <c r="VV245" s="41"/>
      <c r="VW245" s="41"/>
      <c r="VX245" s="41"/>
      <c r="VY245" s="41"/>
      <c r="VZ245" s="41"/>
      <c r="WA245" s="41"/>
      <c r="WB245" s="41"/>
      <c r="WC245" s="41"/>
      <c r="WD245" s="41"/>
      <c r="WE245" s="41"/>
      <c r="WF245" s="41"/>
      <c r="WG245" s="41"/>
      <c r="WH245" s="41"/>
      <c r="WI245" s="41"/>
      <c r="WJ245" s="41"/>
      <c r="WK245" s="41"/>
      <c r="WL245" s="41"/>
      <c r="WM245" s="41"/>
      <c r="WN245" s="41"/>
      <c r="WO245" s="41"/>
      <c r="WP245" s="41"/>
      <c r="WQ245" s="41"/>
      <c r="WR245" s="41"/>
      <c r="WS245" s="41"/>
      <c r="WT245" s="41"/>
      <c r="WU245" s="41"/>
      <c r="WV245" s="41"/>
      <c r="WW245" s="41"/>
      <c r="WX245" s="41"/>
      <c r="WY245" s="41"/>
      <c r="WZ245" s="41"/>
      <c r="XA245" s="41"/>
      <c r="XB245" s="41"/>
      <c r="XC245" s="41"/>
      <c r="XD245" s="41"/>
      <c r="XE245" s="41"/>
      <c r="XF245" s="41"/>
      <c r="XG245" s="41"/>
      <c r="XH245" s="41"/>
      <c r="XI245" s="41"/>
      <c r="XJ245" s="41"/>
      <c r="XK245" s="41"/>
      <c r="XL245" s="41"/>
      <c r="XM245" s="41"/>
      <c r="XN245" s="41"/>
      <c r="XO245" s="41"/>
      <c r="XP245" s="41"/>
      <c r="XQ245" s="41"/>
      <c r="XR245" s="41"/>
      <c r="XS245" s="41"/>
      <c r="XT245" s="41"/>
      <c r="XU245" s="41"/>
      <c r="XV245" s="41"/>
      <c r="XW245" s="41"/>
      <c r="XX245" s="41"/>
      <c r="XY245" s="41"/>
      <c r="XZ245" s="41"/>
      <c r="YA245" s="41"/>
      <c r="YB245" s="41"/>
      <c r="YC245" s="41"/>
      <c r="YD245" s="41"/>
      <c r="YE245" s="41"/>
      <c r="YF245" s="41"/>
      <c r="YG245" s="41"/>
      <c r="YH245" s="41"/>
      <c r="YI245" s="41"/>
      <c r="YJ245" s="41"/>
      <c r="YK245" s="41"/>
      <c r="YL245" s="41"/>
      <c r="YM245" s="41"/>
      <c r="YN245" s="41"/>
      <c r="YO245" s="41"/>
      <c r="YP245" s="41"/>
      <c r="YQ245" s="41"/>
      <c r="YR245" s="41"/>
      <c r="YS245" s="41"/>
      <c r="YT245" s="41"/>
      <c r="YU245" s="41"/>
      <c r="YV245" s="41"/>
      <c r="YW245" s="41"/>
      <c r="YX245" s="41"/>
      <c r="YY245" s="41"/>
      <c r="YZ245" s="41"/>
      <c r="ZA245" s="41"/>
      <c r="ZB245" s="41"/>
      <c r="ZC245" s="41"/>
      <c r="ZD245" s="41"/>
      <c r="ZE245" s="41"/>
      <c r="ZF245" s="41"/>
      <c r="ZG245" s="41"/>
      <c r="ZH245" s="41"/>
      <c r="ZI245" s="41"/>
      <c r="ZJ245" s="41"/>
      <c r="ZK245" s="41"/>
      <c r="ZL245" s="41"/>
      <c r="ZM245" s="41"/>
      <c r="ZN245" s="41"/>
      <c r="ZO245" s="41"/>
      <c r="ZP245" s="41"/>
      <c r="ZQ245" s="41"/>
      <c r="ZR245" s="41"/>
      <c r="ZS245" s="41"/>
      <c r="ZT245" s="41"/>
      <c r="ZU245" s="41"/>
      <c r="ZV245" s="41"/>
      <c r="ZW245" s="41"/>
      <c r="ZX245" s="41"/>
      <c r="ZY245" s="41"/>
      <c r="ZZ245" s="41"/>
      <c r="AAA245" s="41"/>
      <c r="AAB245" s="41"/>
      <c r="AAC245" s="41"/>
      <c r="AAD245" s="41"/>
      <c r="AAE245" s="41"/>
      <c r="AAF245" s="41"/>
      <c r="AAG245" s="41"/>
      <c r="AAH245" s="41"/>
      <c r="AAI245" s="41"/>
      <c r="AAJ245" s="41"/>
      <c r="AAK245" s="41"/>
      <c r="AAL245" s="41"/>
      <c r="AAM245" s="41"/>
      <c r="AAN245" s="41"/>
      <c r="AAO245" s="41"/>
      <c r="AAP245" s="41"/>
      <c r="AAQ245" s="41"/>
      <c r="AAR245" s="41"/>
      <c r="AAS245" s="41"/>
      <c r="AAT245" s="41"/>
      <c r="AAU245" s="41"/>
      <c r="AAV245" s="41"/>
      <c r="AAW245" s="41"/>
      <c r="AAX245" s="41"/>
      <c r="AAY245" s="41"/>
      <c r="AAZ245" s="41"/>
      <c r="ABA245" s="41"/>
      <c r="ABB245" s="41"/>
      <c r="ABC245" s="41"/>
      <c r="ABD245" s="41"/>
      <c r="ABE245" s="41"/>
      <c r="ABF245" s="41"/>
      <c r="ABG245" s="41"/>
      <c r="ABH245" s="41"/>
      <c r="ABI245" s="41"/>
      <c r="ABJ245" s="41"/>
      <c r="ABK245" s="41"/>
      <c r="ABL245" s="41"/>
      <c r="ABM245" s="41"/>
      <c r="ABN245" s="41"/>
      <c r="ABO245" s="41"/>
      <c r="ABP245" s="41"/>
      <c r="ABQ245" s="41"/>
      <c r="ABR245" s="41"/>
      <c r="ABS245" s="41"/>
      <c r="ABT245" s="41"/>
      <c r="ABU245" s="41"/>
      <c r="ABV245" s="41"/>
      <c r="ABW245" s="41"/>
      <c r="ABX245" s="41"/>
      <c r="ABY245" s="41"/>
      <c r="ABZ245" s="41"/>
      <c r="ACA245" s="41"/>
      <c r="ACB245" s="41"/>
      <c r="ACC245" s="41"/>
      <c r="ACD245" s="41"/>
      <c r="ACE245" s="41"/>
      <c r="ACF245" s="41"/>
      <c r="ACG245" s="41"/>
      <c r="ACH245" s="41"/>
      <c r="ACI245" s="41"/>
      <c r="ACJ245" s="41"/>
      <c r="ACK245" s="41"/>
      <c r="ACL245" s="41"/>
      <c r="ACM245" s="41"/>
      <c r="ACN245" s="41"/>
      <c r="ACO245" s="41"/>
      <c r="ACP245" s="41"/>
      <c r="ACQ245" s="41"/>
      <c r="ACR245" s="41"/>
      <c r="ACS245" s="41"/>
      <c r="ACT245" s="41"/>
      <c r="ACU245" s="41"/>
      <c r="ACV245" s="41"/>
      <c r="ACW245" s="41"/>
      <c r="ACX245" s="41"/>
      <c r="ACY245" s="41"/>
      <c r="ACZ245" s="41"/>
      <c r="ADA245" s="41"/>
      <c r="ADB245" s="41"/>
      <c r="ADC245" s="41"/>
      <c r="ADD245" s="41"/>
      <c r="ADE245" s="41"/>
      <c r="ADF245" s="41"/>
      <c r="ADG245" s="41"/>
      <c r="ADH245" s="41"/>
      <c r="ADI245" s="41"/>
      <c r="ADJ245" s="41"/>
      <c r="ADK245" s="41"/>
      <c r="ADL245" s="41"/>
      <c r="ADM245" s="41"/>
      <c r="ADN245" s="41"/>
      <c r="ADO245" s="41"/>
      <c r="ADP245" s="41"/>
      <c r="ADQ245" s="41"/>
      <c r="ADR245" s="41"/>
      <c r="ADS245" s="41"/>
      <c r="ADT245" s="41"/>
      <c r="ADU245" s="41"/>
      <c r="ADV245" s="41"/>
      <c r="ADW245" s="41"/>
      <c r="ADX245" s="41"/>
      <c r="ADY245" s="41"/>
      <c r="ADZ245" s="41"/>
      <c r="AEA245" s="41"/>
      <c r="AEB245" s="41"/>
      <c r="AEC245" s="41"/>
      <c r="AED245" s="41"/>
      <c r="AEE245" s="41"/>
      <c r="AEF245" s="41"/>
      <c r="AEG245" s="41"/>
      <c r="AEH245" s="41"/>
      <c r="AEI245" s="41"/>
      <c r="AEJ245" s="41"/>
      <c r="AEK245" s="41"/>
      <c r="AEL245" s="41"/>
      <c r="AEM245" s="41"/>
      <c r="AEN245" s="41"/>
      <c r="AEO245" s="41"/>
      <c r="AEP245" s="41"/>
      <c r="AEQ245" s="41"/>
      <c r="AER245" s="41"/>
      <c r="AES245" s="41"/>
      <c r="AET245" s="41"/>
      <c r="AEU245" s="41"/>
      <c r="AEV245" s="41"/>
      <c r="AEW245" s="41"/>
      <c r="AEX245" s="41"/>
      <c r="AEY245" s="41"/>
      <c r="AEZ245" s="41"/>
      <c r="AFA245" s="41"/>
      <c r="AFB245" s="41"/>
      <c r="AFC245" s="41"/>
      <c r="AFD245" s="41"/>
      <c r="AFE245" s="41"/>
      <c r="AFF245" s="41"/>
      <c r="AFG245" s="41"/>
      <c r="AFH245" s="41"/>
      <c r="AFI245" s="41"/>
      <c r="AFJ245" s="41"/>
      <c r="AFK245" s="41"/>
      <c r="AFL245" s="41"/>
      <c r="AFM245" s="41"/>
      <c r="AFN245" s="41"/>
      <c r="AFO245" s="41"/>
      <c r="AFP245" s="41"/>
      <c r="AFQ245" s="41"/>
      <c r="AFR245" s="41"/>
      <c r="AFS245" s="41"/>
      <c r="AFT245" s="41"/>
      <c r="AFU245" s="41"/>
      <c r="AFV245" s="41"/>
      <c r="AFW245" s="41"/>
      <c r="AFX245" s="41"/>
      <c r="AFY245" s="41"/>
      <c r="AFZ245" s="41"/>
      <c r="AGA245" s="41"/>
      <c r="AGB245" s="41"/>
      <c r="AGC245" s="41"/>
      <c r="AGD245" s="41"/>
      <c r="AGE245" s="41"/>
      <c r="AGF245" s="41"/>
      <c r="AGG245" s="41"/>
      <c r="AGH245" s="41"/>
      <c r="AGI245" s="41"/>
      <c r="AGJ245" s="41"/>
      <c r="AGK245" s="41"/>
      <c r="AGL245" s="41"/>
      <c r="AGM245" s="41"/>
      <c r="AGN245" s="41"/>
      <c r="AGO245" s="41"/>
      <c r="AGP245" s="41"/>
      <c r="AGQ245" s="41"/>
      <c r="AGR245" s="41"/>
      <c r="AGS245" s="41"/>
      <c r="AGT245" s="41"/>
      <c r="AGU245" s="41"/>
      <c r="AGV245" s="41"/>
      <c r="AGW245" s="41"/>
      <c r="AGX245" s="41"/>
      <c r="AGY245" s="41"/>
      <c r="AGZ245" s="41"/>
      <c r="AHA245" s="41"/>
      <c r="AHB245" s="41"/>
      <c r="AHC245" s="41"/>
      <c r="AHD245" s="41"/>
      <c r="AHE245" s="41"/>
      <c r="AHF245" s="41"/>
      <c r="AHG245" s="41"/>
      <c r="AHH245" s="41"/>
      <c r="AHI245" s="41"/>
      <c r="AHJ245" s="41"/>
      <c r="AHK245" s="41"/>
      <c r="AHL245" s="41"/>
      <c r="AHM245" s="41"/>
      <c r="AHN245" s="41"/>
      <c r="AHO245" s="41"/>
      <c r="AHP245" s="41"/>
      <c r="AHQ245" s="41"/>
      <c r="AHR245" s="41"/>
      <c r="AHS245" s="41"/>
      <c r="AHT245" s="41"/>
      <c r="AHU245" s="41"/>
      <c r="AHV245" s="41"/>
      <c r="AHW245" s="41"/>
      <c r="AHX245" s="41"/>
      <c r="AHY245" s="41"/>
      <c r="AHZ245" s="41"/>
      <c r="AIA245" s="41"/>
      <c r="AIB245" s="41"/>
      <c r="AIC245" s="41"/>
      <c r="AID245" s="41"/>
      <c r="AIE245" s="41"/>
      <c r="AIF245" s="41"/>
      <c r="AIG245" s="41"/>
      <c r="AIH245" s="41"/>
      <c r="AII245" s="41"/>
      <c r="AIJ245" s="41"/>
      <c r="AIK245" s="41"/>
      <c r="AIL245" s="41"/>
      <c r="AIM245" s="41"/>
      <c r="AIN245" s="41"/>
      <c r="AIO245" s="41"/>
      <c r="AIP245" s="41"/>
      <c r="AIQ245" s="41"/>
      <c r="AIR245" s="41"/>
      <c r="AIS245" s="41"/>
      <c r="AIT245" s="41"/>
      <c r="AIU245" s="41"/>
      <c r="AIV245" s="41"/>
      <c r="AIW245" s="41"/>
      <c r="AIX245" s="41"/>
      <c r="AIY245" s="41"/>
      <c r="AIZ245" s="41"/>
      <c r="AJA245" s="41"/>
      <c r="AJB245" s="41"/>
      <c r="AJC245" s="41"/>
      <c r="AJD245" s="41"/>
      <c r="AJE245" s="41"/>
      <c r="AJF245" s="41"/>
      <c r="AJG245" s="41"/>
      <c r="AJH245" s="41"/>
      <c r="AJI245" s="41"/>
      <c r="AJJ245" s="41"/>
      <c r="AJK245" s="41"/>
      <c r="AJL245" s="41"/>
      <c r="AJM245" s="41"/>
      <c r="AJN245" s="41"/>
      <c r="AJO245" s="41"/>
      <c r="AJP245" s="41"/>
      <c r="AJQ245" s="41"/>
      <c r="AJR245" s="41"/>
      <c r="AJS245" s="41"/>
      <c r="AJT245" s="41"/>
      <c r="AJU245" s="41"/>
      <c r="AJV245" s="41"/>
      <c r="AJW245" s="41"/>
      <c r="AJX245" s="41"/>
      <c r="AJY245" s="41"/>
      <c r="AJZ245" s="41"/>
      <c r="AKA245" s="41"/>
      <c r="AKB245" s="41"/>
      <c r="AKC245" s="41"/>
      <c r="AKD245" s="41"/>
      <c r="AKE245" s="41"/>
      <c r="AKF245" s="41"/>
      <c r="AKG245" s="41"/>
      <c r="AKH245" s="41"/>
      <c r="AKI245" s="41"/>
      <c r="AKJ245" s="41"/>
      <c r="AKK245" s="41"/>
      <c r="AKL245" s="41"/>
      <c r="AKM245" s="41"/>
      <c r="AKN245" s="41"/>
      <c r="AKO245" s="41"/>
      <c r="AKP245" s="41"/>
      <c r="AKQ245" s="41"/>
      <c r="AKR245" s="41"/>
      <c r="AKS245" s="41"/>
      <c r="AKT245" s="41"/>
      <c r="AKU245" s="41"/>
      <c r="AKV245" s="41"/>
      <c r="AKW245" s="41"/>
      <c r="AKX245" s="41"/>
      <c r="AKY245" s="41"/>
      <c r="AKZ245" s="41"/>
      <c r="ALA245" s="41"/>
      <c r="ALB245" s="41"/>
      <c r="ALC245" s="41"/>
      <c r="ALD245" s="41"/>
      <c r="ALE245" s="41"/>
      <c r="ALF245" s="41"/>
      <c r="ALG245" s="41"/>
      <c r="ALH245" s="41"/>
      <c r="ALI245" s="41"/>
      <c r="ALJ245" s="41"/>
      <c r="ALK245" s="41"/>
      <c r="ALL245" s="41"/>
      <c r="ALM245" s="41"/>
      <c r="ALN245" s="41"/>
      <c r="ALO245" s="41"/>
      <c r="ALP245" s="41"/>
      <c r="ALQ245" s="41"/>
      <c r="ALR245" s="41"/>
      <c r="ALS245" s="41"/>
      <c r="ALT245" s="41"/>
      <c r="ALU245" s="41"/>
      <c r="ALV245" s="41"/>
      <c r="ALW245" s="41"/>
      <c r="ALX245" s="41"/>
      <c r="ALY245" s="41"/>
      <c r="ALZ245" s="41"/>
      <c r="AMA245" s="41"/>
      <c r="AMB245" s="41"/>
      <c r="AMC245" s="41"/>
      <c r="AMD245" s="41"/>
      <c r="AME245" s="41"/>
    </row>
    <row r="246" spans="1:1019" ht="21" customHeight="1" thickBot="1" x14ac:dyDescent="0.25">
      <c r="A246" s="592"/>
      <c r="B246" s="594"/>
      <c r="C246" s="596"/>
      <c r="D246" s="834"/>
      <c r="E246" s="797"/>
      <c r="F246" s="1145"/>
      <c r="G246" s="845"/>
      <c r="H246" s="847"/>
      <c r="I246" s="849"/>
      <c r="J246" s="554" t="s">
        <v>25</v>
      </c>
      <c r="K246" s="555">
        <f>L246+N246</f>
        <v>0</v>
      </c>
      <c r="L246" s="557">
        <v>0</v>
      </c>
      <c r="M246" s="557">
        <v>0</v>
      </c>
      <c r="N246" s="571">
        <v>0</v>
      </c>
      <c r="O246" s="555">
        <f>P246+R246</f>
        <v>0</v>
      </c>
      <c r="P246" s="557">
        <v>0</v>
      </c>
      <c r="Q246" s="557">
        <v>0</v>
      </c>
      <c r="R246" s="571">
        <v>0</v>
      </c>
      <c r="S246" s="555">
        <f>T246+V246</f>
        <v>0</v>
      </c>
      <c r="T246" s="557">
        <v>0</v>
      </c>
      <c r="U246" s="557">
        <v>0</v>
      </c>
      <c r="V246" s="571">
        <v>0</v>
      </c>
      <c r="W246" s="555">
        <f>X246+Z246</f>
        <v>0</v>
      </c>
      <c r="X246" s="557">
        <v>0</v>
      </c>
      <c r="Y246" s="557">
        <v>0</v>
      </c>
      <c r="Z246" s="571">
        <v>0</v>
      </c>
      <c r="AA246" s="561">
        <v>28</v>
      </c>
      <c r="AB246" s="561">
        <v>0</v>
      </c>
      <c r="AC246" s="1155"/>
      <c r="AD246" s="788"/>
      <c r="AE246" s="788"/>
      <c r="AF246" s="791"/>
      <c r="AG246" s="41"/>
      <c r="AH246" s="41"/>
      <c r="AI246" s="41"/>
      <c r="AJ246" s="41"/>
      <c r="AK246" s="41"/>
      <c r="AL246" s="41"/>
      <c r="AM246" s="41"/>
      <c r="AN246" s="67"/>
      <c r="AO246" s="67"/>
      <c r="AP246" s="67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9"/>
      <c r="BH246" s="67"/>
      <c r="BI246" s="67"/>
      <c r="BJ246" s="67"/>
      <c r="BK246" s="67"/>
      <c r="BL246" s="67"/>
      <c r="BM246" s="67"/>
      <c r="BN246" s="67"/>
      <c r="BO246" s="67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  <c r="NZ246" s="41"/>
      <c r="OA246" s="41"/>
      <c r="OB246" s="41"/>
      <c r="OC246" s="41"/>
      <c r="OD246" s="41"/>
      <c r="OE246" s="41"/>
      <c r="OF246" s="41"/>
      <c r="OG246" s="41"/>
      <c r="OH246" s="41"/>
      <c r="OI246" s="41"/>
      <c r="OJ246" s="41"/>
      <c r="OK246" s="41"/>
      <c r="OL246" s="41"/>
      <c r="OM246" s="41"/>
      <c r="ON246" s="41"/>
      <c r="OO246" s="41"/>
      <c r="OP246" s="41"/>
      <c r="OQ246" s="41"/>
      <c r="OR246" s="41"/>
      <c r="OS246" s="41"/>
      <c r="OT246" s="41"/>
      <c r="OU246" s="41"/>
      <c r="OV246" s="41"/>
      <c r="OW246" s="41"/>
      <c r="OX246" s="41"/>
      <c r="OY246" s="41"/>
      <c r="OZ246" s="41"/>
      <c r="PA246" s="41"/>
      <c r="PB246" s="41"/>
      <c r="PC246" s="41"/>
      <c r="PD246" s="41"/>
      <c r="PE246" s="41"/>
      <c r="PF246" s="41"/>
      <c r="PG246" s="41"/>
      <c r="PH246" s="41"/>
      <c r="PI246" s="41"/>
      <c r="PJ246" s="41"/>
      <c r="PK246" s="41"/>
      <c r="PL246" s="41"/>
      <c r="PM246" s="41"/>
      <c r="PN246" s="41"/>
      <c r="PO246" s="41"/>
      <c r="PP246" s="41"/>
      <c r="PQ246" s="41"/>
      <c r="PR246" s="41"/>
      <c r="PS246" s="41"/>
      <c r="PT246" s="41"/>
      <c r="PU246" s="41"/>
      <c r="PV246" s="41"/>
      <c r="PW246" s="41"/>
      <c r="PX246" s="41"/>
      <c r="PY246" s="41"/>
      <c r="PZ246" s="41"/>
      <c r="QA246" s="41"/>
      <c r="QB246" s="41"/>
      <c r="QC246" s="41"/>
      <c r="QD246" s="41"/>
      <c r="QE246" s="41"/>
      <c r="QF246" s="41"/>
      <c r="QG246" s="41"/>
      <c r="QH246" s="41"/>
      <c r="QI246" s="41"/>
      <c r="QJ246" s="41"/>
      <c r="QK246" s="41"/>
      <c r="QL246" s="41"/>
      <c r="QM246" s="41"/>
      <c r="QN246" s="41"/>
      <c r="QO246" s="41"/>
      <c r="QP246" s="41"/>
      <c r="QQ246" s="41"/>
      <c r="QR246" s="41"/>
      <c r="QS246" s="41"/>
      <c r="QT246" s="41"/>
      <c r="QU246" s="41"/>
      <c r="QV246" s="41"/>
      <c r="QW246" s="41"/>
      <c r="QX246" s="41"/>
      <c r="QY246" s="41"/>
      <c r="QZ246" s="41"/>
      <c r="RA246" s="41"/>
      <c r="RB246" s="41"/>
      <c r="RC246" s="41"/>
      <c r="RD246" s="41"/>
      <c r="RE246" s="41"/>
      <c r="RF246" s="41"/>
      <c r="RG246" s="41"/>
      <c r="RH246" s="41"/>
      <c r="RI246" s="41"/>
      <c r="RJ246" s="41"/>
      <c r="RK246" s="41"/>
      <c r="RL246" s="41"/>
      <c r="RM246" s="41"/>
      <c r="RN246" s="41"/>
      <c r="RO246" s="41"/>
      <c r="RP246" s="41"/>
      <c r="RQ246" s="41"/>
      <c r="RR246" s="41"/>
      <c r="RS246" s="41"/>
      <c r="RT246" s="41"/>
      <c r="RU246" s="41"/>
      <c r="RV246" s="41"/>
      <c r="RW246" s="41"/>
      <c r="RX246" s="41"/>
      <c r="RY246" s="41"/>
      <c r="RZ246" s="41"/>
      <c r="SA246" s="41"/>
      <c r="SB246" s="41"/>
      <c r="SC246" s="41"/>
      <c r="SD246" s="41"/>
      <c r="SE246" s="41"/>
      <c r="SF246" s="41"/>
      <c r="SG246" s="41"/>
      <c r="SH246" s="41"/>
      <c r="SI246" s="41"/>
      <c r="SJ246" s="41"/>
      <c r="SK246" s="41"/>
      <c r="SL246" s="41"/>
      <c r="SM246" s="41"/>
      <c r="SN246" s="41"/>
      <c r="SO246" s="41"/>
      <c r="SP246" s="41"/>
      <c r="SQ246" s="41"/>
      <c r="SR246" s="41"/>
      <c r="SS246" s="41"/>
      <c r="ST246" s="41"/>
      <c r="SU246" s="41"/>
      <c r="SV246" s="41"/>
      <c r="SW246" s="41"/>
      <c r="SX246" s="41"/>
      <c r="SY246" s="41"/>
      <c r="SZ246" s="41"/>
      <c r="TA246" s="41"/>
      <c r="TB246" s="41"/>
      <c r="TC246" s="41"/>
      <c r="TD246" s="41"/>
      <c r="TE246" s="41"/>
      <c r="TF246" s="41"/>
      <c r="TG246" s="41"/>
      <c r="TH246" s="41"/>
      <c r="TI246" s="41"/>
      <c r="TJ246" s="41"/>
      <c r="TK246" s="41"/>
      <c r="TL246" s="41"/>
      <c r="TM246" s="41"/>
      <c r="TN246" s="41"/>
      <c r="TO246" s="41"/>
      <c r="TP246" s="41"/>
      <c r="TQ246" s="41"/>
      <c r="TR246" s="41"/>
      <c r="TS246" s="41"/>
      <c r="TT246" s="41"/>
      <c r="TU246" s="41"/>
      <c r="TV246" s="41"/>
      <c r="TW246" s="41"/>
      <c r="TX246" s="41"/>
      <c r="TY246" s="41"/>
      <c r="TZ246" s="41"/>
      <c r="UA246" s="41"/>
      <c r="UB246" s="41"/>
      <c r="UC246" s="41"/>
      <c r="UD246" s="41"/>
      <c r="UE246" s="41"/>
      <c r="UF246" s="41"/>
      <c r="UG246" s="41"/>
      <c r="UH246" s="41"/>
      <c r="UI246" s="41"/>
      <c r="UJ246" s="41"/>
      <c r="UK246" s="41"/>
      <c r="UL246" s="41"/>
      <c r="UM246" s="41"/>
      <c r="UN246" s="41"/>
      <c r="UO246" s="41"/>
      <c r="UP246" s="41"/>
      <c r="UQ246" s="41"/>
      <c r="UR246" s="41"/>
      <c r="US246" s="41"/>
      <c r="UT246" s="41"/>
      <c r="UU246" s="41"/>
      <c r="UV246" s="41"/>
      <c r="UW246" s="41"/>
      <c r="UX246" s="41"/>
      <c r="UY246" s="41"/>
      <c r="UZ246" s="41"/>
      <c r="VA246" s="41"/>
      <c r="VB246" s="41"/>
      <c r="VC246" s="41"/>
      <c r="VD246" s="41"/>
      <c r="VE246" s="41"/>
      <c r="VF246" s="41"/>
      <c r="VG246" s="41"/>
      <c r="VH246" s="41"/>
      <c r="VI246" s="41"/>
      <c r="VJ246" s="41"/>
      <c r="VK246" s="41"/>
      <c r="VL246" s="41"/>
      <c r="VM246" s="41"/>
      <c r="VN246" s="41"/>
      <c r="VO246" s="41"/>
      <c r="VP246" s="41"/>
      <c r="VQ246" s="41"/>
      <c r="VR246" s="41"/>
      <c r="VS246" s="41"/>
      <c r="VT246" s="41"/>
      <c r="VU246" s="41"/>
      <c r="VV246" s="41"/>
      <c r="VW246" s="41"/>
      <c r="VX246" s="41"/>
      <c r="VY246" s="41"/>
      <c r="VZ246" s="41"/>
      <c r="WA246" s="41"/>
      <c r="WB246" s="41"/>
      <c r="WC246" s="41"/>
      <c r="WD246" s="41"/>
      <c r="WE246" s="41"/>
      <c r="WF246" s="41"/>
      <c r="WG246" s="41"/>
      <c r="WH246" s="41"/>
      <c r="WI246" s="41"/>
      <c r="WJ246" s="41"/>
      <c r="WK246" s="41"/>
      <c r="WL246" s="41"/>
      <c r="WM246" s="41"/>
      <c r="WN246" s="41"/>
      <c r="WO246" s="41"/>
      <c r="WP246" s="41"/>
      <c r="WQ246" s="41"/>
      <c r="WR246" s="41"/>
      <c r="WS246" s="41"/>
      <c r="WT246" s="41"/>
      <c r="WU246" s="41"/>
      <c r="WV246" s="41"/>
      <c r="WW246" s="41"/>
      <c r="WX246" s="41"/>
      <c r="WY246" s="41"/>
      <c r="WZ246" s="41"/>
      <c r="XA246" s="41"/>
      <c r="XB246" s="41"/>
      <c r="XC246" s="41"/>
      <c r="XD246" s="41"/>
      <c r="XE246" s="41"/>
      <c r="XF246" s="41"/>
      <c r="XG246" s="41"/>
      <c r="XH246" s="41"/>
      <c r="XI246" s="41"/>
      <c r="XJ246" s="41"/>
      <c r="XK246" s="41"/>
      <c r="XL246" s="41"/>
      <c r="XM246" s="41"/>
      <c r="XN246" s="41"/>
      <c r="XO246" s="41"/>
      <c r="XP246" s="41"/>
      <c r="XQ246" s="41"/>
      <c r="XR246" s="41"/>
      <c r="XS246" s="41"/>
      <c r="XT246" s="41"/>
      <c r="XU246" s="41"/>
      <c r="XV246" s="41"/>
      <c r="XW246" s="41"/>
      <c r="XX246" s="41"/>
      <c r="XY246" s="41"/>
      <c r="XZ246" s="41"/>
      <c r="YA246" s="41"/>
      <c r="YB246" s="41"/>
      <c r="YC246" s="41"/>
      <c r="YD246" s="41"/>
      <c r="YE246" s="41"/>
      <c r="YF246" s="41"/>
      <c r="YG246" s="41"/>
      <c r="YH246" s="41"/>
      <c r="YI246" s="41"/>
      <c r="YJ246" s="41"/>
      <c r="YK246" s="41"/>
      <c r="YL246" s="41"/>
      <c r="YM246" s="41"/>
      <c r="YN246" s="41"/>
      <c r="YO246" s="41"/>
      <c r="YP246" s="41"/>
      <c r="YQ246" s="41"/>
      <c r="YR246" s="41"/>
      <c r="YS246" s="41"/>
      <c r="YT246" s="41"/>
      <c r="YU246" s="41"/>
      <c r="YV246" s="41"/>
      <c r="YW246" s="41"/>
      <c r="YX246" s="41"/>
      <c r="YY246" s="41"/>
      <c r="YZ246" s="41"/>
      <c r="ZA246" s="41"/>
      <c r="ZB246" s="41"/>
      <c r="ZC246" s="41"/>
      <c r="ZD246" s="41"/>
      <c r="ZE246" s="41"/>
      <c r="ZF246" s="41"/>
      <c r="ZG246" s="41"/>
      <c r="ZH246" s="41"/>
      <c r="ZI246" s="41"/>
      <c r="ZJ246" s="41"/>
      <c r="ZK246" s="41"/>
      <c r="ZL246" s="41"/>
      <c r="ZM246" s="41"/>
      <c r="ZN246" s="41"/>
      <c r="ZO246" s="41"/>
      <c r="ZP246" s="41"/>
      <c r="ZQ246" s="41"/>
      <c r="ZR246" s="41"/>
      <c r="ZS246" s="41"/>
      <c r="ZT246" s="41"/>
      <c r="ZU246" s="41"/>
      <c r="ZV246" s="41"/>
      <c r="ZW246" s="41"/>
      <c r="ZX246" s="41"/>
      <c r="ZY246" s="41"/>
      <c r="ZZ246" s="41"/>
      <c r="AAA246" s="41"/>
      <c r="AAB246" s="41"/>
      <c r="AAC246" s="41"/>
      <c r="AAD246" s="41"/>
      <c r="AAE246" s="41"/>
      <c r="AAF246" s="41"/>
      <c r="AAG246" s="41"/>
      <c r="AAH246" s="41"/>
      <c r="AAI246" s="41"/>
      <c r="AAJ246" s="41"/>
      <c r="AAK246" s="41"/>
      <c r="AAL246" s="41"/>
      <c r="AAM246" s="41"/>
      <c r="AAN246" s="41"/>
      <c r="AAO246" s="41"/>
      <c r="AAP246" s="41"/>
      <c r="AAQ246" s="41"/>
      <c r="AAR246" s="41"/>
      <c r="AAS246" s="41"/>
      <c r="AAT246" s="41"/>
      <c r="AAU246" s="41"/>
      <c r="AAV246" s="41"/>
      <c r="AAW246" s="41"/>
      <c r="AAX246" s="41"/>
      <c r="AAY246" s="41"/>
      <c r="AAZ246" s="41"/>
      <c r="ABA246" s="41"/>
      <c r="ABB246" s="41"/>
      <c r="ABC246" s="41"/>
      <c r="ABD246" s="41"/>
      <c r="ABE246" s="41"/>
      <c r="ABF246" s="41"/>
      <c r="ABG246" s="41"/>
      <c r="ABH246" s="41"/>
      <c r="ABI246" s="41"/>
      <c r="ABJ246" s="41"/>
      <c r="ABK246" s="41"/>
      <c r="ABL246" s="41"/>
      <c r="ABM246" s="41"/>
      <c r="ABN246" s="41"/>
      <c r="ABO246" s="41"/>
      <c r="ABP246" s="41"/>
      <c r="ABQ246" s="41"/>
      <c r="ABR246" s="41"/>
      <c r="ABS246" s="41"/>
      <c r="ABT246" s="41"/>
      <c r="ABU246" s="41"/>
      <c r="ABV246" s="41"/>
      <c r="ABW246" s="41"/>
      <c r="ABX246" s="41"/>
      <c r="ABY246" s="41"/>
      <c r="ABZ246" s="41"/>
      <c r="ACA246" s="41"/>
      <c r="ACB246" s="41"/>
      <c r="ACC246" s="41"/>
      <c r="ACD246" s="41"/>
      <c r="ACE246" s="41"/>
      <c r="ACF246" s="41"/>
      <c r="ACG246" s="41"/>
      <c r="ACH246" s="41"/>
      <c r="ACI246" s="41"/>
      <c r="ACJ246" s="41"/>
      <c r="ACK246" s="41"/>
      <c r="ACL246" s="41"/>
      <c r="ACM246" s="41"/>
      <c r="ACN246" s="41"/>
      <c r="ACO246" s="41"/>
      <c r="ACP246" s="41"/>
      <c r="ACQ246" s="41"/>
      <c r="ACR246" s="41"/>
      <c r="ACS246" s="41"/>
      <c r="ACT246" s="41"/>
      <c r="ACU246" s="41"/>
      <c r="ACV246" s="41"/>
      <c r="ACW246" s="41"/>
      <c r="ACX246" s="41"/>
      <c r="ACY246" s="41"/>
      <c r="ACZ246" s="41"/>
      <c r="ADA246" s="41"/>
      <c r="ADB246" s="41"/>
      <c r="ADC246" s="41"/>
      <c r="ADD246" s="41"/>
      <c r="ADE246" s="41"/>
      <c r="ADF246" s="41"/>
      <c r="ADG246" s="41"/>
      <c r="ADH246" s="41"/>
      <c r="ADI246" s="41"/>
      <c r="ADJ246" s="41"/>
      <c r="ADK246" s="41"/>
      <c r="ADL246" s="41"/>
      <c r="ADM246" s="41"/>
      <c r="ADN246" s="41"/>
      <c r="ADO246" s="41"/>
      <c r="ADP246" s="41"/>
      <c r="ADQ246" s="41"/>
      <c r="ADR246" s="41"/>
      <c r="ADS246" s="41"/>
      <c r="ADT246" s="41"/>
      <c r="ADU246" s="41"/>
      <c r="ADV246" s="41"/>
      <c r="ADW246" s="41"/>
      <c r="ADX246" s="41"/>
      <c r="ADY246" s="41"/>
      <c r="ADZ246" s="41"/>
      <c r="AEA246" s="41"/>
      <c r="AEB246" s="41"/>
      <c r="AEC246" s="41"/>
      <c r="AED246" s="41"/>
      <c r="AEE246" s="41"/>
      <c r="AEF246" s="41"/>
      <c r="AEG246" s="41"/>
      <c r="AEH246" s="41"/>
      <c r="AEI246" s="41"/>
      <c r="AEJ246" s="41"/>
      <c r="AEK246" s="41"/>
      <c r="AEL246" s="41"/>
      <c r="AEM246" s="41"/>
      <c r="AEN246" s="41"/>
      <c r="AEO246" s="41"/>
      <c r="AEP246" s="41"/>
      <c r="AEQ246" s="41"/>
      <c r="AER246" s="41"/>
      <c r="AES246" s="41"/>
      <c r="AET246" s="41"/>
      <c r="AEU246" s="41"/>
      <c r="AEV246" s="41"/>
      <c r="AEW246" s="41"/>
      <c r="AEX246" s="41"/>
      <c r="AEY246" s="41"/>
      <c r="AEZ246" s="41"/>
      <c r="AFA246" s="41"/>
      <c r="AFB246" s="41"/>
      <c r="AFC246" s="41"/>
      <c r="AFD246" s="41"/>
      <c r="AFE246" s="41"/>
      <c r="AFF246" s="41"/>
      <c r="AFG246" s="41"/>
      <c r="AFH246" s="41"/>
      <c r="AFI246" s="41"/>
      <c r="AFJ246" s="41"/>
      <c r="AFK246" s="41"/>
      <c r="AFL246" s="41"/>
      <c r="AFM246" s="41"/>
      <c r="AFN246" s="41"/>
      <c r="AFO246" s="41"/>
      <c r="AFP246" s="41"/>
      <c r="AFQ246" s="41"/>
      <c r="AFR246" s="41"/>
      <c r="AFS246" s="41"/>
      <c r="AFT246" s="41"/>
      <c r="AFU246" s="41"/>
      <c r="AFV246" s="41"/>
      <c r="AFW246" s="41"/>
      <c r="AFX246" s="41"/>
      <c r="AFY246" s="41"/>
      <c r="AFZ246" s="41"/>
      <c r="AGA246" s="41"/>
      <c r="AGB246" s="41"/>
      <c r="AGC246" s="41"/>
      <c r="AGD246" s="41"/>
      <c r="AGE246" s="41"/>
      <c r="AGF246" s="41"/>
      <c r="AGG246" s="41"/>
      <c r="AGH246" s="41"/>
      <c r="AGI246" s="41"/>
      <c r="AGJ246" s="41"/>
      <c r="AGK246" s="41"/>
      <c r="AGL246" s="41"/>
      <c r="AGM246" s="41"/>
      <c r="AGN246" s="41"/>
      <c r="AGO246" s="41"/>
      <c r="AGP246" s="41"/>
      <c r="AGQ246" s="41"/>
      <c r="AGR246" s="41"/>
      <c r="AGS246" s="41"/>
      <c r="AGT246" s="41"/>
      <c r="AGU246" s="41"/>
      <c r="AGV246" s="41"/>
      <c r="AGW246" s="41"/>
      <c r="AGX246" s="41"/>
      <c r="AGY246" s="41"/>
      <c r="AGZ246" s="41"/>
      <c r="AHA246" s="41"/>
      <c r="AHB246" s="41"/>
      <c r="AHC246" s="41"/>
      <c r="AHD246" s="41"/>
      <c r="AHE246" s="41"/>
      <c r="AHF246" s="41"/>
      <c r="AHG246" s="41"/>
      <c r="AHH246" s="41"/>
      <c r="AHI246" s="41"/>
      <c r="AHJ246" s="41"/>
      <c r="AHK246" s="41"/>
      <c r="AHL246" s="41"/>
      <c r="AHM246" s="41"/>
      <c r="AHN246" s="41"/>
      <c r="AHO246" s="41"/>
      <c r="AHP246" s="41"/>
      <c r="AHQ246" s="41"/>
      <c r="AHR246" s="41"/>
      <c r="AHS246" s="41"/>
      <c r="AHT246" s="41"/>
      <c r="AHU246" s="41"/>
      <c r="AHV246" s="41"/>
      <c r="AHW246" s="41"/>
      <c r="AHX246" s="41"/>
      <c r="AHY246" s="41"/>
      <c r="AHZ246" s="41"/>
      <c r="AIA246" s="41"/>
      <c r="AIB246" s="41"/>
      <c r="AIC246" s="41"/>
      <c r="AID246" s="41"/>
      <c r="AIE246" s="41"/>
      <c r="AIF246" s="41"/>
      <c r="AIG246" s="41"/>
      <c r="AIH246" s="41"/>
      <c r="AII246" s="41"/>
      <c r="AIJ246" s="41"/>
      <c r="AIK246" s="41"/>
      <c r="AIL246" s="41"/>
      <c r="AIM246" s="41"/>
      <c r="AIN246" s="41"/>
      <c r="AIO246" s="41"/>
      <c r="AIP246" s="41"/>
      <c r="AIQ246" s="41"/>
      <c r="AIR246" s="41"/>
      <c r="AIS246" s="41"/>
      <c r="AIT246" s="41"/>
      <c r="AIU246" s="41"/>
      <c r="AIV246" s="41"/>
      <c r="AIW246" s="41"/>
      <c r="AIX246" s="41"/>
      <c r="AIY246" s="41"/>
      <c r="AIZ246" s="41"/>
      <c r="AJA246" s="41"/>
      <c r="AJB246" s="41"/>
      <c r="AJC246" s="41"/>
      <c r="AJD246" s="41"/>
      <c r="AJE246" s="41"/>
      <c r="AJF246" s="41"/>
      <c r="AJG246" s="41"/>
      <c r="AJH246" s="41"/>
      <c r="AJI246" s="41"/>
      <c r="AJJ246" s="41"/>
      <c r="AJK246" s="41"/>
      <c r="AJL246" s="41"/>
      <c r="AJM246" s="41"/>
      <c r="AJN246" s="41"/>
      <c r="AJO246" s="41"/>
      <c r="AJP246" s="41"/>
      <c r="AJQ246" s="41"/>
      <c r="AJR246" s="41"/>
      <c r="AJS246" s="41"/>
      <c r="AJT246" s="41"/>
      <c r="AJU246" s="41"/>
      <c r="AJV246" s="41"/>
      <c r="AJW246" s="41"/>
      <c r="AJX246" s="41"/>
      <c r="AJY246" s="41"/>
      <c r="AJZ246" s="41"/>
      <c r="AKA246" s="41"/>
      <c r="AKB246" s="41"/>
      <c r="AKC246" s="41"/>
      <c r="AKD246" s="41"/>
      <c r="AKE246" s="41"/>
      <c r="AKF246" s="41"/>
      <c r="AKG246" s="41"/>
      <c r="AKH246" s="41"/>
      <c r="AKI246" s="41"/>
      <c r="AKJ246" s="41"/>
      <c r="AKK246" s="41"/>
      <c r="AKL246" s="41"/>
      <c r="AKM246" s="41"/>
      <c r="AKN246" s="41"/>
      <c r="AKO246" s="41"/>
      <c r="AKP246" s="41"/>
      <c r="AKQ246" s="41"/>
      <c r="AKR246" s="41"/>
      <c r="AKS246" s="41"/>
      <c r="AKT246" s="41"/>
      <c r="AKU246" s="41"/>
      <c r="AKV246" s="41"/>
      <c r="AKW246" s="41"/>
      <c r="AKX246" s="41"/>
      <c r="AKY246" s="41"/>
      <c r="AKZ246" s="41"/>
      <c r="ALA246" s="41"/>
      <c r="ALB246" s="41"/>
      <c r="ALC246" s="41"/>
      <c r="ALD246" s="41"/>
      <c r="ALE246" s="41"/>
      <c r="ALF246" s="41"/>
      <c r="ALG246" s="41"/>
      <c r="ALH246" s="41"/>
      <c r="ALI246" s="41"/>
      <c r="ALJ246" s="41"/>
      <c r="ALK246" s="41"/>
      <c r="ALL246" s="41"/>
      <c r="ALM246" s="41"/>
      <c r="ALN246" s="41"/>
      <c r="ALO246" s="41"/>
      <c r="ALP246" s="41"/>
      <c r="ALQ246" s="41"/>
      <c r="ALR246" s="41"/>
      <c r="ALS246" s="41"/>
      <c r="ALT246" s="41"/>
      <c r="ALU246" s="41"/>
      <c r="ALV246" s="41"/>
      <c r="ALW246" s="41"/>
      <c r="ALX246" s="41"/>
      <c r="ALY246" s="41"/>
      <c r="ALZ246" s="41"/>
      <c r="AMA246" s="41"/>
      <c r="AMB246" s="41"/>
      <c r="AMC246" s="41"/>
      <c r="AMD246" s="41"/>
      <c r="AME246" s="41"/>
    </row>
    <row r="247" spans="1:1019" ht="23.25" customHeight="1" thickBot="1" x14ac:dyDescent="0.25">
      <c r="A247" s="592"/>
      <c r="B247" s="594"/>
      <c r="C247" s="596"/>
      <c r="D247" s="834"/>
      <c r="E247" s="797"/>
      <c r="F247" s="1145"/>
      <c r="G247" s="845"/>
      <c r="H247" s="847"/>
      <c r="I247" s="849"/>
      <c r="J247" s="586" t="s">
        <v>26</v>
      </c>
      <c r="K247" s="587">
        <f>SUM(K245:K246)</f>
        <v>0</v>
      </c>
      <c r="L247" s="588">
        <f t="shared" ref="L247:AB247" si="79">SUM(L245:L246)</f>
        <v>0</v>
      </c>
      <c r="M247" s="588">
        <f t="shared" si="79"/>
        <v>0</v>
      </c>
      <c r="N247" s="589">
        <f t="shared" si="79"/>
        <v>0</v>
      </c>
      <c r="O247" s="587">
        <f t="shared" si="79"/>
        <v>0</v>
      </c>
      <c r="P247" s="588">
        <f t="shared" si="79"/>
        <v>0</v>
      </c>
      <c r="Q247" s="588">
        <f t="shared" si="79"/>
        <v>0</v>
      </c>
      <c r="R247" s="589">
        <f t="shared" si="79"/>
        <v>0</v>
      </c>
      <c r="S247" s="587">
        <f t="shared" si="79"/>
        <v>0</v>
      </c>
      <c r="T247" s="588">
        <f t="shared" si="79"/>
        <v>0</v>
      </c>
      <c r="U247" s="588">
        <f t="shared" si="79"/>
        <v>0</v>
      </c>
      <c r="V247" s="589">
        <f t="shared" si="79"/>
        <v>0</v>
      </c>
      <c r="W247" s="587">
        <f t="shared" si="79"/>
        <v>0</v>
      </c>
      <c r="X247" s="588">
        <f t="shared" si="79"/>
        <v>0</v>
      </c>
      <c r="Y247" s="588">
        <f t="shared" si="79"/>
        <v>0</v>
      </c>
      <c r="Z247" s="589">
        <f t="shared" si="79"/>
        <v>0</v>
      </c>
      <c r="AA247" s="590">
        <f t="shared" si="79"/>
        <v>33</v>
      </c>
      <c r="AB247" s="590">
        <f t="shared" si="79"/>
        <v>0</v>
      </c>
      <c r="AC247" s="1156"/>
      <c r="AD247" s="789"/>
      <c r="AE247" s="789"/>
      <c r="AF247" s="792"/>
      <c r="AG247" s="41"/>
      <c r="AH247" s="41"/>
      <c r="AI247" s="41"/>
      <c r="AJ247" s="41"/>
      <c r="AK247" s="41"/>
      <c r="AL247" s="41"/>
      <c r="AM247" s="41"/>
      <c r="AN247" s="67"/>
      <c r="AO247" s="67"/>
      <c r="AP247" s="67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9"/>
      <c r="BH247" s="67"/>
      <c r="BI247" s="67"/>
      <c r="BJ247" s="67"/>
      <c r="BK247" s="67"/>
      <c r="BL247" s="67"/>
      <c r="BM247" s="67"/>
      <c r="BN247" s="67"/>
      <c r="BO247" s="67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  <c r="NZ247" s="41"/>
      <c r="OA247" s="41"/>
      <c r="OB247" s="41"/>
      <c r="OC247" s="41"/>
      <c r="OD247" s="41"/>
      <c r="OE247" s="41"/>
      <c r="OF247" s="41"/>
      <c r="OG247" s="41"/>
      <c r="OH247" s="41"/>
      <c r="OI247" s="41"/>
      <c r="OJ247" s="41"/>
      <c r="OK247" s="41"/>
      <c r="OL247" s="41"/>
      <c r="OM247" s="41"/>
      <c r="ON247" s="41"/>
      <c r="OO247" s="41"/>
      <c r="OP247" s="41"/>
      <c r="OQ247" s="41"/>
      <c r="OR247" s="41"/>
      <c r="OS247" s="41"/>
      <c r="OT247" s="41"/>
      <c r="OU247" s="41"/>
      <c r="OV247" s="41"/>
      <c r="OW247" s="41"/>
      <c r="OX247" s="41"/>
      <c r="OY247" s="41"/>
      <c r="OZ247" s="41"/>
      <c r="PA247" s="41"/>
      <c r="PB247" s="41"/>
      <c r="PC247" s="41"/>
      <c r="PD247" s="41"/>
      <c r="PE247" s="41"/>
      <c r="PF247" s="41"/>
      <c r="PG247" s="41"/>
      <c r="PH247" s="41"/>
      <c r="PI247" s="41"/>
      <c r="PJ247" s="41"/>
      <c r="PK247" s="41"/>
      <c r="PL247" s="41"/>
      <c r="PM247" s="41"/>
      <c r="PN247" s="41"/>
      <c r="PO247" s="41"/>
      <c r="PP247" s="41"/>
      <c r="PQ247" s="41"/>
      <c r="PR247" s="41"/>
      <c r="PS247" s="41"/>
      <c r="PT247" s="41"/>
      <c r="PU247" s="41"/>
      <c r="PV247" s="41"/>
      <c r="PW247" s="41"/>
      <c r="PX247" s="41"/>
      <c r="PY247" s="41"/>
      <c r="PZ247" s="41"/>
      <c r="QA247" s="41"/>
      <c r="QB247" s="41"/>
      <c r="QC247" s="41"/>
      <c r="QD247" s="41"/>
      <c r="QE247" s="41"/>
      <c r="QF247" s="41"/>
      <c r="QG247" s="41"/>
      <c r="QH247" s="41"/>
      <c r="QI247" s="41"/>
      <c r="QJ247" s="41"/>
      <c r="QK247" s="41"/>
      <c r="QL247" s="41"/>
      <c r="QM247" s="41"/>
      <c r="QN247" s="41"/>
      <c r="QO247" s="41"/>
      <c r="QP247" s="41"/>
      <c r="QQ247" s="41"/>
      <c r="QR247" s="41"/>
      <c r="QS247" s="41"/>
      <c r="QT247" s="41"/>
      <c r="QU247" s="41"/>
      <c r="QV247" s="41"/>
      <c r="QW247" s="41"/>
      <c r="QX247" s="41"/>
      <c r="QY247" s="41"/>
      <c r="QZ247" s="41"/>
      <c r="RA247" s="41"/>
      <c r="RB247" s="41"/>
      <c r="RC247" s="41"/>
      <c r="RD247" s="41"/>
      <c r="RE247" s="41"/>
      <c r="RF247" s="41"/>
      <c r="RG247" s="41"/>
      <c r="RH247" s="41"/>
      <c r="RI247" s="41"/>
      <c r="RJ247" s="41"/>
      <c r="RK247" s="41"/>
      <c r="RL247" s="41"/>
      <c r="RM247" s="41"/>
      <c r="RN247" s="41"/>
      <c r="RO247" s="41"/>
      <c r="RP247" s="41"/>
      <c r="RQ247" s="41"/>
      <c r="RR247" s="41"/>
      <c r="RS247" s="41"/>
      <c r="RT247" s="41"/>
      <c r="RU247" s="41"/>
      <c r="RV247" s="41"/>
      <c r="RW247" s="41"/>
      <c r="RX247" s="41"/>
      <c r="RY247" s="41"/>
      <c r="RZ247" s="41"/>
      <c r="SA247" s="41"/>
      <c r="SB247" s="41"/>
      <c r="SC247" s="41"/>
      <c r="SD247" s="41"/>
      <c r="SE247" s="41"/>
      <c r="SF247" s="41"/>
      <c r="SG247" s="41"/>
      <c r="SH247" s="41"/>
      <c r="SI247" s="41"/>
      <c r="SJ247" s="41"/>
      <c r="SK247" s="41"/>
      <c r="SL247" s="41"/>
      <c r="SM247" s="41"/>
      <c r="SN247" s="41"/>
      <c r="SO247" s="41"/>
      <c r="SP247" s="41"/>
      <c r="SQ247" s="41"/>
      <c r="SR247" s="41"/>
      <c r="SS247" s="41"/>
      <c r="ST247" s="41"/>
      <c r="SU247" s="41"/>
      <c r="SV247" s="41"/>
      <c r="SW247" s="41"/>
      <c r="SX247" s="41"/>
      <c r="SY247" s="41"/>
      <c r="SZ247" s="41"/>
      <c r="TA247" s="41"/>
      <c r="TB247" s="41"/>
      <c r="TC247" s="41"/>
      <c r="TD247" s="41"/>
      <c r="TE247" s="41"/>
      <c r="TF247" s="41"/>
      <c r="TG247" s="41"/>
      <c r="TH247" s="41"/>
      <c r="TI247" s="41"/>
      <c r="TJ247" s="41"/>
      <c r="TK247" s="41"/>
      <c r="TL247" s="41"/>
      <c r="TM247" s="41"/>
      <c r="TN247" s="41"/>
      <c r="TO247" s="41"/>
      <c r="TP247" s="41"/>
      <c r="TQ247" s="41"/>
      <c r="TR247" s="41"/>
      <c r="TS247" s="41"/>
      <c r="TT247" s="41"/>
      <c r="TU247" s="41"/>
      <c r="TV247" s="41"/>
      <c r="TW247" s="41"/>
      <c r="TX247" s="41"/>
      <c r="TY247" s="41"/>
      <c r="TZ247" s="41"/>
      <c r="UA247" s="41"/>
      <c r="UB247" s="41"/>
      <c r="UC247" s="41"/>
      <c r="UD247" s="41"/>
      <c r="UE247" s="41"/>
      <c r="UF247" s="41"/>
      <c r="UG247" s="41"/>
      <c r="UH247" s="41"/>
      <c r="UI247" s="41"/>
      <c r="UJ247" s="41"/>
      <c r="UK247" s="41"/>
      <c r="UL247" s="41"/>
      <c r="UM247" s="41"/>
      <c r="UN247" s="41"/>
      <c r="UO247" s="41"/>
      <c r="UP247" s="41"/>
      <c r="UQ247" s="41"/>
      <c r="UR247" s="41"/>
      <c r="US247" s="41"/>
      <c r="UT247" s="41"/>
      <c r="UU247" s="41"/>
      <c r="UV247" s="41"/>
      <c r="UW247" s="41"/>
      <c r="UX247" s="41"/>
      <c r="UY247" s="41"/>
      <c r="UZ247" s="41"/>
      <c r="VA247" s="41"/>
      <c r="VB247" s="41"/>
      <c r="VC247" s="41"/>
      <c r="VD247" s="41"/>
      <c r="VE247" s="41"/>
      <c r="VF247" s="41"/>
      <c r="VG247" s="41"/>
      <c r="VH247" s="41"/>
      <c r="VI247" s="41"/>
      <c r="VJ247" s="41"/>
      <c r="VK247" s="41"/>
      <c r="VL247" s="41"/>
      <c r="VM247" s="41"/>
      <c r="VN247" s="41"/>
      <c r="VO247" s="41"/>
      <c r="VP247" s="41"/>
      <c r="VQ247" s="41"/>
      <c r="VR247" s="41"/>
      <c r="VS247" s="41"/>
      <c r="VT247" s="41"/>
      <c r="VU247" s="41"/>
      <c r="VV247" s="41"/>
      <c r="VW247" s="41"/>
      <c r="VX247" s="41"/>
      <c r="VY247" s="41"/>
      <c r="VZ247" s="41"/>
      <c r="WA247" s="41"/>
      <c r="WB247" s="41"/>
      <c r="WC247" s="41"/>
      <c r="WD247" s="41"/>
      <c r="WE247" s="41"/>
      <c r="WF247" s="41"/>
      <c r="WG247" s="41"/>
      <c r="WH247" s="41"/>
      <c r="WI247" s="41"/>
      <c r="WJ247" s="41"/>
      <c r="WK247" s="41"/>
      <c r="WL247" s="41"/>
      <c r="WM247" s="41"/>
      <c r="WN247" s="41"/>
      <c r="WO247" s="41"/>
      <c r="WP247" s="41"/>
      <c r="WQ247" s="41"/>
      <c r="WR247" s="41"/>
      <c r="WS247" s="41"/>
      <c r="WT247" s="41"/>
      <c r="WU247" s="41"/>
      <c r="WV247" s="41"/>
      <c r="WW247" s="41"/>
      <c r="WX247" s="41"/>
      <c r="WY247" s="41"/>
      <c r="WZ247" s="41"/>
      <c r="XA247" s="41"/>
      <c r="XB247" s="41"/>
      <c r="XC247" s="41"/>
      <c r="XD247" s="41"/>
      <c r="XE247" s="41"/>
      <c r="XF247" s="41"/>
      <c r="XG247" s="41"/>
      <c r="XH247" s="41"/>
      <c r="XI247" s="41"/>
      <c r="XJ247" s="41"/>
      <c r="XK247" s="41"/>
      <c r="XL247" s="41"/>
      <c r="XM247" s="41"/>
      <c r="XN247" s="41"/>
      <c r="XO247" s="41"/>
      <c r="XP247" s="41"/>
      <c r="XQ247" s="41"/>
      <c r="XR247" s="41"/>
      <c r="XS247" s="41"/>
      <c r="XT247" s="41"/>
      <c r="XU247" s="41"/>
      <c r="XV247" s="41"/>
      <c r="XW247" s="41"/>
      <c r="XX247" s="41"/>
      <c r="XY247" s="41"/>
      <c r="XZ247" s="41"/>
      <c r="YA247" s="41"/>
      <c r="YB247" s="41"/>
      <c r="YC247" s="41"/>
      <c r="YD247" s="41"/>
      <c r="YE247" s="41"/>
      <c r="YF247" s="41"/>
      <c r="YG247" s="41"/>
      <c r="YH247" s="41"/>
      <c r="YI247" s="41"/>
      <c r="YJ247" s="41"/>
      <c r="YK247" s="41"/>
      <c r="YL247" s="41"/>
      <c r="YM247" s="41"/>
      <c r="YN247" s="41"/>
      <c r="YO247" s="41"/>
      <c r="YP247" s="41"/>
      <c r="YQ247" s="41"/>
      <c r="YR247" s="41"/>
      <c r="YS247" s="41"/>
      <c r="YT247" s="41"/>
      <c r="YU247" s="41"/>
      <c r="YV247" s="41"/>
      <c r="YW247" s="41"/>
      <c r="YX247" s="41"/>
      <c r="YY247" s="41"/>
      <c r="YZ247" s="41"/>
      <c r="ZA247" s="41"/>
      <c r="ZB247" s="41"/>
      <c r="ZC247" s="41"/>
      <c r="ZD247" s="41"/>
      <c r="ZE247" s="41"/>
      <c r="ZF247" s="41"/>
      <c r="ZG247" s="41"/>
      <c r="ZH247" s="41"/>
      <c r="ZI247" s="41"/>
      <c r="ZJ247" s="41"/>
      <c r="ZK247" s="41"/>
      <c r="ZL247" s="41"/>
      <c r="ZM247" s="41"/>
      <c r="ZN247" s="41"/>
      <c r="ZO247" s="41"/>
      <c r="ZP247" s="41"/>
      <c r="ZQ247" s="41"/>
      <c r="ZR247" s="41"/>
      <c r="ZS247" s="41"/>
      <c r="ZT247" s="41"/>
      <c r="ZU247" s="41"/>
      <c r="ZV247" s="41"/>
      <c r="ZW247" s="41"/>
      <c r="ZX247" s="41"/>
      <c r="ZY247" s="41"/>
      <c r="ZZ247" s="41"/>
      <c r="AAA247" s="41"/>
      <c r="AAB247" s="41"/>
      <c r="AAC247" s="41"/>
      <c r="AAD247" s="41"/>
      <c r="AAE247" s="41"/>
      <c r="AAF247" s="41"/>
      <c r="AAG247" s="41"/>
      <c r="AAH247" s="41"/>
      <c r="AAI247" s="41"/>
      <c r="AAJ247" s="41"/>
      <c r="AAK247" s="41"/>
      <c r="AAL247" s="41"/>
      <c r="AAM247" s="41"/>
      <c r="AAN247" s="41"/>
      <c r="AAO247" s="41"/>
      <c r="AAP247" s="41"/>
      <c r="AAQ247" s="41"/>
      <c r="AAR247" s="41"/>
      <c r="AAS247" s="41"/>
      <c r="AAT247" s="41"/>
      <c r="AAU247" s="41"/>
      <c r="AAV247" s="41"/>
      <c r="AAW247" s="41"/>
      <c r="AAX247" s="41"/>
      <c r="AAY247" s="41"/>
      <c r="AAZ247" s="41"/>
      <c r="ABA247" s="41"/>
      <c r="ABB247" s="41"/>
      <c r="ABC247" s="41"/>
      <c r="ABD247" s="41"/>
      <c r="ABE247" s="41"/>
      <c r="ABF247" s="41"/>
      <c r="ABG247" s="41"/>
      <c r="ABH247" s="41"/>
      <c r="ABI247" s="41"/>
      <c r="ABJ247" s="41"/>
      <c r="ABK247" s="41"/>
      <c r="ABL247" s="41"/>
      <c r="ABM247" s="41"/>
      <c r="ABN247" s="41"/>
      <c r="ABO247" s="41"/>
      <c r="ABP247" s="41"/>
      <c r="ABQ247" s="41"/>
      <c r="ABR247" s="41"/>
      <c r="ABS247" s="41"/>
      <c r="ABT247" s="41"/>
      <c r="ABU247" s="41"/>
      <c r="ABV247" s="41"/>
      <c r="ABW247" s="41"/>
      <c r="ABX247" s="41"/>
      <c r="ABY247" s="41"/>
      <c r="ABZ247" s="41"/>
      <c r="ACA247" s="41"/>
      <c r="ACB247" s="41"/>
      <c r="ACC247" s="41"/>
      <c r="ACD247" s="41"/>
      <c r="ACE247" s="41"/>
      <c r="ACF247" s="41"/>
      <c r="ACG247" s="41"/>
      <c r="ACH247" s="41"/>
      <c r="ACI247" s="41"/>
      <c r="ACJ247" s="41"/>
      <c r="ACK247" s="41"/>
      <c r="ACL247" s="41"/>
      <c r="ACM247" s="41"/>
      <c r="ACN247" s="41"/>
      <c r="ACO247" s="41"/>
      <c r="ACP247" s="41"/>
      <c r="ACQ247" s="41"/>
      <c r="ACR247" s="41"/>
      <c r="ACS247" s="41"/>
      <c r="ACT247" s="41"/>
      <c r="ACU247" s="41"/>
      <c r="ACV247" s="41"/>
      <c r="ACW247" s="41"/>
      <c r="ACX247" s="41"/>
      <c r="ACY247" s="41"/>
      <c r="ACZ247" s="41"/>
      <c r="ADA247" s="41"/>
      <c r="ADB247" s="41"/>
      <c r="ADC247" s="41"/>
      <c r="ADD247" s="41"/>
      <c r="ADE247" s="41"/>
      <c r="ADF247" s="41"/>
      <c r="ADG247" s="41"/>
      <c r="ADH247" s="41"/>
      <c r="ADI247" s="41"/>
      <c r="ADJ247" s="41"/>
      <c r="ADK247" s="41"/>
      <c r="ADL247" s="41"/>
      <c r="ADM247" s="41"/>
      <c r="ADN247" s="41"/>
      <c r="ADO247" s="41"/>
      <c r="ADP247" s="41"/>
      <c r="ADQ247" s="41"/>
      <c r="ADR247" s="41"/>
      <c r="ADS247" s="41"/>
      <c r="ADT247" s="41"/>
      <c r="ADU247" s="41"/>
      <c r="ADV247" s="41"/>
      <c r="ADW247" s="41"/>
      <c r="ADX247" s="41"/>
      <c r="ADY247" s="41"/>
      <c r="ADZ247" s="41"/>
      <c r="AEA247" s="41"/>
      <c r="AEB247" s="41"/>
      <c r="AEC247" s="41"/>
      <c r="AED247" s="41"/>
      <c r="AEE247" s="41"/>
      <c r="AEF247" s="41"/>
      <c r="AEG247" s="41"/>
      <c r="AEH247" s="41"/>
      <c r="AEI247" s="41"/>
      <c r="AEJ247" s="41"/>
      <c r="AEK247" s="41"/>
      <c r="AEL247" s="41"/>
      <c r="AEM247" s="41"/>
      <c r="AEN247" s="41"/>
      <c r="AEO247" s="41"/>
      <c r="AEP247" s="41"/>
      <c r="AEQ247" s="41"/>
      <c r="AER247" s="41"/>
      <c r="AES247" s="41"/>
      <c r="AET247" s="41"/>
      <c r="AEU247" s="41"/>
      <c r="AEV247" s="41"/>
      <c r="AEW247" s="41"/>
      <c r="AEX247" s="41"/>
      <c r="AEY247" s="41"/>
      <c r="AEZ247" s="41"/>
      <c r="AFA247" s="41"/>
      <c r="AFB247" s="41"/>
      <c r="AFC247" s="41"/>
      <c r="AFD247" s="41"/>
      <c r="AFE247" s="41"/>
      <c r="AFF247" s="41"/>
      <c r="AFG247" s="41"/>
      <c r="AFH247" s="41"/>
      <c r="AFI247" s="41"/>
      <c r="AFJ247" s="41"/>
      <c r="AFK247" s="41"/>
      <c r="AFL247" s="41"/>
      <c r="AFM247" s="41"/>
      <c r="AFN247" s="41"/>
      <c r="AFO247" s="41"/>
      <c r="AFP247" s="41"/>
      <c r="AFQ247" s="41"/>
      <c r="AFR247" s="41"/>
      <c r="AFS247" s="41"/>
      <c r="AFT247" s="41"/>
      <c r="AFU247" s="41"/>
      <c r="AFV247" s="41"/>
      <c r="AFW247" s="41"/>
      <c r="AFX247" s="41"/>
      <c r="AFY247" s="41"/>
      <c r="AFZ247" s="41"/>
      <c r="AGA247" s="41"/>
      <c r="AGB247" s="41"/>
      <c r="AGC247" s="41"/>
      <c r="AGD247" s="41"/>
      <c r="AGE247" s="41"/>
      <c r="AGF247" s="41"/>
      <c r="AGG247" s="41"/>
      <c r="AGH247" s="41"/>
      <c r="AGI247" s="41"/>
      <c r="AGJ247" s="41"/>
      <c r="AGK247" s="41"/>
      <c r="AGL247" s="41"/>
      <c r="AGM247" s="41"/>
      <c r="AGN247" s="41"/>
      <c r="AGO247" s="41"/>
      <c r="AGP247" s="41"/>
      <c r="AGQ247" s="41"/>
      <c r="AGR247" s="41"/>
      <c r="AGS247" s="41"/>
      <c r="AGT247" s="41"/>
      <c r="AGU247" s="41"/>
      <c r="AGV247" s="41"/>
      <c r="AGW247" s="41"/>
      <c r="AGX247" s="41"/>
      <c r="AGY247" s="41"/>
      <c r="AGZ247" s="41"/>
      <c r="AHA247" s="41"/>
      <c r="AHB247" s="41"/>
      <c r="AHC247" s="41"/>
      <c r="AHD247" s="41"/>
      <c r="AHE247" s="41"/>
      <c r="AHF247" s="41"/>
      <c r="AHG247" s="41"/>
      <c r="AHH247" s="41"/>
      <c r="AHI247" s="41"/>
      <c r="AHJ247" s="41"/>
      <c r="AHK247" s="41"/>
      <c r="AHL247" s="41"/>
      <c r="AHM247" s="41"/>
      <c r="AHN247" s="41"/>
      <c r="AHO247" s="41"/>
      <c r="AHP247" s="41"/>
      <c r="AHQ247" s="41"/>
      <c r="AHR247" s="41"/>
      <c r="AHS247" s="41"/>
      <c r="AHT247" s="41"/>
      <c r="AHU247" s="41"/>
      <c r="AHV247" s="41"/>
      <c r="AHW247" s="41"/>
      <c r="AHX247" s="41"/>
      <c r="AHY247" s="41"/>
      <c r="AHZ247" s="41"/>
      <c r="AIA247" s="41"/>
      <c r="AIB247" s="41"/>
      <c r="AIC247" s="41"/>
      <c r="AID247" s="41"/>
      <c r="AIE247" s="41"/>
      <c r="AIF247" s="41"/>
      <c r="AIG247" s="41"/>
      <c r="AIH247" s="41"/>
      <c r="AII247" s="41"/>
      <c r="AIJ247" s="41"/>
      <c r="AIK247" s="41"/>
      <c r="AIL247" s="41"/>
      <c r="AIM247" s="41"/>
      <c r="AIN247" s="41"/>
      <c r="AIO247" s="41"/>
      <c r="AIP247" s="41"/>
      <c r="AIQ247" s="41"/>
      <c r="AIR247" s="41"/>
      <c r="AIS247" s="41"/>
      <c r="AIT247" s="41"/>
      <c r="AIU247" s="41"/>
      <c r="AIV247" s="41"/>
      <c r="AIW247" s="41"/>
      <c r="AIX247" s="41"/>
      <c r="AIY247" s="41"/>
      <c r="AIZ247" s="41"/>
      <c r="AJA247" s="41"/>
      <c r="AJB247" s="41"/>
      <c r="AJC247" s="41"/>
      <c r="AJD247" s="41"/>
      <c r="AJE247" s="41"/>
      <c r="AJF247" s="41"/>
      <c r="AJG247" s="41"/>
      <c r="AJH247" s="41"/>
      <c r="AJI247" s="41"/>
      <c r="AJJ247" s="41"/>
      <c r="AJK247" s="41"/>
      <c r="AJL247" s="41"/>
      <c r="AJM247" s="41"/>
      <c r="AJN247" s="41"/>
      <c r="AJO247" s="41"/>
      <c r="AJP247" s="41"/>
      <c r="AJQ247" s="41"/>
      <c r="AJR247" s="41"/>
      <c r="AJS247" s="41"/>
      <c r="AJT247" s="41"/>
      <c r="AJU247" s="41"/>
      <c r="AJV247" s="41"/>
      <c r="AJW247" s="41"/>
      <c r="AJX247" s="41"/>
      <c r="AJY247" s="41"/>
      <c r="AJZ247" s="41"/>
      <c r="AKA247" s="41"/>
      <c r="AKB247" s="41"/>
      <c r="AKC247" s="41"/>
      <c r="AKD247" s="41"/>
      <c r="AKE247" s="41"/>
      <c r="AKF247" s="41"/>
      <c r="AKG247" s="41"/>
      <c r="AKH247" s="41"/>
      <c r="AKI247" s="41"/>
      <c r="AKJ247" s="41"/>
      <c r="AKK247" s="41"/>
      <c r="AKL247" s="41"/>
      <c r="AKM247" s="41"/>
      <c r="AKN247" s="41"/>
      <c r="AKO247" s="41"/>
      <c r="AKP247" s="41"/>
      <c r="AKQ247" s="41"/>
      <c r="AKR247" s="41"/>
      <c r="AKS247" s="41"/>
      <c r="AKT247" s="41"/>
      <c r="AKU247" s="41"/>
      <c r="AKV247" s="41"/>
      <c r="AKW247" s="41"/>
      <c r="AKX247" s="41"/>
      <c r="AKY247" s="41"/>
      <c r="AKZ247" s="41"/>
      <c r="ALA247" s="41"/>
      <c r="ALB247" s="41"/>
      <c r="ALC247" s="41"/>
      <c r="ALD247" s="41"/>
      <c r="ALE247" s="41"/>
      <c r="ALF247" s="41"/>
      <c r="ALG247" s="41"/>
      <c r="ALH247" s="41"/>
      <c r="ALI247" s="41"/>
      <c r="ALJ247" s="41"/>
      <c r="ALK247" s="41"/>
      <c r="ALL247" s="41"/>
      <c r="ALM247" s="41"/>
      <c r="ALN247" s="41"/>
      <c r="ALO247" s="41"/>
      <c r="ALP247" s="41"/>
      <c r="ALQ247" s="41"/>
      <c r="ALR247" s="41"/>
      <c r="ALS247" s="41"/>
      <c r="ALT247" s="41"/>
      <c r="ALU247" s="41"/>
      <c r="ALV247" s="41"/>
      <c r="ALW247" s="41"/>
      <c r="ALX247" s="41"/>
      <c r="ALY247" s="41"/>
      <c r="ALZ247" s="41"/>
      <c r="AMA247" s="41"/>
      <c r="AMB247" s="41"/>
      <c r="AMC247" s="41"/>
      <c r="AMD247" s="41"/>
      <c r="AME247" s="41"/>
    </row>
    <row r="248" spans="1:1019" ht="21" customHeight="1" thickBot="1" x14ac:dyDescent="0.25">
      <c r="A248" s="542" t="s">
        <v>17</v>
      </c>
      <c r="B248" s="30" t="s">
        <v>18</v>
      </c>
      <c r="C248" s="26" t="s">
        <v>18</v>
      </c>
      <c r="D248" s="619" t="s">
        <v>80</v>
      </c>
      <c r="E248" s="620"/>
      <c r="F248" s="620"/>
      <c r="G248" s="620"/>
      <c r="H248" s="620"/>
      <c r="I248" s="620"/>
      <c r="J248" s="620"/>
      <c r="K248" s="33">
        <f>K39+K42+K45+K51+K56+K61+K67+K72+K78+K83+K89+K94+K99+K104+K109+K114+K119+K129+K134+K139+K144+K149+K154+K162+K167+K172+K177+K182+K191+K194+K197+K199+K202+K205+K208+K211+K215+K218+K221+K227+K229+K232+K235+K238+K241+K247+K186+K224+K157+K124+K35+K32+K28+K24+K244</f>
        <v>4672.2000000000016</v>
      </c>
      <c r="L248" s="34">
        <f t="shared" ref="L248:AB248" si="80">L39+L42+L45+L51+L56+L61+L67+L72+L78+L83+L89+L94+L99+L104+L109+L114+L119+L129+L134+L139+L144+L149+L154+L162+L167+L172+L177+L182+L191+L194+L197+L199+L202+L205+L208+L211+L215+L218+L221+L227+L229+L232+L235+L238+L241+L247+L186+L224+L157+L124+L35+L32+L28+L24+L244</f>
        <v>209.6</v>
      </c>
      <c r="M248" s="34">
        <f t="shared" si="80"/>
        <v>0</v>
      </c>
      <c r="N248" s="35">
        <f t="shared" si="80"/>
        <v>4462.6000000000004</v>
      </c>
      <c r="O248" s="33">
        <f t="shared" si="80"/>
        <v>4643.9000000000005</v>
      </c>
      <c r="P248" s="34">
        <f t="shared" si="80"/>
        <v>254.8</v>
      </c>
      <c r="Q248" s="34">
        <f t="shared" si="80"/>
        <v>0</v>
      </c>
      <c r="R248" s="35">
        <f t="shared" si="80"/>
        <v>4389.1000000000004</v>
      </c>
      <c r="S248" s="33">
        <f t="shared" si="80"/>
        <v>5524.5</v>
      </c>
      <c r="T248" s="34">
        <f t="shared" si="80"/>
        <v>448.7</v>
      </c>
      <c r="U248" s="34">
        <f t="shared" si="80"/>
        <v>0</v>
      </c>
      <c r="V248" s="35">
        <f t="shared" si="80"/>
        <v>5075.8</v>
      </c>
      <c r="W248" s="33">
        <f t="shared" si="80"/>
        <v>0</v>
      </c>
      <c r="X248" s="34">
        <f t="shared" si="80"/>
        <v>0</v>
      </c>
      <c r="Y248" s="34">
        <f t="shared" si="80"/>
        <v>0</v>
      </c>
      <c r="Z248" s="35">
        <f t="shared" si="80"/>
        <v>0</v>
      </c>
      <c r="AA248" s="36">
        <f t="shared" si="80"/>
        <v>700.5</v>
      </c>
      <c r="AB248" s="36">
        <f t="shared" si="80"/>
        <v>371.1</v>
      </c>
      <c r="AC248" s="863"/>
      <c r="AD248" s="863"/>
      <c r="AE248" s="863"/>
      <c r="AF248" s="864"/>
      <c r="AG248" s="41"/>
      <c r="AH248" s="41"/>
      <c r="AI248" s="41"/>
      <c r="AJ248" s="41"/>
      <c r="AK248" s="41"/>
      <c r="AL248" s="41"/>
      <c r="AM248" s="41"/>
      <c r="AN248" s="67"/>
      <c r="AO248" s="67"/>
      <c r="AP248" s="67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9"/>
      <c r="BH248" s="67"/>
      <c r="BI248" s="67"/>
      <c r="BJ248" s="67"/>
      <c r="BK248" s="67"/>
      <c r="BL248" s="67"/>
      <c r="BM248" s="67"/>
      <c r="BN248" s="67"/>
      <c r="BO248" s="67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  <c r="NZ248" s="41"/>
      <c r="OA248" s="41"/>
      <c r="OB248" s="41"/>
      <c r="OC248" s="41"/>
      <c r="OD248" s="41"/>
      <c r="OE248" s="41"/>
      <c r="OF248" s="41"/>
      <c r="OG248" s="41"/>
      <c r="OH248" s="41"/>
      <c r="OI248" s="41"/>
      <c r="OJ248" s="41"/>
      <c r="OK248" s="41"/>
      <c r="OL248" s="41"/>
      <c r="OM248" s="41"/>
      <c r="ON248" s="41"/>
      <c r="OO248" s="41"/>
      <c r="OP248" s="41"/>
      <c r="OQ248" s="41"/>
      <c r="OR248" s="41"/>
      <c r="OS248" s="41"/>
      <c r="OT248" s="41"/>
      <c r="OU248" s="41"/>
      <c r="OV248" s="41"/>
      <c r="OW248" s="41"/>
      <c r="OX248" s="41"/>
      <c r="OY248" s="41"/>
      <c r="OZ248" s="41"/>
      <c r="PA248" s="41"/>
      <c r="PB248" s="41"/>
      <c r="PC248" s="41"/>
      <c r="PD248" s="41"/>
      <c r="PE248" s="41"/>
      <c r="PF248" s="41"/>
      <c r="PG248" s="41"/>
      <c r="PH248" s="41"/>
      <c r="PI248" s="41"/>
      <c r="PJ248" s="41"/>
      <c r="PK248" s="41"/>
      <c r="PL248" s="41"/>
      <c r="PM248" s="41"/>
      <c r="PN248" s="41"/>
      <c r="PO248" s="41"/>
      <c r="PP248" s="41"/>
      <c r="PQ248" s="41"/>
      <c r="PR248" s="41"/>
      <c r="PS248" s="41"/>
      <c r="PT248" s="41"/>
      <c r="PU248" s="41"/>
      <c r="PV248" s="41"/>
      <c r="PW248" s="41"/>
      <c r="PX248" s="41"/>
      <c r="PY248" s="41"/>
      <c r="PZ248" s="41"/>
      <c r="QA248" s="41"/>
      <c r="QB248" s="41"/>
      <c r="QC248" s="41"/>
      <c r="QD248" s="41"/>
      <c r="QE248" s="41"/>
      <c r="QF248" s="41"/>
      <c r="QG248" s="41"/>
      <c r="QH248" s="41"/>
      <c r="QI248" s="41"/>
      <c r="QJ248" s="41"/>
      <c r="QK248" s="41"/>
      <c r="QL248" s="41"/>
      <c r="QM248" s="41"/>
      <c r="QN248" s="41"/>
      <c r="QO248" s="41"/>
      <c r="QP248" s="41"/>
      <c r="QQ248" s="41"/>
      <c r="QR248" s="41"/>
      <c r="QS248" s="41"/>
      <c r="QT248" s="41"/>
      <c r="QU248" s="41"/>
      <c r="QV248" s="41"/>
      <c r="QW248" s="41"/>
      <c r="QX248" s="41"/>
      <c r="QY248" s="41"/>
      <c r="QZ248" s="41"/>
      <c r="RA248" s="41"/>
      <c r="RB248" s="41"/>
      <c r="RC248" s="41"/>
      <c r="RD248" s="41"/>
      <c r="RE248" s="41"/>
      <c r="RF248" s="41"/>
      <c r="RG248" s="41"/>
      <c r="RH248" s="41"/>
      <c r="RI248" s="41"/>
      <c r="RJ248" s="41"/>
      <c r="RK248" s="41"/>
      <c r="RL248" s="41"/>
      <c r="RM248" s="41"/>
      <c r="RN248" s="41"/>
      <c r="RO248" s="41"/>
      <c r="RP248" s="41"/>
      <c r="RQ248" s="41"/>
      <c r="RR248" s="41"/>
      <c r="RS248" s="41"/>
      <c r="RT248" s="41"/>
      <c r="RU248" s="41"/>
      <c r="RV248" s="41"/>
      <c r="RW248" s="41"/>
      <c r="RX248" s="41"/>
      <c r="RY248" s="41"/>
      <c r="RZ248" s="41"/>
      <c r="SA248" s="41"/>
      <c r="SB248" s="41"/>
      <c r="SC248" s="41"/>
      <c r="SD248" s="41"/>
      <c r="SE248" s="41"/>
      <c r="SF248" s="41"/>
      <c r="SG248" s="41"/>
      <c r="SH248" s="41"/>
      <c r="SI248" s="41"/>
      <c r="SJ248" s="41"/>
      <c r="SK248" s="41"/>
      <c r="SL248" s="41"/>
      <c r="SM248" s="41"/>
      <c r="SN248" s="41"/>
      <c r="SO248" s="41"/>
      <c r="SP248" s="41"/>
      <c r="SQ248" s="41"/>
      <c r="SR248" s="41"/>
      <c r="SS248" s="41"/>
      <c r="ST248" s="41"/>
      <c r="SU248" s="41"/>
      <c r="SV248" s="41"/>
      <c r="SW248" s="41"/>
      <c r="SX248" s="41"/>
      <c r="SY248" s="41"/>
      <c r="SZ248" s="41"/>
      <c r="TA248" s="41"/>
      <c r="TB248" s="41"/>
      <c r="TC248" s="41"/>
      <c r="TD248" s="41"/>
      <c r="TE248" s="41"/>
      <c r="TF248" s="41"/>
      <c r="TG248" s="41"/>
      <c r="TH248" s="41"/>
      <c r="TI248" s="41"/>
      <c r="TJ248" s="41"/>
      <c r="TK248" s="41"/>
      <c r="TL248" s="41"/>
      <c r="TM248" s="41"/>
      <c r="TN248" s="41"/>
      <c r="TO248" s="41"/>
      <c r="TP248" s="41"/>
      <c r="TQ248" s="41"/>
      <c r="TR248" s="41"/>
      <c r="TS248" s="41"/>
      <c r="TT248" s="41"/>
      <c r="TU248" s="41"/>
      <c r="TV248" s="41"/>
      <c r="TW248" s="41"/>
      <c r="TX248" s="41"/>
      <c r="TY248" s="41"/>
      <c r="TZ248" s="41"/>
      <c r="UA248" s="41"/>
      <c r="UB248" s="41"/>
      <c r="UC248" s="41"/>
      <c r="UD248" s="41"/>
      <c r="UE248" s="41"/>
      <c r="UF248" s="41"/>
      <c r="UG248" s="41"/>
      <c r="UH248" s="41"/>
      <c r="UI248" s="41"/>
      <c r="UJ248" s="41"/>
      <c r="UK248" s="41"/>
      <c r="UL248" s="41"/>
      <c r="UM248" s="41"/>
      <c r="UN248" s="41"/>
      <c r="UO248" s="41"/>
      <c r="UP248" s="41"/>
      <c r="UQ248" s="41"/>
      <c r="UR248" s="41"/>
      <c r="US248" s="41"/>
      <c r="UT248" s="41"/>
      <c r="UU248" s="41"/>
      <c r="UV248" s="41"/>
      <c r="UW248" s="41"/>
      <c r="UX248" s="41"/>
      <c r="UY248" s="41"/>
      <c r="UZ248" s="41"/>
      <c r="VA248" s="41"/>
      <c r="VB248" s="41"/>
      <c r="VC248" s="41"/>
      <c r="VD248" s="41"/>
      <c r="VE248" s="41"/>
      <c r="VF248" s="41"/>
      <c r="VG248" s="41"/>
      <c r="VH248" s="41"/>
      <c r="VI248" s="41"/>
      <c r="VJ248" s="41"/>
      <c r="VK248" s="41"/>
      <c r="VL248" s="41"/>
      <c r="VM248" s="41"/>
      <c r="VN248" s="41"/>
      <c r="VO248" s="41"/>
      <c r="VP248" s="41"/>
      <c r="VQ248" s="41"/>
      <c r="VR248" s="41"/>
      <c r="VS248" s="41"/>
      <c r="VT248" s="41"/>
      <c r="VU248" s="41"/>
      <c r="VV248" s="41"/>
      <c r="VW248" s="41"/>
      <c r="VX248" s="41"/>
      <c r="VY248" s="41"/>
      <c r="VZ248" s="41"/>
      <c r="WA248" s="41"/>
      <c r="WB248" s="41"/>
      <c r="WC248" s="41"/>
      <c r="WD248" s="41"/>
      <c r="WE248" s="41"/>
      <c r="WF248" s="41"/>
      <c r="WG248" s="41"/>
      <c r="WH248" s="41"/>
      <c r="WI248" s="41"/>
      <c r="WJ248" s="41"/>
      <c r="WK248" s="41"/>
      <c r="WL248" s="41"/>
      <c r="WM248" s="41"/>
      <c r="WN248" s="41"/>
      <c r="WO248" s="41"/>
      <c r="WP248" s="41"/>
      <c r="WQ248" s="41"/>
      <c r="WR248" s="41"/>
      <c r="WS248" s="41"/>
      <c r="WT248" s="41"/>
      <c r="WU248" s="41"/>
      <c r="WV248" s="41"/>
      <c r="WW248" s="41"/>
      <c r="WX248" s="41"/>
      <c r="WY248" s="41"/>
      <c r="WZ248" s="41"/>
      <c r="XA248" s="41"/>
      <c r="XB248" s="41"/>
      <c r="XC248" s="41"/>
      <c r="XD248" s="41"/>
      <c r="XE248" s="41"/>
      <c r="XF248" s="41"/>
      <c r="XG248" s="41"/>
      <c r="XH248" s="41"/>
      <c r="XI248" s="41"/>
      <c r="XJ248" s="41"/>
      <c r="XK248" s="41"/>
      <c r="XL248" s="41"/>
      <c r="XM248" s="41"/>
      <c r="XN248" s="41"/>
      <c r="XO248" s="41"/>
      <c r="XP248" s="41"/>
      <c r="XQ248" s="41"/>
      <c r="XR248" s="41"/>
      <c r="XS248" s="41"/>
      <c r="XT248" s="41"/>
      <c r="XU248" s="41"/>
      <c r="XV248" s="41"/>
      <c r="XW248" s="41"/>
      <c r="XX248" s="41"/>
      <c r="XY248" s="41"/>
      <c r="XZ248" s="41"/>
      <c r="YA248" s="41"/>
      <c r="YB248" s="41"/>
      <c r="YC248" s="41"/>
      <c r="YD248" s="41"/>
      <c r="YE248" s="41"/>
      <c r="YF248" s="41"/>
      <c r="YG248" s="41"/>
      <c r="YH248" s="41"/>
      <c r="YI248" s="41"/>
      <c r="YJ248" s="41"/>
      <c r="YK248" s="41"/>
      <c r="YL248" s="41"/>
      <c r="YM248" s="41"/>
      <c r="YN248" s="41"/>
      <c r="YO248" s="41"/>
      <c r="YP248" s="41"/>
      <c r="YQ248" s="41"/>
      <c r="YR248" s="41"/>
      <c r="YS248" s="41"/>
      <c r="YT248" s="41"/>
      <c r="YU248" s="41"/>
      <c r="YV248" s="41"/>
      <c r="YW248" s="41"/>
      <c r="YX248" s="41"/>
      <c r="YY248" s="41"/>
      <c r="YZ248" s="41"/>
      <c r="ZA248" s="41"/>
      <c r="ZB248" s="41"/>
      <c r="ZC248" s="41"/>
      <c r="ZD248" s="41"/>
      <c r="ZE248" s="41"/>
      <c r="ZF248" s="41"/>
      <c r="ZG248" s="41"/>
      <c r="ZH248" s="41"/>
      <c r="ZI248" s="41"/>
      <c r="ZJ248" s="41"/>
      <c r="ZK248" s="41"/>
      <c r="ZL248" s="41"/>
      <c r="ZM248" s="41"/>
      <c r="ZN248" s="41"/>
      <c r="ZO248" s="41"/>
      <c r="ZP248" s="41"/>
      <c r="ZQ248" s="41"/>
      <c r="ZR248" s="41"/>
      <c r="ZS248" s="41"/>
      <c r="ZT248" s="41"/>
      <c r="ZU248" s="41"/>
      <c r="ZV248" s="41"/>
      <c r="ZW248" s="41"/>
      <c r="ZX248" s="41"/>
      <c r="ZY248" s="41"/>
      <c r="ZZ248" s="41"/>
      <c r="AAA248" s="41"/>
      <c r="AAB248" s="41"/>
      <c r="AAC248" s="41"/>
      <c r="AAD248" s="41"/>
      <c r="AAE248" s="41"/>
      <c r="AAF248" s="41"/>
      <c r="AAG248" s="41"/>
      <c r="AAH248" s="41"/>
      <c r="AAI248" s="41"/>
      <c r="AAJ248" s="41"/>
      <c r="AAK248" s="41"/>
      <c r="AAL248" s="41"/>
      <c r="AAM248" s="41"/>
      <c r="AAN248" s="41"/>
      <c r="AAO248" s="41"/>
      <c r="AAP248" s="41"/>
      <c r="AAQ248" s="41"/>
      <c r="AAR248" s="41"/>
      <c r="AAS248" s="41"/>
      <c r="AAT248" s="41"/>
      <c r="AAU248" s="41"/>
      <c r="AAV248" s="41"/>
      <c r="AAW248" s="41"/>
      <c r="AAX248" s="41"/>
      <c r="AAY248" s="41"/>
      <c r="AAZ248" s="41"/>
      <c r="ABA248" s="41"/>
      <c r="ABB248" s="41"/>
      <c r="ABC248" s="41"/>
      <c r="ABD248" s="41"/>
      <c r="ABE248" s="41"/>
      <c r="ABF248" s="41"/>
      <c r="ABG248" s="41"/>
      <c r="ABH248" s="41"/>
      <c r="ABI248" s="41"/>
      <c r="ABJ248" s="41"/>
      <c r="ABK248" s="41"/>
      <c r="ABL248" s="41"/>
      <c r="ABM248" s="41"/>
      <c r="ABN248" s="41"/>
      <c r="ABO248" s="41"/>
      <c r="ABP248" s="41"/>
      <c r="ABQ248" s="41"/>
      <c r="ABR248" s="41"/>
      <c r="ABS248" s="41"/>
      <c r="ABT248" s="41"/>
      <c r="ABU248" s="41"/>
      <c r="ABV248" s="41"/>
      <c r="ABW248" s="41"/>
      <c r="ABX248" s="41"/>
      <c r="ABY248" s="41"/>
      <c r="ABZ248" s="41"/>
      <c r="ACA248" s="41"/>
      <c r="ACB248" s="41"/>
      <c r="ACC248" s="41"/>
      <c r="ACD248" s="41"/>
      <c r="ACE248" s="41"/>
      <c r="ACF248" s="41"/>
      <c r="ACG248" s="41"/>
      <c r="ACH248" s="41"/>
      <c r="ACI248" s="41"/>
      <c r="ACJ248" s="41"/>
      <c r="ACK248" s="41"/>
      <c r="ACL248" s="41"/>
      <c r="ACM248" s="41"/>
      <c r="ACN248" s="41"/>
      <c r="ACO248" s="41"/>
      <c r="ACP248" s="41"/>
      <c r="ACQ248" s="41"/>
      <c r="ACR248" s="41"/>
      <c r="ACS248" s="41"/>
      <c r="ACT248" s="41"/>
      <c r="ACU248" s="41"/>
      <c r="ACV248" s="41"/>
      <c r="ACW248" s="41"/>
      <c r="ACX248" s="41"/>
      <c r="ACY248" s="41"/>
      <c r="ACZ248" s="41"/>
      <c r="ADA248" s="41"/>
      <c r="ADB248" s="41"/>
      <c r="ADC248" s="41"/>
      <c r="ADD248" s="41"/>
      <c r="ADE248" s="41"/>
      <c r="ADF248" s="41"/>
      <c r="ADG248" s="41"/>
      <c r="ADH248" s="41"/>
      <c r="ADI248" s="41"/>
      <c r="ADJ248" s="41"/>
      <c r="ADK248" s="41"/>
      <c r="ADL248" s="41"/>
      <c r="ADM248" s="41"/>
      <c r="ADN248" s="41"/>
      <c r="ADO248" s="41"/>
      <c r="ADP248" s="41"/>
      <c r="ADQ248" s="41"/>
      <c r="ADR248" s="41"/>
      <c r="ADS248" s="41"/>
      <c r="ADT248" s="41"/>
      <c r="ADU248" s="41"/>
      <c r="ADV248" s="41"/>
      <c r="ADW248" s="41"/>
      <c r="ADX248" s="41"/>
      <c r="ADY248" s="41"/>
      <c r="ADZ248" s="41"/>
      <c r="AEA248" s="41"/>
      <c r="AEB248" s="41"/>
      <c r="AEC248" s="41"/>
      <c r="AED248" s="41"/>
      <c r="AEE248" s="41"/>
      <c r="AEF248" s="41"/>
      <c r="AEG248" s="41"/>
      <c r="AEH248" s="41"/>
      <c r="AEI248" s="41"/>
      <c r="AEJ248" s="41"/>
      <c r="AEK248" s="41"/>
      <c r="AEL248" s="41"/>
      <c r="AEM248" s="41"/>
      <c r="AEN248" s="41"/>
      <c r="AEO248" s="41"/>
      <c r="AEP248" s="41"/>
      <c r="AEQ248" s="41"/>
      <c r="AER248" s="41"/>
      <c r="AES248" s="41"/>
      <c r="AET248" s="41"/>
      <c r="AEU248" s="41"/>
      <c r="AEV248" s="41"/>
      <c r="AEW248" s="41"/>
      <c r="AEX248" s="41"/>
      <c r="AEY248" s="41"/>
      <c r="AEZ248" s="41"/>
      <c r="AFA248" s="41"/>
      <c r="AFB248" s="41"/>
      <c r="AFC248" s="41"/>
      <c r="AFD248" s="41"/>
      <c r="AFE248" s="41"/>
      <c r="AFF248" s="41"/>
      <c r="AFG248" s="41"/>
      <c r="AFH248" s="41"/>
      <c r="AFI248" s="41"/>
      <c r="AFJ248" s="41"/>
      <c r="AFK248" s="41"/>
      <c r="AFL248" s="41"/>
      <c r="AFM248" s="41"/>
      <c r="AFN248" s="41"/>
      <c r="AFO248" s="41"/>
      <c r="AFP248" s="41"/>
      <c r="AFQ248" s="41"/>
      <c r="AFR248" s="41"/>
      <c r="AFS248" s="41"/>
      <c r="AFT248" s="41"/>
      <c r="AFU248" s="41"/>
      <c r="AFV248" s="41"/>
      <c r="AFW248" s="41"/>
      <c r="AFX248" s="41"/>
      <c r="AFY248" s="41"/>
      <c r="AFZ248" s="41"/>
      <c r="AGA248" s="41"/>
      <c r="AGB248" s="41"/>
      <c r="AGC248" s="41"/>
      <c r="AGD248" s="41"/>
      <c r="AGE248" s="41"/>
      <c r="AGF248" s="41"/>
      <c r="AGG248" s="41"/>
      <c r="AGH248" s="41"/>
      <c r="AGI248" s="41"/>
      <c r="AGJ248" s="41"/>
      <c r="AGK248" s="41"/>
      <c r="AGL248" s="41"/>
      <c r="AGM248" s="41"/>
      <c r="AGN248" s="41"/>
      <c r="AGO248" s="41"/>
      <c r="AGP248" s="41"/>
      <c r="AGQ248" s="41"/>
      <c r="AGR248" s="41"/>
      <c r="AGS248" s="41"/>
      <c r="AGT248" s="41"/>
      <c r="AGU248" s="41"/>
      <c r="AGV248" s="41"/>
      <c r="AGW248" s="41"/>
      <c r="AGX248" s="41"/>
      <c r="AGY248" s="41"/>
      <c r="AGZ248" s="41"/>
      <c r="AHA248" s="41"/>
      <c r="AHB248" s="41"/>
      <c r="AHC248" s="41"/>
      <c r="AHD248" s="41"/>
      <c r="AHE248" s="41"/>
      <c r="AHF248" s="41"/>
      <c r="AHG248" s="41"/>
      <c r="AHH248" s="41"/>
      <c r="AHI248" s="41"/>
      <c r="AHJ248" s="41"/>
      <c r="AHK248" s="41"/>
      <c r="AHL248" s="41"/>
      <c r="AHM248" s="41"/>
      <c r="AHN248" s="41"/>
      <c r="AHO248" s="41"/>
      <c r="AHP248" s="41"/>
      <c r="AHQ248" s="41"/>
      <c r="AHR248" s="41"/>
      <c r="AHS248" s="41"/>
      <c r="AHT248" s="41"/>
      <c r="AHU248" s="41"/>
      <c r="AHV248" s="41"/>
      <c r="AHW248" s="41"/>
      <c r="AHX248" s="41"/>
      <c r="AHY248" s="41"/>
      <c r="AHZ248" s="41"/>
      <c r="AIA248" s="41"/>
      <c r="AIB248" s="41"/>
      <c r="AIC248" s="41"/>
      <c r="AID248" s="41"/>
      <c r="AIE248" s="41"/>
      <c r="AIF248" s="41"/>
      <c r="AIG248" s="41"/>
      <c r="AIH248" s="41"/>
      <c r="AII248" s="41"/>
      <c r="AIJ248" s="41"/>
      <c r="AIK248" s="41"/>
      <c r="AIL248" s="41"/>
      <c r="AIM248" s="41"/>
      <c r="AIN248" s="41"/>
      <c r="AIO248" s="41"/>
      <c r="AIP248" s="41"/>
      <c r="AIQ248" s="41"/>
      <c r="AIR248" s="41"/>
      <c r="AIS248" s="41"/>
      <c r="AIT248" s="41"/>
      <c r="AIU248" s="41"/>
      <c r="AIV248" s="41"/>
      <c r="AIW248" s="41"/>
      <c r="AIX248" s="41"/>
      <c r="AIY248" s="41"/>
      <c r="AIZ248" s="41"/>
      <c r="AJA248" s="41"/>
      <c r="AJB248" s="41"/>
      <c r="AJC248" s="41"/>
      <c r="AJD248" s="41"/>
      <c r="AJE248" s="41"/>
      <c r="AJF248" s="41"/>
      <c r="AJG248" s="41"/>
      <c r="AJH248" s="41"/>
      <c r="AJI248" s="41"/>
      <c r="AJJ248" s="41"/>
      <c r="AJK248" s="41"/>
      <c r="AJL248" s="41"/>
      <c r="AJM248" s="41"/>
      <c r="AJN248" s="41"/>
      <c r="AJO248" s="41"/>
      <c r="AJP248" s="41"/>
      <c r="AJQ248" s="41"/>
      <c r="AJR248" s="41"/>
      <c r="AJS248" s="41"/>
      <c r="AJT248" s="41"/>
      <c r="AJU248" s="41"/>
      <c r="AJV248" s="41"/>
      <c r="AJW248" s="41"/>
      <c r="AJX248" s="41"/>
      <c r="AJY248" s="41"/>
      <c r="AJZ248" s="41"/>
      <c r="AKA248" s="41"/>
      <c r="AKB248" s="41"/>
      <c r="AKC248" s="41"/>
      <c r="AKD248" s="41"/>
      <c r="AKE248" s="41"/>
      <c r="AKF248" s="41"/>
      <c r="AKG248" s="41"/>
      <c r="AKH248" s="41"/>
      <c r="AKI248" s="41"/>
      <c r="AKJ248" s="41"/>
      <c r="AKK248" s="41"/>
      <c r="AKL248" s="41"/>
      <c r="AKM248" s="41"/>
      <c r="AKN248" s="41"/>
      <c r="AKO248" s="41"/>
      <c r="AKP248" s="41"/>
      <c r="AKQ248" s="41"/>
      <c r="AKR248" s="41"/>
      <c r="AKS248" s="41"/>
      <c r="AKT248" s="41"/>
      <c r="AKU248" s="41"/>
      <c r="AKV248" s="41"/>
      <c r="AKW248" s="41"/>
      <c r="AKX248" s="41"/>
      <c r="AKY248" s="41"/>
      <c r="AKZ248" s="41"/>
      <c r="ALA248" s="41"/>
      <c r="ALB248" s="41"/>
      <c r="ALC248" s="41"/>
      <c r="ALD248" s="41"/>
      <c r="ALE248" s="41"/>
      <c r="ALF248" s="41"/>
      <c r="ALG248" s="41"/>
      <c r="ALH248" s="41"/>
      <c r="ALI248" s="41"/>
      <c r="ALJ248" s="41"/>
      <c r="ALK248" s="41"/>
      <c r="ALL248" s="41"/>
      <c r="ALM248" s="41"/>
      <c r="ALN248" s="41"/>
      <c r="ALO248" s="41"/>
      <c r="ALP248" s="41"/>
      <c r="ALQ248" s="41"/>
      <c r="ALR248" s="41"/>
      <c r="ALS248" s="41"/>
      <c r="ALT248" s="41"/>
      <c r="ALU248" s="41"/>
      <c r="ALV248" s="41"/>
      <c r="ALW248" s="41"/>
      <c r="ALX248" s="41"/>
      <c r="ALY248" s="41"/>
      <c r="ALZ248" s="41"/>
      <c r="AMA248" s="41"/>
      <c r="AMB248" s="41"/>
      <c r="AMC248" s="41"/>
      <c r="AMD248" s="41"/>
      <c r="AME248" s="41"/>
    </row>
    <row r="249" spans="1:1019" ht="21.75" customHeight="1" thickBot="1" x14ac:dyDescent="0.25">
      <c r="A249" s="542" t="s">
        <v>17</v>
      </c>
      <c r="B249" s="32" t="s">
        <v>18</v>
      </c>
      <c r="C249" s="544" t="s">
        <v>27</v>
      </c>
      <c r="D249" s="815" t="s">
        <v>81</v>
      </c>
      <c r="E249" s="815"/>
      <c r="F249" s="815"/>
      <c r="G249" s="815"/>
      <c r="H249" s="815"/>
      <c r="I249" s="815"/>
      <c r="J249" s="815"/>
      <c r="K249" s="816"/>
      <c r="L249" s="816"/>
      <c r="M249" s="816"/>
      <c r="N249" s="816"/>
      <c r="O249" s="816"/>
      <c r="P249" s="816"/>
      <c r="Q249" s="816"/>
      <c r="R249" s="816"/>
      <c r="S249" s="816"/>
      <c r="T249" s="816"/>
      <c r="U249" s="816"/>
      <c r="V249" s="816"/>
      <c r="W249" s="816"/>
      <c r="X249" s="816"/>
      <c r="Y249" s="816"/>
      <c r="Z249" s="816"/>
      <c r="AA249" s="816"/>
      <c r="AB249" s="816"/>
      <c r="AC249" s="815"/>
      <c r="AD249" s="815"/>
      <c r="AE249" s="815"/>
      <c r="AF249" s="817"/>
      <c r="AG249" s="41"/>
      <c r="AH249" s="41"/>
      <c r="AI249" s="41"/>
      <c r="AJ249" s="41"/>
      <c r="AK249" s="41"/>
      <c r="AL249" s="41"/>
      <c r="AM249" s="41"/>
      <c r="AN249" s="67"/>
      <c r="AO249" s="67"/>
      <c r="AP249" s="67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4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  <c r="NZ249" s="41"/>
      <c r="OA249" s="41"/>
      <c r="OB249" s="41"/>
      <c r="OC249" s="41"/>
      <c r="OD249" s="41"/>
      <c r="OE249" s="41"/>
      <c r="OF249" s="41"/>
      <c r="OG249" s="41"/>
      <c r="OH249" s="41"/>
      <c r="OI249" s="41"/>
      <c r="OJ249" s="41"/>
      <c r="OK249" s="41"/>
      <c r="OL249" s="41"/>
      <c r="OM249" s="41"/>
      <c r="ON249" s="41"/>
      <c r="OO249" s="41"/>
      <c r="OP249" s="41"/>
      <c r="OQ249" s="41"/>
      <c r="OR249" s="41"/>
      <c r="OS249" s="41"/>
      <c r="OT249" s="41"/>
      <c r="OU249" s="41"/>
      <c r="OV249" s="41"/>
      <c r="OW249" s="41"/>
      <c r="OX249" s="41"/>
      <c r="OY249" s="41"/>
      <c r="OZ249" s="41"/>
      <c r="PA249" s="41"/>
      <c r="PB249" s="41"/>
      <c r="PC249" s="41"/>
      <c r="PD249" s="41"/>
      <c r="PE249" s="41"/>
      <c r="PF249" s="41"/>
      <c r="PG249" s="41"/>
      <c r="PH249" s="41"/>
      <c r="PI249" s="41"/>
      <c r="PJ249" s="41"/>
      <c r="PK249" s="41"/>
      <c r="PL249" s="41"/>
      <c r="PM249" s="41"/>
      <c r="PN249" s="41"/>
      <c r="PO249" s="41"/>
      <c r="PP249" s="41"/>
      <c r="PQ249" s="41"/>
      <c r="PR249" s="41"/>
      <c r="PS249" s="41"/>
      <c r="PT249" s="41"/>
      <c r="PU249" s="41"/>
      <c r="PV249" s="41"/>
      <c r="PW249" s="41"/>
      <c r="PX249" s="41"/>
      <c r="PY249" s="41"/>
      <c r="PZ249" s="41"/>
      <c r="QA249" s="41"/>
      <c r="QB249" s="41"/>
      <c r="QC249" s="41"/>
      <c r="QD249" s="41"/>
      <c r="QE249" s="41"/>
      <c r="QF249" s="41"/>
      <c r="QG249" s="41"/>
      <c r="QH249" s="41"/>
      <c r="QI249" s="41"/>
      <c r="QJ249" s="41"/>
      <c r="QK249" s="41"/>
      <c r="QL249" s="41"/>
      <c r="QM249" s="41"/>
      <c r="QN249" s="41"/>
      <c r="QO249" s="41"/>
      <c r="QP249" s="41"/>
      <c r="QQ249" s="41"/>
      <c r="QR249" s="41"/>
      <c r="QS249" s="41"/>
      <c r="QT249" s="41"/>
      <c r="QU249" s="41"/>
      <c r="QV249" s="41"/>
      <c r="QW249" s="41"/>
      <c r="QX249" s="41"/>
      <c r="QY249" s="41"/>
      <c r="QZ249" s="41"/>
      <c r="RA249" s="41"/>
      <c r="RB249" s="41"/>
      <c r="RC249" s="41"/>
      <c r="RD249" s="41"/>
      <c r="RE249" s="41"/>
      <c r="RF249" s="41"/>
      <c r="RG249" s="41"/>
      <c r="RH249" s="41"/>
      <c r="RI249" s="41"/>
      <c r="RJ249" s="41"/>
      <c r="RK249" s="41"/>
      <c r="RL249" s="41"/>
      <c r="RM249" s="41"/>
      <c r="RN249" s="41"/>
      <c r="RO249" s="41"/>
      <c r="RP249" s="41"/>
      <c r="RQ249" s="41"/>
      <c r="RR249" s="41"/>
      <c r="RS249" s="41"/>
      <c r="RT249" s="41"/>
      <c r="RU249" s="41"/>
      <c r="RV249" s="41"/>
      <c r="RW249" s="41"/>
      <c r="RX249" s="41"/>
      <c r="RY249" s="41"/>
      <c r="RZ249" s="41"/>
      <c r="SA249" s="41"/>
      <c r="SB249" s="41"/>
      <c r="SC249" s="41"/>
      <c r="SD249" s="41"/>
      <c r="SE249" s="41"/>
      <c r="SF249" s="41"/>
      <c r="SG249" s="41"/>
      <c r="SH249" s="41"/>
      <c r="SI249" s="41"/>
      <c r="SJ249" s="41"/>
      <c r="SK249" s="41"/>
      <c r="SL249" s="41"/>
      <c r="SM249" s="41"/>
      <c r="SN249" s="41"/>
      <c r="SO249" s="41"/>
      <c r="SP249" s="41"/>
      <c r="SQ249" s="41"/>
      <c r="SR249" s="41"/>
      <c r="SS249" s="41"/>
      <c r="ST249" s="41"/>
      <c r="SU249" s="41"/>
      <c r="SV249" s="41"/>
      <c r="SW249" s="41"/>
      <c r="SX249" s="41"/>
      <c r="SY249" s="41"/>
      <c r="SZ249" s="41"/>
      <c r="TA249" s="41"/>
      <c r="TB249" s="41"/>
      <c r="TC249" s="41"/>
      <c r="TD249" s="41"/>
      <c r="TE249" s="41"/>
      <c r="TF249" s="41"/>
      <c r="TG249" s="41"/>
      <c r="TH249" s="41"/>
      <c r="TI249" s="41"/>
      <c r="TJ249" s="41"/>
      <c r="TK249" s="41"/>
      <c r="TL249" s="41"/>
      <c r="TM249" s="41"/>
      <c r="TN249" s="41"/>
      <c r="TO249" s="41"/>
      <c r="TP249" s="41"/>
      <c r="TQ249" s="41"/>
      <c r="TR249" s="41"/>
      <c r="TS249" s="41"/>
      <c r="TT249" s="41"/>
      <c r="TU249" s="41"/>
      <c r="TV249" s="41"/>
      <c r="TW249" s="41"/>
      <c r="TX249" s="41"/>
      <c r="TY249" s="41"/>
      <c r="TZ249" s="41"/>
      <c r="UA249" s="41"/>
      <c r="UB249" s="41"/>
      <c r="UC249" s="41"/>
      <c r="UD249" s="41"/>
      <c r="UE249" s="41"/>
      <c r="UF249" s="41"/>
      <c r="UG249" s="41"/>
      <c r="UH249" s="41"/>
      <c r="UI249" s="41"/>
      <c r="UJ249" s="41"/>
      <c r="UK249" s="41"/>
      <c r="UL249" s="41"/>
      <c r="UM249" s="41"/>
      <c r="UN249" s="41"/>
      <c r="UO249" s="41"/>
      <c r="UP249" s="41"/>
      <c r="UQ249" s="41"/>
      <c r="UR249" s="41"/>
      <c r="US249" s="41"/>
      <c r="UT249" s="41"/>
      <c r="UU249" s="41"/>
      <c r="UV249" s="41"/>
      <c r="UW249" s="41"/>
      <c r="UX249" s="41"/>
      <c r="UY249" s="41"/>
      <c r="UZ249" s="41"/>
      <c r="VA249" s="41"/>
      <c r="VB249" s="41"/>
      <c r="VC249" s="41"/>
      <c r="VD249" s="41"/>
      <c r="VE249" s="41"/>
      <c r="VF249" s="41"/>
      <c r="VG249" s="41"/>
      <c r="VH249" s="41"/>
      <c r="VI249" s="41"/>
      <c r="VJ249" s="41"/>
      <c r="VK249" s="41"/>
      <c r="VL249" s="41"/>
      <c r="VM249" s="41"/>
      <c r="VN249" s="41"/>
      <c r="VO249" s="41"/>
      <c r="VP249" s="41"/>
      <c r="VQ249" s="41"/>
      <c r="VR249" s="41"/>
      <c r="VS249" s="41"/>
      <c r="VT249" s="41"/>
      <c r="VU249" s="41"/>
      <c r="VV249" s="41"/>
      <c r="VW249" s="41"/>
      <c r="VX249" s="41"/>
      <c r="VY249" s="41"/>
      <c r="VZ249" s="41"/>
      <c r="WA249" s="41"/>
      <c r="WB249" s="41"/>
      <c r="WC249" s="41"/>
      <c r="WD249" s="41"/>
      <c r="WE249" s="41"/>
      <c r="WF249" s="41"/>
      <c r="WG249" s="41"/>
      <c r="WH249" s="41"/>
      <c r="WI249" s="41"/>
      <c r="WJ249" s="41"/>
      <c r="WK249" s="41"/>
      <c r="WL249" s="41"/>
      <c r="WM249" s="41"/>
      <c r="WN249" s="41"/>
      <c r="WO249" s="41"/>
      <c r="WP249" s="41"/>
      <c r="WQ249" s="41"/>
      <c r="WR249" s="41"/>
      <c r="WS249" s="41"/>
      <c r="WT249" s="41"/>
      <c r="WU249" s="41"/>
      <c r="WV249" s="41"/>
      <c r="WW249" s="41"/>
      <c r="WX249" s="41"/>
      <c r="WY249" s="41"/>
      <c r="WZ249" s="41"/>
      <c r="XA249" s="41"/>
      <c r="XB249" s="41"/>
      <c r="XC249" s="41"/>
      <c r="XD249" s="41"/>
      <c r="XE249" s="41"/>
      <c r="XF249" s="41"/>
      <c r="XG249" s="41"/>
      <c r="XH249" s="41"/>
      <c r="XI249" s="41"/>
      <c r="XJ249" s="41"/>
      <c r="XK249" s="41"/>
      <c r="XL249" s="41"/>
      <c r="XM249" s="41"/>
      <c r="XN249" s="41"/>
      <c r="XO249" s="41"/>
      <c r="XP249" s="41"/>
      <c r="XQ249" s="41"/>
      <c r="XR249" s="41"/>
      <c r="XS249" s="41"/>
      <c r="XT249" s="41"/>
      <c r="XU249" s="41"/>
      <c r="XV249" s="41"/>
      <c r="XW249" s="41"/>
      <c r="XX249" s="41"/>
      <c r="XY249" s="41"/>
      <c r="XZ249" s="41"/>
      <c r="YA249" s="41"/>
      <c r="YB249" s="41"/>
      <c r="YC249" s="41"/>
      <c r="YD249" s="41"/>
      <c r="YE249" s="41"/>
      <c r="YF249" s="41"/>
      <c r="YG249" s="41"/>
      <c r="YH249" s="41"/>
      <c r="YI249" s="41"/>
      <c r="YJ249" s="41"/>
      <c r="YK249" s="41"/>
      <c r="YL249" s="41"/>
      <c r="YM249" s="41"/>
      <c r="YN249" s="41"/>
      <c r="YO249" s="41"/>
      <c r="YP249" s="41"/>
      <c r="YQ249" s="41"/>
      <c r="YR249" s="41"/>
      <c r="YS249" s="41"/>
      <c r="YT249" s="41"/>
      <c r="YU249" s="41"/>
      <c r="YV249" s="41"/>
      <c r="YW249" s="41"/>
      <c r="YX249" s="41"/>
      <c r="YY249" s="41"/>
      <c r="YZ249" s="41"/>
      <c r="ZA249" s="41"/>
      <c r="ZB249" s="41"/>
      <c r="ZC249" s="41"/>
      <c r="ZD249" s="41"/>
      <c r="ZE249" s="41"/>
      <c r="ZF249" s="41"/>
      <c r="ZG249" s="41"/>
      <c r="ZH249" s="41"/>
      <c r="ZI249" s="41"/>
      <c r="ZJ249" s="41"/>
      <c r="ZK249" s="41"/>
      <c r="ZL249" s="41"/>
      <c r="ZM249" s="41"/>
      <c r="ZN249" s="41"/>
      <c r="ZO249" s="41"/>
      <c r="ZP249" s="41"/>
      <c r="ZQ249" s="41"/>
      <c r="ZR249" s="41"/>
      <c r="ZS249" s="41"/>
      <c r="ZT249" s="41"/>
      <c r="ZU249" s="41"/>
      <c r="ZV249" s="41"/>
      <c r="ZW249" s="41"/>
      <c r="ZX249" s="41"/>
      <c r="ZY249" s="41"/>
      <c r="ZZ249" s="41"/>
      <c r="AAA249" s="41"/>
      <c r="AAB249" s="41"/>
      <c r="AAC249" s="41"/>
      <c r="AAD249" s="41"/>
      <c r="AAE249" s="41"/>
      <c r="AAF249" s="41"/>
      <c r="AAG249" s="41"/>
      <c r="AAH249" s="41"/>
      <c r="AAI249" s="41"/>
      <c r="AAJ249" s="41"/>
      <c r="AAK249" s="41"/>
      <c r="AAL249" s="41"/>
      <c r="AAM249" s="41"/>
      <c r="AAN249" s="41"/>
      <c r="AAO249" s="41"/>
      <c r="AAP249" s="41"/>
      <c r="AAQ249" s="41"/>
      <c r="AAR249" s="41"/>
      <c r="AAS249" s="41"/>
      <c r="AAT249" s="41"/>
      <c r="AAU249" s="41"/>
      <c r="AAV249" s="41"/>
      <c r="AAW249" s="41"/>
      <c r="AAX249" s="41"/>
      <c r="AAY249" s="41"/>
      <c r="AAZ249" s="41"/>
      <c r="ABA249" s="41"/>
      <c r="ABB249" s="41"/>
      <c r="ABC249" s="41"/>
      <c r="ABD249" s="41"/>
      <c r="ABE249" s="41"/>
      <c r="ABF249" s="41"/>
      <c r="ABG249" s="41"/>
      <c r="ABH249" s="41"/>
      <c r="ABI249" s="41"/>
      <c r="ABJ249" s="41"/>
      <c r="ABK249" s="41"/>
      <c r="ABL249" s="41"/>
      <c r="ABM249" s="41"/>
      <c r="ABN249" s="41"/>
      <c r="ABO249" s="41"/>
      <c r="ABP249" s="41"/>
      <c r="ABQ249" s="41"/>
      <c r="ABR249" s="41"/>
      <c r="ABS249" s="41"/>
      <c r="ABT249" s="41"/>
      <c r="ABU249" s="41"/>
      <c r="ABV249" s="41"/>
      <c r="ABW249" s="41"/>
      <c r="ABX249" s="41"/>
      <c r="ABY249" s="41"/>
      <c r="ABZ249" s="41"/>
      <c r="ACA249" s="41"/>
      <c r="ACB249" s="41"/>
      <c r="ACC249" s="41"/>
      <c r="ACD249" s="41"/>
      <c r="ACE249" s="41"/>
      <c r="ACF249" s="41"/>
      <c r="ACG249" s="41"/>
      <c r="ACH249" s="41"/>
      <c r="ACI249" s="41"/>
      <c r="ACJ249" s="41"/>
      <c r="ACK249" s="41"/>
      <c r="ACL249" s="41"/>
      <c r="ACM249" s="41"/>
      <c r="ACN249" s="41"/>
      <c r="ACO249" s="41"/>
      <c r="ACP249" s="41"/>
      <c r="ACQ249" s="41"/>
      <c r="ACR249" s="41"/>
      <c r="ACS249" s="41"/>
      <c r="ACT249" s="41"/>
      <c r="ACU249" s="41"/>
      <c r="ACV249" s="41"/>
      <c r="ACW249" s="41"/>
      <c r="ACX249" s="41"/>
      <c r="ACY249" s="41"/>
      <c r="ACZ249" s="41"/>
      <c r="ADA249" s="41"/>
      <c r="ADB249" s="41"/>
      <c r="ADC249" s="41"/>
      <c r="ADD249" s="41"/>
      <c r="ADE249" s="41"/>
      <c r="ADF249" s="41"/>
      <c r="ADG249" s="41"/>
      <c r="ADH249" s="41"/>
      <c r="ADI249" s="41"/>
      <c r="ADJ249" s="41"/>
      <c r="ADK249" s="41"/>
      <c r="ADL249" s="41"/>
      <c r="ADM249" s="41"/>
      <c r="ADN249" s="41"/>
      <c r="ADO249" s="41"/>
      <c r="ADP249" s="41"/>
      <c r="ADQ249" s="41"/>
      <c r="ADR249" s="41"/>
      <c r="ADS249" s="41"/>
      <c r="ADT249" s="41"/>
      <c r="ADU249" s="41"/>
      <c r="ADV249" s="41"/>
      <c r="ADW249" s="41"/>
      <c r="ADX249" s="41"/>
      <c r="ADY249" s="41"/>
      <c r="ADZ249" s="41"/>
      <c r="AEA249" s="41"/>
      <c r="AEB249" s="41"/>
      <c r="AEC249" s="41"/>
      <c r="AED249" s="41"/>
      <c r="AEE249" s="41"/>
      <c r="AEF249" s="41"/>
      <c r="AEG249" s="41"/>
      <c r="AEH249" s="41"/>
      <c r="AEI249" s="41"/>
      <c r="AEJ249" s="41"/>
      <c r="AEK249" s="41"/>
      <c r="AEL249" s="41"/>
      <c r="AEM249" s="41"/>
      <c r="AEN249" s="41"/>
      <c r="AEO249" s="41"/>
      <c r="AEP249" s="41"/>
      <c r="AEQ249" s="41"/>
      <c r="AER249" s="41"/>
      <c r="AES249" s="41"/>
      <c r="AET249" s="41"/>
      <c r="AEU249" s="41"/>
      <c r="AEV249" s="41"/>
      <c r="AEW249" s="41"/>
      <c r="AEX249" s="41"/>
      <c r="AEY249" s="41"/>
      <c r="AEZ249" s="41"/>
      <c r="AFA249" s="41"/>
      <c r="AFB249" s="41"/>
      <c r="AFC249" s="41"/>
      <c r="AFD249" s="41"/>
      <c r="AFE249" s="41"/>
      <c r="AFF249" s="41"/>
      <c r="AFG249" s="41"/>
      <c r="AFH249" s="41"/>
      <c r="AFI249" s="41"/>
      <c r="AFJ249" s="41"/>
      <c r="AFK249" s="41"/>
      <c r="AFL249" s="41"/>
      <c r="AFM249" s="41"/>
      <c r="AFN249" s="41"/>
      <c r="AFO249" s="41"/>
      <c r="AFP249" s="41"/>
      <c r="AFQ249" s="41"/>
      <c r="AFR249" s="41"/>
      <c r="AFS249" s="41"/>
      <c r="AFT249" s="41"/>
      <c r="AFU249" s="41"/>
      <c r="AFV249" s="41"/>
      <c r="AFW249" s="41"/>
      <c r="AFX249" s="41"/>
      <c r="AFY249" s="41"/>
      <c r="AFZ249" s="41"/>
      <c r="AGA249" s="41"/>
      <c r="AGB249" s="41"/>
      <c r="AGC249" s="41"/>
      <c r="AGD249" s="41"/>
      <c r="AGE249" s="41"/>
      <c r="AGF249" s="41"/>
      <c r="AGG249" s="41"/>
      <c r="AGH249" s="41"/>
      <c r="AGI249" s="41"/>
      <c r="AGJ249" s="41"/>
      <c r="AGK249" s="41"/>
      <c r="AGL249" s="41"/>
      <c r="AGM249" s="41"/>
      <c r="AGN249" s="41"/>
      <c r="AGO249" s="41"/>
      <c r="AGP249" s="41"/>
      <c r="AGQ249" s="41"/>
      <c r="AGR249" s="41"/>
      <c r="AGS249" s="41"/>
      <c r="AGT249" s="41"/>
      <c r="AGU249" s="41"/>
      <c r="AGV249" s="41"/>
      <c r="AGW249" s="41"/>
      <c r="AGX249" s="41"/>
      <c r="AGY249" s="41"/>
      <c r="AGZ249" s="41"/>
      <c r="AHA249" s="41"/>
      <c r="AHB249" s="41"/>
      <c r="AHC249" s="41"/>
      <c r="AHD249" s="41"/>
      <c r="AHE249" s="41"/>
      <c r="AHF249" s="41"/>
      <c r="AHG249" s="41"/>
      <c r="AHH249" s="41"/>
      <c r="AHI249" s="41"/>
      <c r="AHJ249" s="41"/>
      <c r="AHK249" s="41"/>
      <c r="AHL249" s="41"/>
      <c r="AHM249" s="41"/>
      <c r="AHN249" s="41"/>
      <c r="AHO249" s="41"/>
      <c r="AHP249" s="41"/>
      <c r="AHQ249" s="41"/>
      <c r="AHR249" s="41"/>
      <c r="AHS249" s="41"/>
      <c r="AHT249" s="41"/>
      <c r="AHU249" s="41"/>
      <c r="AHV249" s="41"/>
      <c r="AHW249" s="41"/>
      <c r="AHX249" s="41"/>
      <c r="AHY249" s="41"/>
      <c r="AHZ249" s="41"/>
      <c r="AIA249" s="41"/>
      <c r="AIB249" s="41"/>
      <c r="AIC249" s="41"/>
      <c r="AID249" s="41"/>
      <c r="AIE249" s="41"/>
      <c r="AIF249" s="41"/>
      <c r="AIG249" s="41"/>
      <c r="AIH249" s="41"/>
      <c r="AII249" s="41"/>
      <c r="AIJ249" s="41"/>
      <c r="AIK249" s="41"/>
      <c r="AIL249" s="41"/>
      <c r="AIM249" s="41"/>
      <c r="AIN249" s="41"/>
      <c r="AIO249" s="41"/>
      <c r="AIP249" s="41"/>
      <c r="AIQ249" s="41"/>
      <c r="AIR249" s="41"/>
      <c r="AIS249" s="41"/>
      <c r="AIT249" s="41"/>
      <c r="AIU249" s="41"/>
      <c r="AIV249" s="41"/>
      <c r="AIW249" s="41"/>
      <c r="AIX249" s="41"/>
      <c r="AIY249" s="41"/>
      <c r="AIZ249" s="41"/>
      <c r="AJA249" s="41"/>
      <c r="AJB249" s="41"/>
      <c r="AJC249" s="41"/>
      <c r="AJD249" s="41"/>
      <c r="AJE249" s="41"/>
      <c r="AJF249" s="41"/>
      <c r="AJG249" s="41"/>
      <c r="AJH249" s="41"/>
      <c r="AJI249" s="41"/>
      <c r="AJJ249" s="41"/>
      <c r="AJK249" s="41"/>
      <c r="AJL249" s="41"/>
      <c r="AJM249" s="41"/>
      <c r="AJN249" s="41"/>
      <c r="AJO249" s="41"/>
      <c r="AJP249" s="41"/>
      <c r="AJQ249" s="41"/>
      <c r="AJR249" s="41"/>
      <c r="AJS249" s="41"/>
      <c r="AJT249" s="41"/>
      <c r="AJU249" s="41"/>
      <c r="AJV249" s="41"/>
      <c r="AJW249" s="41"/>
      <c r="AJX249" s="41"/>
      <c r="AJY249" s="41"/>
      <c r="AJZ249" s="41"/>
      <c r="AKA249" s="41"/>
      <c r="AKB249" s="41"/>
      <c r="AKC249" s="41"/>
      <c r="AKD249" s="41"/>
      <c r="AKE249" s="41"/>
      <c r="AKF249" s="41"/>
      <c r="AKG249" s="41"/>
      <c r="AKH249" s="41"/>
      <c r="AKI249" s="41"/>
      <c r="AKJ249" s="41"/>
      <c r="AKK249" s="41"/>
      <c r="AKL249" s="41"/>
      <c r="AKM249" s="41"/>
      <c r="AKN249" s="41"/>
      <c r="AKO249" s="41"/>
      <c r="AKP249" s="41"/>
      <c r="AKQ249" s="41"/>
      <c r="AKR249" s="41"/>
      <c r="AKS249" s="41"/>
      <c r="AKT249" s="41"/>
      <c r="AKU249" s="41"/>
      <c r="AKV249" s="41"/>
      <c r="AKW249" s="41"/>
      <c r="AKX249" s="41"/>
      <c r="AKY249" s="41"/>
      <c r="AKZ249" s="41"/>
      <c r="ALA249" s="41"/>
      <c r="ALB249" s="41"/>
      <c r="ALC249" s="41"/>
      <c r="ALD249" s="41"/>
      <c r="ALE249" s="41"/>
      <c r="ALF249" s="41"/>
      <c r="ALG249" s="41"/>
      <c r="ALH249" s="41"/>
      <c r="ALI249" s="41"/>
      <c r="ALJ249" s="41"/>
      <c r="ALK249" s="41"/>
      <c r="ALL249" s="41"/>
      <c r="ALM249" s="41"/>
      <c r="ALN249" s="41"/>
      <c r="ALO249" s="41"/>
      <c r="ALP249" s="41"/>
      <c r="ALQ249" s="41"/>
      <c r="ALR249" s="41"/>
      <c r="ALS249" s="41"/>
      <c r="ALT249" s="41"/>
      <c r="ALU249" s="41"/>
      <c r="ALV249" s="41"/>
      <c r="ALW249" s="41"/>
      <c r="ALX249" s="41"/>
      <c r="ALY249" s="41"/>
      <c r="ALZ249" s="41"/>
      <c r="AMA249" s="41"/>
      <c r="AMB249" s="41"/>
      <c r="AMC249" s="41"/>
      <c r="AMD249" s="41"/>
      <c r="AME249" s="41"/>
    </row>
    <row r="250" spans="1:1019" ht="16.5" customHeight="1" thickBot="1" x14ac:dyDescent="0.25">
      <c r="A250" s="726" t="s">
        <v>17</v>
      </c>
      <c r="B250" s="624" t="s">
        <v>18</v>
      </c>
      <c r="C250" s="740" t="s">
        <v>27</v>
      </c>
      <c r="D250" s="784" t="s">
        <v>31</v>
      </c>
      <c r="E250" s="735" t="s">
        <v>82</v>
      </c>
      <c r="F250" s="745"/>
      <c r="G250" s="798" t="s">
        <v>398</v>
      </c>
      <c r="H250" s="655" t="s">
        <v>21</v>
      </c>
      <c r="I250" s="761" t="s">
        <v>36</v>
      </c>
      <c r="J250" s="283" t="s">
        <v>88</v>
      </c>
      <c r="K250" s="163">
        <f>+L250+N250</f>
        <v>0</v>
      </c>
      <c r="L250" s="341">
        <v>0</v>
      </c>
      <c r="M250" s="341">
        <v>0</v>
      </c>
      <c r="N250" s="245">
        <v>0</v>
      </c>
      <c r="O250" s="160">
        <f>+P250+R250</f>
        <v>0</v>
      </c>
      <c r="P250" s="12">
        <v>0</v>
      </c>
      <c r="Q250" s="12">
        <v>0</v>
      </c>
      <c r="R250" s="116">
        <v>0</v>
      </c>
      <c r="S250" s="163">
        <f>+T250+V250</f>
        <v>0</v>
      </c>
      <c r="T250" s="341">
        <v>0</v>
      </c>
      <c r="U250" s="341">
        <v>0</v>
      </c>
      <c r="V250" s="245">
        <v>0</v>
      </c>
      <c r="W250" s="163">
        <f>+X250+Z250</f>
        <v>0</v>
      </c>
      <c r="X250" s="12">
        <v>0</v>
      </c>
      <c r="Y250" s="12">
        <v>0</v>
      </c>
      <c r="Z250" s="116">
        <v>0</v>
      </c>
      <c r="AA250" s="294">
        <v>0</v>
      </c>
      <c r="AB250" s="294">
        <v>0</v>
      </c>
      <c r="AC250" s="803" t="s">
        <v>207</v>
      </c>
      <c r="AD250" s="828">
        <v>0</v>
      </c>
      <c r="AE250" s="547">
        <v>0</v>
      </c>
      <c r="AF250" s="825">
        <v>0</v>
      </c>
      <c r="AG250" s="41"/>
      <c r="AH250" s="41"/>
      <c r="AI250" s="41"/>
      <c r="AJ250" s="41"/>
      <c r="AK250" s="41"/>
      <c r="AL250" s="41"/>
      <c r="AM250" s="41"/>
      <c r="AN250" s="67"/>
      <c r="AO250" s="67"/>
      <c r="AP250" s="67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4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  <c r="NZ250" s="41"/>
      <c r="OA250" s="41"/>
      <c r="OB250" s="41"/>
      <c r="OC250" s="41"/>
      <c r="OD250" s="41"/>
      <c r="OE250" s="41"/>
      <c r="OF250" s="41"/>
      <c r="OG250" s="41"/>
      <c r="OH250" s="41"/>
      <c r="OI250" s="41"/>
      <c r="OJ250" s="41"/>
      <c r="OK250" s="41"/>
      <c r="OL250" s="41"/>
      <c r="OM250" s="41"/>
      <c r="ON250" s="41"/>
      <c r="OO250" s="41"/>
      <c r="OP250" s="41"/>
      <c r="OQ250" s="41"/>
      <c r="OR250" s="41"/>
      <c r="OS250" s="41"/>
      <c r="OT250" s="41"/>
      <c r="OU250" s="41"/>
      <c r="OV250" s="41"/>
      <c r="OW250" s="41"/>
      <c r="OX250" s="41"/>
      <c r="OY250" s="41"/>
      <c r="OZ250" s="41"/>
      <c r="PA250" s="41"/>
      <c r="PB250" s="41"/>
      <c r="PC250" s="41"/>
      <c r="PD250" s="41"/>
      <c r="PE250" s="41"/>
      <c r="PF250" s="41"/>
      <c r="PG250" s="41"/>
      <c r="PH250" s="41"/>
      <c r="PI250" s="41"/>
      <c r="PJ250" s="41"/>
      <c r="PK250" s="41"/>
      <c r="PL250" s="41"/>
      <c r="PM250" s="41"/>
      <c r="PN250" s="41"/>
      <c r="PO250" s="41"/>
      <c r="PP250" s="41"/>
      <c r="PQ250" s="41"/>
      <c r="PR250" s="41"/>
      <c r="PS250" s="41"/>
      <c r="PT250" s="41"/>
      <c r="PU250" s="41"/>
      <c r="PV250" s="41"/>
      <c r="PW250" s="41"/>
      <c r="PX250" s="41"/>
      <c r="PY250" s="41"/>
      <c r="PZ250" s="41"/>
      <c r="QA250" s="41"/>
      <c r="QB250" s="41"/>
      <c r="QC250" s="41"/>
      <c r="QD250" s="41"/>
      <c r="QE250" s="41"/>
      <c r="QF250" s="41"/>
      <c r="QG250" s="41"/>
      <c r="QH250" s="41"/>
      <c r="QI250" s="41"/>
      <c r="QJ250" s="41"/>
      <c r="QK250" s="41"/>
      <c r="QL250" s="41"/>
      <c r="QM250" s="41"/>
      <c r="QN250" s="41"/>
      <c r="QO250" s="41"/>
      <c r="QP250" s="41"/>
      <c r="QQ250" s="41"/>
      <c r="QR250" s="41"/>
      <c r="QS250" s="41"/>
      <c r="QT250" s="41"/>
      <c r="QU250" s="41"/>
      <c r="QV250" s="41"/>
      <c r="QW250" s="41"/>
      <c r="QX250" s="41"/>
      <c r="QY250" s="41"/>
      <c r="QZ250" s="41"/>
      <c r="RA250" s="41"/>
      <c r="RB250" s="41"/>
      <c r="RC250" s="41"/>
      <c r="RD250" s="41"/>
      <c r="RE250" s="41"/>
      <c r="RF250" s="41"/>
      <c r="RG250" s="41"/>
      <c r="RH250" s="41"/>
      <c r="RI250" s="41"/>
      <c r="RJ250" s="41"/>
      <c r="RK250" s="41"/>
      <c r="RL250" s="41"/>
      <c r="RM250" s="41"/>
      <c r="RN250" s="41"/>
      <c r="RO250" s="41"/>
      <c r="RP250" s="41"/>
      <c r="RQ250" s="41"/>
      <c r="RR250" s="41"/>
      <c r="RS250" s="41"/>
      <c r="RT250" s="41"/>
      <c r="RU250" s="41"/>
      <c r="RV250" s="41"/>
      <c r="RW250" s="41"/>
      <c r="RX250" s="41"/>
      <c r="RY250" s="41"/>
      <c r="RZ250" s="41"/>
      <c r="SA250" s="41"/>
      <c r="SB250" s="41"/>
      <c r="SC250" s="41"/>
      <c r="SD250" s="41"/>
      <c r="SE250" s="41"/>
      <c r="SF250" s="41"/>
      <c r="SG250" s="41"/>
      <c r="SH250" s="41"/>
      <c r="SI250" s="41"/>
      <c r="SJ250" s="41"/>
      <c r="SK250" s="41"/>
      <c r="SL250" s="41"/>
      <c r="SM250" s="41"/>
      <c r="SN250" s="41"/>
      <c r="SO250" s="41"/>
      <c r="SP250" s="41"/>
      <c r="SQ250" s="41"/>
      <c r="SR250" s="41"/>
      <c r="SS250" s="41"/>
      <c r="ST250" s="41"/>
      <c r="SU250" s="41"/>
      <c r="SV250" s="41"/>
      <c r="SW250" s="41"/>
      <c r="SX250" s="41"/>
      <c r="SY250" s="41"/>
      <c r="SZ250" s="41"/>
      <c r="TA250" s="41"/>
      <c r="TB250" s="41"/>
      <c r="TC250" s="41"/>
      <c r="TD250" s="41"/>
      <c r="TE250" s="41"/>
      <c r="TF250" s="41"/>
      <c r="TG250" s="41"/>
      <c r="TH250" s="41"/>
      <c r="TI250" s="41"/>
      <c r="TJ250" s="41"/>
      <c r="TK250" s="41"/>
      <c r="TL250" s="41"/>
      <c r="TM250" s="41"/>
      <c r="TN250" s="41"/>
      <c r="TO250" s="41"/>
      <c r="TP250" s="41"/>
      <c r="TQ250" s="41"/>
      <c r="TR250" s="41"/>
      <c r="TS250" s="41"/>
      <c r="TT250" s="41"/>
      <c r="TU250" s="41"/>
      <c r="TV250" s="41"/>
      <c r="TW250" s="41"/>
      <c r="TX250" s="41"/>
      <c r="TY250" s="41"/>
      <c r="TZ250" s="41"/>
      <c r="UA250" s="41"/>
      <c r="UB250" s="41"/>
      <c r="UC250" s="41"/>
      <c r="UD250" s="41"/>
      <c r="UE250" s="41"/>
      <c r="UF250" s="41"/>
      <c r="UG250" s="41"/>
      <c r="UH250" s="41"/>
      <c r="UI250" s="41"/>
      <c r="UJ250" s="41"/>
      <c r="UK250" s="41"/>
      <c r="UL250" s="41"/>
      <c r="UM250" s="41"/>
      <c r="UN250" s="41"/>
      <c r="UO250" s="41"/>
      <c r="UP250" s="41"/>
      <c r="UQ250" s="41"/>
      <c r="UR250" s="41"/>
      <c r="US250" s="41"/>
      <c r="UT250" s="41"/>
      <c r="UU250" s="41"/>
      <c r="UV250" s="41"/>
      <c r="UW250" s="41"/>
      <c r="UX250" s="41"/>
      <c r="UY250" s="41"/>
      <c r="UZ250" s="41"/>
      <c r="VA250" s="41"/>
      <c r="VB250" s="41"/>
      <c r="VC250" s="41"/>
      <c r="VD250" s="41"/>
      <c r="VE250" s="41"/>
      <c r="VF250" s="41"/>
      <c r="VG250" s="41"/>
      <c r="VH250" s="41"/>
      <c r="VI250" s="41"/>
      <c r="VJ250" s="41"/>
      <c r="VK250" s="41"/>
      <c r="VL250" s="41"/>
      <c r="VM250" s="41"/>
      <c r="VN250" s="41"/>
      <c r="VO250" s="41"/>
      <c r="VP250" s="41"/>
      <c r="VQ250" s="41"/>
      <c r="VR250" s="41"/>
      <c r="VS250" s="41"/>
      <c r="VT250" s="41"/>
      <c r="VU250" s="41"/>
      <c r="VV250" s="41"/>
      <c r="VW250" s="41"/>
      <c r="VX250" s="41"/>
      <c r="VY250" s="41"/>
      <c r="VZ250" s="41"/>
      <c r="WA250" s="41"/>
      <c r="WB250" s="41"/>
      <c r="WC250" s="41"/>
      <c r="WD250" s="41"/>
      <c r="WE250" s="41"/>
      <c r="WF250" s="41"/>
      <c r="WG250" s="41"/>
      <c r="WH250" s="41"/>
      <c r="WI250" s="41"/>
      <c r="WJ250" s="41"/>
      <c r="WK250" s="41"/>
      <c r="WL250" s="41"/>
      <c r="WM250" s="41"/>
      <c r="WN250" s="41"/>
      <c r="WO250" s="41"/>
      <c r="WP250" s="41"/>
      <c r="WQ250" s="41"/>
      <c r="WR250" s="41"/>
      <c r="WS250" s="41"/>
      <c r="WT250" s="41"/>
      <c r="WU250" s="41"/>
      <c r="WV250" s="41"/>
      <c r="WW250" s="41"/>
      <c r="WX250" s="41"/>
      <c r="WY250" s="41"/>
      <c r="WZ250" s="41"/>
      <c r="XA250" s="41"/>
      <c r="XB250" s="41"/>
      <c r="XC250" s="41"/>
      <c r="XD250" s="41"/>
      <c r="XE250" s="41"/>
      <c r="XF250" s="41"/>
      <c r="XG250" s="41"/>
      <c r="XH250" s="41"/>
      <c r="XI250" s="41"/>
      <c r="XJ250" s="41"/>
      <c r="XK250" s="41"/>
      <c r="XL250" s="41"/>
      <c r="XM250" s="41"/>
      <c r="XN250" s="41"/>
      <c r="XO250" s="41"/>
      <c r="XP250" s="41"/>
      <c r="XQ250" s="41"/>
      <c r="XR250" s="41"/>
      <c r="XS250" s="41"/>
      <c r="XT250" s="41"/>
      <c r="XU250" s="41"/>
      <c r="XV250" s="41"/>
      <c r="XW250" s="41"/>
      <c r="XX250" s="41"/>
      <c r="XY250" s="41"/>
      <c r="XZ250" s="41"/>
      <c r="YA250" s="41"/>
      <c r="YB250" s="41"/>
      <c r="YC250" s="41"/>
      <c r="YD250" s="41"/>
      <c r="YE250" s="41"/>
      <c r="YF250" s="41"/>
      <c r="YG250" s="41"/>
      <c r="YH250" s="41"/>
      <c r="YI250" s="41"/>
      <c r="YJ250" s="41"/>
      <c r="YK250" s="41"/>
      <c r="YL250" s="41"/>
      <c r="YM250" s="41"/>
      <c r="YN250" s="41"/>
      <c r="YO250" s="41"/>
      <c r="YP250" s="41"/>
      <c r="YQ250" s="41"/>
      <c r="YR250" s="41"/>
      <c r="YS250" s="41"/>
      <c r="YT250" s="41"/>
      <c r="YU250" s="41"/>
      <c r="YV250" s="41"/>
      <c r="YW250" s="41"/>
      <c r="YX250" s="41"/>
      <c r="YY250" s="41"/>
      <c r="YZ250" s="41"/>
      <c r="ZA250" s="41"/>
      <c r="ZB250" s="41"/>
      <c r="ZC250" s="41"/>
      <c r="ZD250" s="41"/>
      <c r="ZE250" s="41"/>
      <c r="ZF250" s="41"/>
      <c r="ZG250" s="41"/>
      <c r="ZH250" s="41"/>
      <c r="ZI250" s="41"/>
      <c r="ZJ250" s="41"/>
      <c r="ZK250" s="41"/>
      <c r="ZL250" s="41"/>
      <c r="ZM250" s="41"/>
      <c r="ZN250" s="41"/>
      <c r="ZO250" s="41"/>
      <c r="ZP250" s="41"/>
      <c r="ZQ250" s="41"/>
      <c r="ZR250" s="41"/>
      <c r="ZS250" s="41"/>
      <c r="ZT250" s="41"/>
      <c r="ZU250" s="41"/>
      <c r="ZV250" s="41"/>
      <c r="ZW250" s="41"/>
      <c r="ZX250" s="41"/>
      <c r="ZY250" s="41"/>
      <c r="ZZ250" s="41"/>
      <c r="AAA250" s="41"/>
      <c r="AAB250" s="41"/>
      <c r="AAC250" s="41"/>
      <c r="AAD250" s="41"/>
      <c r="AAE250" s="41"/>
      <c r="AAF250" s="41"/>
      <c r="AAG250" s="41"/>
      <c r="AAH250" s="41"/>
      <c r="AAI250" s="41"/>
      <c r="AAJ250" s="41"/>
      <c r="AAK250" s="41"/>
      <c r="AAL250" s="41"/>
      <c r="AAM250" s="41"/>
      <c r="AAN250" s="41"/>
      <c r="AAO250" s="41"/>
      <c r="AAP250" s="41"/>
      <c r="AAQ250" s="41"/>
      <c r="AAR250" s="41"/>
      <c r="AAS250" s="41"/>
      <c r="AAT250" s="41"/>
      <c r="AAU250" s="41"/>
      <c r="AAV250" s="41"/>
      <c r="AAW250" s="41"/>
      <c r="AAX250" s="41"/>
      <c r="AAY250" s="41"/>
      <c r="AAZ250" s="41"/>
      <c r="ABA250" s="41"/>
      <c r="ABB250" s="41"/>
      <c r="ABC250" s="41"/>
      <c r="ABD250" s="41"/>
      <c r="ABE250" s="41"/>
      <c r="ABF250" s="41"/>
      <c r="ABG250" s="41"/>
      <c r="ABH250" s="41"/>
      <c r="ABI250" s="41"/>
      <c r="ABJ250" s="41"/>
      <c r="ABK250" s="41"/>
      <c r="ABL250" s="41"/>
      <c r="ABM250" s="41"/>
      <c r="ABN250" s="41"/>
      <c r="ABO250" s="41"/>
      <c r="ABP250" s="41"/>
      <c r="ABQ250" s="41"/>
      <c r="ABR250" s="41"/>
      <c r="ABS250" s="41"/>
      <c r="ABT250" s="41"/>
      <c r="ABU250" s="41"/>
      <c r="ABV250" s="41"/>
      <c r="ABW250" s="41"/>
      <c r="ABX250" s="41"/>
      <c r="ABY250" s="41"/>
      <c r="ABZ250" s="41"/>
      <c r="ACA250" s="41"/>
      <c r="ACB250" s="41"/>
      <c r="ACC250" s="41"/>
      <c r="ACD250" s="41"/>
      <c r="ACE250" s="41"/>
      <c r="ACF250" s="41"/>
      <c r="ACG250" s="41"/>
      <c r="ACH250" s="41"/>
      <c r="ACI250" s="41"/>
      <c r="ACJ250" s="41"/>
      <c r="ACK250" s="41"/>
      <c r="ACL250" s="41"/>
      <c r="ACM250" s="41"/>
      <c r="ACN250" s="41"/>
      <c r="ACO250" s="41"/>
      <c r="ACP250" s="41"/>
      <c r="ACQ250" s="41"/>
      <c r="ACR250" s="41"/>
      <c r="ACS250" s="41"/>
      <c r="ACT250" s="41"/>
      <c r="ACU250" s="41"/>
      <c r="ACV250" s="41"/>
      <c r="ACW250" s="41"/>
      <c r="ACX250" s="41"/>
      <c r="ACY250" s="41"/>
      <c r="ACZ250" s="41"/>
      <c r="ADA250" s="41"/>
      <c r="ADB250" s="41"/>
      <c r="ADC250" s="41"/>
      <c r="ADD250" s="41"/>
      <c r="ADE250" s="41"/>
      <c r="ADF250" s="41"/>
      <c r="ADG250" s="41"/>
      <c r="ADH250" s="41"/>
      <c r="ADI250" s="41"/>
      <c r="ADJ250" s="41"/>
      <c r="ADK250" s="41"/>
      <c r="ADL250" s="41"/>
      <c r="ADM250" s="41"/>
      <c r="ADN250" s="41"/>
      <c r="ADO250" s="41"/>
      <c r="ADP250" s="41"/>
      <c r="ADQ250" s="41"/>
      <c r="ADR250" s="41"/>
      <c r="ADS250" s="41"/>
      <c r="ADT250" s="41"/>
      <c r="ADU250" s="41"/>
      <c r="ADV250" s="41"/>
      <c r="ADW250" s="41"/>
      <c r="ADX250" s="41"/>
      <c r="ADY250" s="41"/>
      <c r="ADZ250" s="41"/>
      <c r="AEA250" s="41"/>
      <c r="AEB250" s="41"/>
      <c r="AEC250" s="41"/>
      <c r="AED250" s="41"/>
      <c r="AEE250" s="41"/>
      <c r="AEF250" s="41"/>
      <c r="AEG250" s="41"/>
      <c r="AEH250" s="41"/>
      <c r="AEI250" s="41"/>
      <c r="AEJ250" s="41"/>
      <c r="AEK250" s="41"/>
      <c r="AEL250" s="41"/>
      <c r="AEM250" s="41"/>
      <c r="AEN250" s="41"/>
      <c r="AEO250" s="41"/>
      <c r="AEP250" s="41"/>
      <c r="AEQ250" s="41"/>
      <c r="AER250" s="41"/>
      <c r="AES250" s="41"/>
      <c r="AET250" s="41"/>
      <c r="AEU250" s="41"/>
      <c r="AEV250" s="41"/>
      <c r="AEW250" s="41"/>
      <c r="AEX250" s="41"/>
      <c r="AEY250" s="41"/>
      <c r="AEZ250" s="41"/>
      <c r="AFA250" s="41"/>
      <c r="AFB250" s="41"/>
      <c r="AFC250" s="41"/>
      <c r="AFD250" s="41"/>
      <c r="AFE250" s="41"/>
      <c r="AFF250" s="41"/>
      <c r="AFG250" s="41"/>
      <c r="AFH250" s="41"/>
      <c r="AFI250" s="41"/>
      <c r="AFJ250" s="41"/>
      <c r="AFK250" s="41"/>
      <c r="AFL250" s="41"/>
      <c r="AFM250" s="41"/>
      <c r="AFN250" s="41"/>
      <c r="AFO250" s="41"/>
      <c r="AFP250" s="41"/>
      <c r="AFQ250" s="41"/>
      <c r="AFR250" s="41"/>
      <c r="AFS250" s="41"/>
      <c r="AFT250" s="41"/>
      <c r="AFU250" s="41"/>
      <c r="AFV250" s="41"/>
      <c r="AFW250" s="41"/>
      <c r="AFX250" s="41"/>
      <c r="AFY250" s="41"/>
      <c r="AFZ250" s="41"/>
      <c r="AGA250" s="41"/>
      <c r="AGB250" s="41"/>
      <c r="AGC250" s="41"/>
      <c r="AGD250" s="41"/>
      <c r="AGE250" s="41"/>
      <c r="AGF250" s="41"/>
      <c r="AGG250" s="41"/>
      <c r="AGH250" s="41"/>
      <c r="AGI250" s="41"/>
      <c r="AGJ250" s="41"/>
      <c r="AGK250" s="41"/>
      <c r="AGL250" s="41"/>
      <c r="AGM250" s="41"/>
      <c r="AGN250" s="41"/>
      <c r="AGO250" s="41"/>
      <c r="AGP250" s="41"/>
      <c r="AGQ250" s="41"/>
      <c r="AGR250" s="41"/>
      <c r="AGS250" s="41"/>
      <c r="AGT250" s="41"/>
      <c r="AGU250" s="41"/>
      <c r="AGV250" s="41"/>
      <c r="AGW250" s="41"/>
      <c r="AGX250" s="41"/>
      <c r="AGY250" s="41"/>
      <c r="AGZ250" s="41"/>
      <c r="AHA250" s="41"/>
      <c r="AHB250" s="41"/>
      <c r="AHC250" s="41"/>
      <c r="AHD250" s="41"/>
      <c r="AHE250" s="41"/>
      <c r="AHF250" s="41"/>
      <c r="AHG250" s="41"/>
      <c r="AHH250" s="41"/>
      <c r="AHI250" s="41"/>
      <c r="AHJ250" s="41"/>
      <c r="AHK250" s="41"/>
      <c r="AHL250" s="41"/>
      <c r="AHM250" s="41"/>
      <c r="AHN250" s="41"/>
      <c r="AHO250" s="41"/>
      <c r="AHP250" s="41"/>
      <c r="AHQ250" s="41"/>
      <c r="AHR250" s="41"/>
      <c r="AHS250" s="41"/>
      <c r="AHT250" s="41"/>
      <c r="AHU250" s="41"/>
      <c r="AHV250" s="41"/>
      <c r="AHW250" s="41"/>
      <c r="AHX250" s="41"/>
      <c r="AHY250" s="41"/>
      <c r="AHZ250" s="41"/>
      <c r="AIA250" s="41"/>
      <c r="AIB250" s="41"/>
      <c r="AIC250" s="41"/>
      <c r="AID250" s="41"/>
      <c r="AIE250" s="41"/>
      <c r="AIF250" s="41"/>
      <c r="AIG250" s="41"/>
      <c r="AIH250" s="41"/>
      <c r="AII250" s="41"/>
      <c r="AIJ250" s="41"/>
      <c r="AIK250" s="41"/>
      <c r="AIL250" s="41"/>
      <c r="AIM250" s="41"/>
      <c r="AIN250" s="41"/>
      <c r="AIO250" s="41"/>
      <c r="AIP250" s="41"/>
      <c r="AIQ250" s="41"/>
      <c r="AIR250" s="41"/>
      <c r="AIS250" s="41"/>
      <c r="AIT250" s="41"/>
      <c r="AIU250" s="41"/>
      <c r="AIV250" s="41"/>
      <c r="AIW250" s="41"/>
      <c r="AIX250" s="41"/>
      <c r="AIY250" s="41"/>
      <c r="AIZ250" s="41"/>
      <c r="AJA250" s="41"/>
      <c r="AJB250" s="41"/>
      <c r="AJC250" s="41"/>
      <c r="AJD250" s="41"/>
      <c r="AJE250" s="41"/>
      <c r="AJF250" s="41"/>
      <c r="AJG250" s="41"/>
      <c r="AJH250" s="41"/>
      <c r="AJI250" s="41"/>
      <c r="AJJ250" s="41"/>
      <c r="AJK250" s="41"/>
      <c r="AJL250" s="41"/>
      <c r="AJM250" s="41"/>
      <c r="AJN250" s="41"/>
      <c r="AJO250" s="41"/>
      <c r="AJP250" s="41"/>
      <c r="AJQ250" s="41"/>
      <c r="AJR250" s="41"/>
      <c r="AJS250" s="41"/>
      <c r="AJT250" s="41"/>
      <c r="AJU250" s="41"/>
      <c r="AJV250" s="41"/>
      <c r="AJW250" s="41"/>
      <c r="AJX250" s="41"/>
      <c r="AJY250" s="41"/>
      <c r="AJZ250" s="41"/>
      <c r="AKA250" s="41"/>
      <c r="AKB250" s="41"/>
      <c r="AKC250" s="41"/>
      <c r="AKD250" s="41"/>
      <c r="AKE250" s="41"/>
      <c r="AKF250" s="41"/>
      <c r="AKG250" s="41"/>
      <c r="AKH250" s="41"/>
      <c r="AKI250" s="41"/>
      <c r="AKJ250" s="41"/>
      <c r="AKK250" s="41"/>
      <c r="AKL250" s="41"/>
      <c r="AKM250" s="41"/>
      <c r="AKN250" s="41"/>
      <c r="AKO250" s="41"/>
      <c r="AKP250" s="41"/>
      <c r="AKQ250" s="41"/>
      <c r="AKR250" s="41"/>
      <c r="AKS250" s="41"/>
      <c r="AKT250" s="41"/>
      <c r="AKU250" s="41"/>
      <c r="AKV250" s="41"/>
      <c r="AKW250" s="41"/>
      <c r="AKX250" s="41"/>
      <c r="AKY250" s="41"/>
      <c r="AKZ250" s="41"/>
      <c r="ALA250" s="41"/>
      <c r="ALB250" s="41"/>
      <c r="ALC250" s="41"/>
      <c r="ALD250" s="41"/>
      <c r="ALE250" s="41"/>
      <c r="ALF250" s="41"/>
      <c r="ALG250" s="41"/>
      <c r="ALH250" s="41"/>
      <c r="ALI250" s="41"/>
      <c r="ALJ250" s="41"/>
      <c r="ALK250" s="41"/>
      <c r="ALL250" s="41"/>
      <c r="ALM250" s="41"/>
      <c r="ALN250" s="41"/>
      <c r="ALO250" s="41"/>
      <c r="ALP250" s="41"/>
      <c r="ALQ250" s="41"/>
      <c r="ALR250" s="41"/>
      <c r="ALS250" s="41"/>
      <c r="ALT250" s="41"/>
      <c r="ALU250" s="41"/>
      <c r="ALV250" s="41"/>
      <c r="ALW250" s="41"/>
      <c r="ALX250" s="41"/>
      <c r="ALY250" s="41"/>
      <c r="ALZ250" s="41"/>
      <c r="AMA250" s="41"/>
      <c r="AMB250" s="41"/>
      <c r="AMC250" s="41"/>
      <c r="AMD250" s="41"/>
      <c r="AME250" s="41"/>
    </row>
    <row r="251" spans="1:1019" ht="15" customHeight="1" thickBot="1" x14ac:dyDescent="0.25">
      <c r="A251" s="727"/>
      <c r="B251" s="718"/>
      <c r="C251" s="748"/>
      <c r="D251" s="785"/>
      <c r="E251" s="865"/>
      <c r="F251" s="746"/>
      <c r="G251" s="799"/>
      <c r="H251" s="759"/>
      <c r="I251" s="762"/>
      <c r="J251" s="375" t="s">
        <v>28</v>
      </c>
      <c r="K251" s="198">
        <f>L251+N251</f>
        <v>0</v>
      </c>
      <c r="L251" s="96">
        <v>0</v>
      </c>
      <c r="M251" s="96">
        <v>0</v>
      </c>
      <c r="N251" s="290">
        <v>0</v>
      </c>
      <c r="O251" s="192">
        <f>+P251+R251</f>
        <v>0</v>
      </c>
      <c r="P251" s="97">
        <v>0</v>
      </c>
      <c r="Q251" s="97">
        <v>0</v>
      </c>
      <c r="R251" s="288">
        <v>0</v>
      </c>
      <c r="S251" s="198">
        <f>T251+V251</f>
        <v>0</v>
      </c>
      <c r="T251" s="96">
        <v>0</v>
      </c>
      <c r="U251" s="96">
        <v>0</v>
      </c>
      <c r="V251" s="290">
        <v>0</v>
      </c>
      <c r="W251" s="198">
        <f>+X251+Z251</f>
        <v>0</v>
      </c>
      <c r="X251" s="97">
        <v>0</v>
      </c>
      <c r="Y251" s="97">
        <v>0</v>
      </c>
      <c r="Z251" s="288">
        <v>0</v>
      </c>
      <c r="AA251" s="298">
        <v>0</v>
      </c>
      <c r="AB251" s="298">
        <v>0</v>
      </c>
      <c r="AC251" s="803"/>
      <c r="AD251" s="828"/>
      <c r="AE251" s="547"/>
      <c r="AF251" s="825"/>
      <c r="AG251" s="41"/>
      <c r="AH251" s="41"/>
      <c r="AI251" s="41"/>
      <c r="AJ251" s="41"/>
      <c r="AK251" s="41"/>
      <c r="AL251" s="41"/>
      <c r="AM251" s="41"/>
      <c r="AN251" s="67"/>
      <c r="AO251" s="67"/>
      <c r="AP251" s="67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4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  <c r="NZ251" s="41"/>
      <c r="OA251" s="41"/>
      <c r="OB251" s="41"/>
      <c r="OC251" s="41"/>
      <c r="OD251" s="41"/>
      <c r="OE251" s="41"/>
      <c r="OF251" s="41"/>
      <c r="OG251" s="41"/>
      <c r="OH251" s="41"/>
      <c r="OI251" s="41"/>
      <c r="OJ251" s="41"/>
      <c r="OK251" s="41"/>
      <c r="OL251" s="41"/>
      <c r="OM251" s="41"/>
      <c r="ON251" s="41"/>
      <c r="OO251" s="41"/>
      <c r="OP251" s="41"/>
      <c r="OQ251" s="41"/>
      <c r="OR251" s="41"/>
      <c r="OS251" s="41"/>
      <c r="OT251" s="41"/>
      <c r="OU251" s="41"/>
      <c r="OV251" s="41"/>
      <c r="OW251" s="41"/>
      <c r="OX251" s="41"/>
      <c r="OY251" s="41"/>
      <c r="OZ251" s="41"/>
      <c r="PA251" s="41"/>
      <c r="PB251" s="41"/>
      <c r="PC251" s="41"/>
      <c r="PD251" s="41"/>
      <c r="PE251" s="41"/>
      <c r="PF251" s="41"/>
      <c r="PG251" s="41"/>
      <c r="PH251" s="41"/>
      <c r="PI251" s="41"/>
      <c r="PJ251" s="41"/>
      <c r="PK251" s="41"/>
      <c r="PL251" s="41"/>
      <c r="PM251" s="41"/>
      <c r="PN251" s="41"/>
      <c r="PO251" s="41"/>
      <c r="PP251" s="41"/>
      <c r="PQ251" s="41"/>
      <c r="PR251" s="41"/>
      <c r="PS251" s="41"/>
      <c r="PT251" s="41"/>
      <c r="PU251" s="41"/>
      <c r="PV251" s="41"/>
      <c r="PW251" s="41"/>
      <c r="PX251" s="41"/>
      <c r="PY251" s="41"/>
      <c r="PZ251" s="41"/>
      <c r="QA251" s="41"/>
      <c r="QB251" s="41"/>
      <c r="QC251" s="41"/>
      <c r="QD251" s="41"/>
      <c r="QE251" s="41"/>
      <c r="QF251" s="41"/>
      <c r="QG251" s="41"/>
      <c r="QH251" s="41"/>
      <c r="QI251" s="41"/>
      <c r="QJ251" s="41"/>
      <c r="QK251" s="41"/>
      <c r="QL251" s="41"/>
      <c r="QM251" s="41"/>
      <c r="QN251" s="41"/>
      <c r="QO251" s="41"/>
      <c r="QP251" s="41"/>
      <c r="QQ251" s="41"/>
      <c r="QR251" s="41"/>
      <c r="QS251" s="41"/>
      <c r="QT251" s="41"/>
      <c r="QU251" s="41"/>
      <c r="QV251" s="41"/>
      <c r="QW251" s="41"/>
      <c r="QX251" s="41"/>
      <c r="QY251" s="41"/>
      <c r="QZ251" s="41"/>
      <c r="RA251" s="41"/>
      <c r="RB251" s="41"/>
      <c r="RC251" s="41"/>
      <c r="RD251" s="41"/>
      <c r="RE251" s="41"/>
      <c r="RF251" s="41"/>
      <c r="RG251" s="41"/>
      <c r="RH251" s="41"/>
      <c r="RI251" s="41"/>
      <c r="RJ251" s="41"/>
      <c r="RK251" s="41"/>
      <c r="RL251" s="41"/>
      <c r="RM251" s="41"/>
      <c r="RN251" s="41"/>
      <c r="RO251" s="41"/>
      <c r="RP251" s="41"/>
      <c r="RQ251" s="41"/>
      <c r="RR251" s="41"/>
      <c r="RS251" s="41"/>
      <c r="RT251" s="41"/>
      <c r="RU251" s="41"/>
      <c r="RV251" s="41"/>
      <c r="RW251" s="41"/>
      <c r="RX251" s="41"/>
      <c r="RY251" s="41"/>
      <c r="RZ251" s="41"/>
      <c r="SA251" s="41"/>
      <c r="SB251" s="41"/>
      <c r="SC251" s="41"/>
      <c r="SD251" s="41"/>
      <c r="SE251" s="41"/>
      <c r="SF251" s="41"/>
      <c r="SG251" s="41"/>
      <c r="SH251" s="41"/>
      <c r="SI251" s="41"/>
      <c r="SJ251" s="41"/>
      <c r="SK251" s="41"/>
      <c r="SL251" s="41"/>
      <c r="SM251" s="41"/>
      <c r="SN251" s="41"/>
      <c r="SO251" s="41"/>
      <c r="SP251" s="41"/>
      <c r="SQ251" s="41"/>
      <c r="SR251" s="41"/>
      <c r="SS251" s="41"/>
      <c r="ST251" s="41"/>
      <c r="SU251" s="41"/>
      <c r="SV251" s="41"/>
      <c r="SW251" s="41"/>
      <c r="SX251" s="41"/>
      <c r="SY251" s="41"/>
      <c r="SZ251" s="41"/>
      <c r="TA251" s="41"/>
      <c r="TB251" s="41"/>
      <c r="TC251" s="41"/>
      <c r="TD251" s="41"/>
      <c r="TE251" s="41"/>
      <c r="TF251" s="41"/>
      <c r="TG251" s="41"/>
      <c r="TH251" s="41"/>
      <c r="TI251" s="41"/>
      <c r="TJ251" s="41"/>
      <c r="TK251" s="41"/>
      <c r="TL251" s="41"/>
      <c r="TM251" s="41"/>
      <c r="TN251" s="41"/>
      <c r="TO251" s="41"/>
      <c r="TP251" s="41"/>
      <c r="TQ251" s="41"/>
      <c r="TR251" s="41"/>
      <c r="TS251" s="41"/>
      <c r="TT251" s="41"/>
      <c r="TU251" s="41"/>
      <c r="TV251" s="41"/>
      <c r="TW251" s="41"/>
      <c r="TX251" s="41"/>
      <c r="TY251" s="41"/>
      <c r="TZ251" s="41"/>
      <c r="UA251" s="41"/>
      <c r="UB251" s="41"/>
      <c r="UC251" s="41"/>
      <c r="UD251" s="41"/>
      <c r="UE251" s="41"/>
      <c r="UF251" s="41"/>
      <c r="UG251" s="41"/>
      <c r="UH251" s="41"/>
      <c r="UI251" s="41"/>
      <c r="UJ251" s="41"/>
      <c r="UK251" s="41"/>
      <c r="UL251" s="41"/>
      <c r="UM251" s="41"/>
      <c r="UN251" s="41"/>
      <c r="UO251" s="41"/>
      <c r="UP251" s="41"/>
      <c r="UQ251" s="41"/>
      <c r="UR251" s="41"/>
      <c r="US251" s="41"/>
      <c r="UT251" s="41"/>
      <c r="UU251" s="41"/>
      <c r="UV251" s="41"/>
      <c r="UW251" s="41"/>
      <c r="UX251" s="41"/>
      <c r="UY251" s="41"/>
      <c r="UZ251" s="41"/>
      <c r="VA251" s="41"/>
      <c r="VB251" s="41"/>
      <c r="VC251" s="41"/>
      <c r="VD251" s="41"/>
      <c r="VE251" s="41"/>
      <c r="VF251" s="41"/>
      <c r="VG251" s="41"/>
      <c r="VH251" s="41"/>
      <c r="VI251" s="41"/>
      <c r="VJ251" s="41"/>
      <c r="VK251" s="41"/>
      <c r="VL251" s="41"/>
      <c r="VM251" s="41"/>
      <c r="VN251" s="41"/>
      <c r="VO251" s="41"/>
      <c r="VP251" s="41"/>
      <c r="VQ251" s="41"/>
      <c r="VR251" s="41"/>
      <c r="VS251" s="41"/>
      <c r="VT251" s="41"/>
      <c r="VU251" s="41"/>
      <c r="VV251" s="41"/>
      <c r="VW251" s="41"/>
      <c r="VX251" s="41"/>
      <c r="VY251" s="41"/>
      <c r="VZ251" s="41"/>
      <c r="WA251" s="41"/>
      <c r="WB251" s="41"/>
      <c r="WC251" s="41"/>
      <c r="WD251" s="41"/>
      <c r="WE251" s="41"/>
      <c r="WF251" s="41"/>
      <c r="WG251" s="41"/>
      <c r="WH251" s="41"/>
      <c r="WI251" s="41"/>
      <c r="WJ251" s="41"/>
      <c r="WK251" s="41"/>
      <c r="WL251" s="41"/>
      <c r="WM251" s="41"/>
      <c r="WN251" s="41"/>
      <c r="WO251" s="41"/>
      <c r="WP251" s="41"/>
      <c r="WQ251" s="41"/>
      <c r="WR251" s="41"/>
      <c r="WS251" s="41"/>
      <c r="WT251" s="41"/>
      <c r="WU251" s="41"/>
      <c r="WV251" s="41"/>
      <c r="WW251" s="41"/>
      <c r="WX251" s="41"/>
      <c r="WY251" s="41"/>
      <c r="WZ251" s="41"/>
      <c r="XA251" s="41"/>
      <c r="XB251" s="41"/>
      <c r="XC251" s="41"/>
      <c r="XD251" s="41"/>
      <c r="XE251" s="41"/>
      <c r="XF251" s="41"/>
      <c r="XG251" s="41"/>
      <c r="XH251" s="41"/>
      <c r="XI251" s="41"/>
      <c r="XJ251" s="41"/>
      <c r="XK251" s="41"/>
      <c r="XL251" s="41"/>
      <c r="XM251" s="41"/>
      <c r="XN251" s="41"/>
      <c r="XO251" s="41"/>
      <c r="XP251" s="41"/>
      <c r="XQ251" s="41"/>
      <c r="XR251" s="41"/>
      <c r="XS251" s="41"/>
      <c r="XT251" s="41"/>
      <c r="XU251" s="41"/>
      <c r="XV251" s="41"/>
      <c r="XW251" s="41"/>
      <c r="XX251" s="41"/>
      <c r="XY251" s="41"/>
      <c r="XZ251" s="41"/>
      <c r="YA251" s="41"/>
      <c r="YB251" s="41"/>
      <c r="YC251" s="41"/>
      <c r="YD251" s="41"/>
      <c r="YE251" s="41"/>
      <c r="YF251" s="41"/>
      <c r="YG251" s="41"/>
      <c r="YH251" s="41"/>
      <c r="YI251" s="41"/>
      <c r="YJ251" s="41"/>
      <c r="YK251" s="41"/>
      <c r="YL251" s="41"/>
      <c r="YM251" s="41"/>
      <c r="YN251" s="41"/>
      <c r="YO251" s="41"/>
      <c r="YP251" s="41"/>
      <c r="YQ251" s="41"/>
      <c r="YR251" s="41"/>
      <c r="YS251" s="41"/>
      <c r="YT251" s="41"/>
      <c r="YU251" s="41"/>
      <c r="YV251" s="41"/>
      <c r="YW251" s="41"/>
      <c r="YX251" s="41"/>
      <c r="YY251" s="41"/>
      <c r="YZ251" s="41"/>
      <c r="ZA251" s="41"/>
      <c r="ZB251" s="41"/>
      <c r="ZC251" s="41"/>
      <c r="ZD251" s="41"/>
      <c r="ZE251" s="41"/>
      <c r="ZF251" s="41"/>
      <c r="ZG251" s="41"/>
      <c r="ZH251" s="41"/>
      <c r="ZI251" s="41"/>
      <c r="ZJ251" s="41"/>
      <c r="ZK251" s="41"/>
      <c r="ZL251" s="41"/>
      <c r="ZM251" s="41"/>
      <c r="ZN251" s="41"/>
      <c r="ZO251" s="41"/>
      <c r="ZP251" s="41"/>
      <c r="ZQ251" s="41"/>
      <c r="ZR251" s="41"/>
      <c r="ZS251" s="41"/>
      <c r="ZT251" s="41"/>
      <c r="ZU251" s="41"/>
      <c r="ZV251" s="41"/>
      <c r="ZW251" s="41"/>
      <c r="ZX251" s="41"/>
      <c r="ZY251" s="41"/>
      <c r="ZZ251" s="41"/>
      <c r="AAA251" s="41"/>
      <c r="AAB251" s="41"/>
      <c r="AAC251" s="41"/>
      <c r="AAD251" s="41"/>
      <c r="AAE251" s="41"/>
      <c r="AAF251" s="41"/>
      <c r="AAG251" s="41"/>
      <c r="AAH251" s="41"/>
      <c r="AAI251" s="41"/>
      <c r="AAJ251" s="41"/>
      <c r="AAK251" s="41"/>
      <c r="AAL251" s="41"/>
      <c r="AAM251" s="41"/>
      <c r="AAN251" s="41"/>
      <c r="AAO251" s="41"/>
      <c r="AAP251" s="41"/>
      <c r="AAQ251" s="41"/>
      <c r="AAR251" s="41"/>
      <c r="AAS251" s="41"/>
      <c r="AAT251" s="41"/>
      <c r="AAU251" s="41"/>
      <c r="AAV251" s="41"/>
      <c r="AAW251" s="41"/>
      <c r="AAX251" s="41"/>
      <c r="AAY251" s="41"/>
      <c r="AAZ251" s="41"/>
      <c r="ABA251" s="41"/>
      <c r="ABB251" s="41"/>
      <c r="ABC251" s="41"/>
      <c r="ABD251" s="41"/>
      <c r="ABE251" s="41"/>
      <c r="ABF251" s="41"/>
      <c r="ABG251" s="41"/>
      <c r="ABH251" s="41"/>
      <c r="ABI251" s="41"/>
      <c r="ABJ251" s="41"/>
      <c r="ABK251" s="41"/>
      <c r="ABL251" s="41"/>
      <c r="ABM251" s="41"/>
      <c r="ABN251" s="41"/>
      <c r="ABO251" s="41"/>
      <c r="ABP251" s="41"/>
      <c r="ABQ251" s="41"/>
      <c r="ABR251" s="41"/>
      <c r="ABS251" s="41"/>
      <c r="ABT251" s="41"/>
      <c r="ABU251" s="41"/>
      <c r="ABV251" s="41"/>
      <c r="ABW251" s="41"/>
      <c r="ABX251" s="41"/>
      <c r="ABY251" s="41"/>
      <c r="ABZ251" s="41"/>
      <c r="ACA251" s="41"/>
      <c r="ACB251" s="41"/>
      <c r="ACC251" s="41"/>
      <c r="ACD251" s="41"/>
      <c r="ACE251" s="41"/>
      <c r="ACF251" s="41"/>
      <c r="ACG251" s="41"/>
      <c r="ACH251" s="41"/>
      <c r="ACI251" s="41"/>
      <c r="ACJ251" s="41"/>
      <c r="ACK251" s="41"/>
      <c r="ACL251" s="41"/>
      <c r="ACM251" s="41"/>
      <c r="ACN251" s="41"/>
      <c r="ACO251" s="41"/>
      <c r="ACP251" s="41"/>
      <c r="ACQ251" s="41"/>
      <c r="ACR251" s="41"/>
      <c r="ACS251" s="41"/>
      <c r="ACT251" s="41"/>
      <c r="ACU251" s="41"/>
      <c r="ACV251" s="41"/>
      <c r="ACW251" s="41"/>
      <c r="ACX251" s="41"/>
      <c r="ACY251" s="41"/>
      <c r="ACZ251" s="41"/>
      <c r="ADA251" s="41"/>
      <c r="ADB251" s="41"/>
      <c r="ADC251" s="41"/>
      <c r="ADD251" s="41"/>
      <c r="ADE251" s="41"/>
      <c r="ADF251" s="41"/>
      <c r="ADG251" s="41"/>
      <c r="ADH251" s="41"/>
      <c r="ADI251" s="41"/>
      <c r="ADJ251" s="41"/>
      <c r="ADK251" s="41"/>
      <c r="ADL251" s="41"/>
      <c r="ADM251" s="41"/>
      <c r="ADN251" s="41"/>
      <c r="ADO251" s="41"/>
      <c r="ADP251" s="41"/>
      <c r="ADQ251" s="41"/>
      <c r="ADR251" s="41"/>
      <c r="ADS251" s="41"/>
      <c r="ADT251" s="41"/>
      <c r="ADU251" s="41"/>
      <c r="ADV251" s="41"/>
      <c r="ADW251" s="41"/>
      <c r="ADX251" s="41"/>
      <c r="ADY251" s="41"/>
      <c r="ADZ251" s="41"/>
      <c r="AEA251" s="41"/>
      <c r="AEB251" s="41"/>
      <c r="AEC251" s="41"/>
      <c r="AED251" s="41"/>
      <c r="AEE251" s="41"/>
      <c r="AEF251" s="41"/>
      <c r="AEG251" s="41"/>
      <c r="AEH251" s="41"/>
      <c r="AEI251" s="41"/>
      <c r="AEJ251" s="41"/>
      <c r="AEK251" s="41"/>
      <c r="AEL251" s="41"/>
      <c r="AEM251" s="41"/>
      <c r="AEN251" s="41"/>
      <c r="AEO251" s="41"/>
      <c r="AEP251" s="41"/>
      <c r="AEQ251" s="41"/>
      <c r="AER251" s="41"/>
      <c r="AES251" s="41"/>
      <c r="AET251" s="41"/>
      <c r="AEU251" s="41"/>
      <c r="AEV251" s="41"/>
      <c r="AEW251" s="41"/>
      <c r="AEX251" s="41"/>
      <c r="AEY251" s="41"/>
      <c r="AEZ251" s="41"/>
      <c r="AFA251" s="41"/>
      <c r="AFB251" s="41"/>
      <c r="AFC251" s="41"/>
      <c r="AFD251" s="41"/>
      <c r="AFE251" s="41"/>
      <c r="AFF251" s="41"/>
      <c r="AFG251" s="41"/>
      <c r="AFH251" s="41"/>
      <c r="AFI251" s="41"/>
      <c r="AFJ251" s="41"/>
      <c r="AFK251" s="41"/>
      <c r="AFL251" s="41"/>
      <c r="AFM251" s="41"/>
      <c r="AFN251" s="41"/>
      <c r="AFO251" s="41"/>
      <c r="AFP251" s="41"/>
      <c r="AFQ251" s="41"/>
      <c r="AFR251" s="41"/>
      <c r="AFS251" s="41"/>
      <c r="AFT251" s="41"/>
      <c r="AFU251" s="41"/>
      <c r="AFV251" s="41"/>
      <c r="AFW251" s="41"/>
      <c r="AFX251" s="41"/>
      <c r="AFY251" s="41"/>
      <c r="AFZ251" s="41"/>
      <c r="AGA251" s="41"/>
      <c r="AGB251" s="41"/>
      <c r="AGC251" s="41"/>
      <c r="AGD251" s="41"/>
      <c r="AGE251" s="41"/>
      <c r="AGF251" s="41"/>
      <c r="AGG251" s="41"/>
      <c r="AGH251" s="41"/>
      <c r="AGI251" s="41"/>
      <c r="AGJ251" s="41"/>
      <c r="AGK251" s="41"/>
      <c r="AGL251" s="41"/>
      <c r="AGM251" s="41"/>
      <c r="AGN251" s="41"/>
      <c r="AGO251" s="41"/>
      <c r="AGP251" s="41"/>
      <c r="AGQ251" s="41"/>
      <c r="AGR251" s="41"/>
      <c r="AGS251" s="41"/>
      <c r="AGT251" s="41"/>
      <c r="AGU251" s="41"/>
      <c r="AGV251" s="41"/>
      <c r="AGW251" s="41"/>
      <c r="AGX251" s="41"/>
      <c r="AGY251" s="41"/>
      <c r="AGZ251" s="41"/>
      <c r="AHA251" s="41"/>
      <c r="AHB251" s="41"/>
      <c r="AHC251" s="41"/>
      <c r="AHD251" s="41"/>
      <c r="AHE251" s="41"/>
      <c r="AHF251" s="41"/>
      <c r="AHG251" s="41"/>
      <c r="AHH251" s="41"/>
      <c r="AHI251" s="41"/>
      <c r="AHJ251" s="41"/>
      <c r="AHK251" s="41"/>
      <c r="AHL251" s="41"/>
      <c r="AHM251" s="41"/>
      <c r="AHN251" s="41"/>
      <c r="AHO251" s="41"/>
      <c r="AHP251" s="41"/>
      <c r="AHQ251" s="41"/>
      <c r="AHR251" s="41"/>
      <c r="AHS251" s="41"/>
      <c r="AHT251" s="41"/>
      <c r="AHU251" s="41"/>
      <c r="AHV251" s="41"/>
      <c r="AHW251" s="41"/>
      <c r="AHX251" s="41"/>
      <c r="AHY251" s="41"/>
      <c r="AHZ251" s="41"/>
      <c r="AIA251" s="41"/>
      <c r="AIB251" s="41"/>
      <c r="AIC251" s="41"/>
      <c r="AID251" s="41"/>
      <c r="AIE251" s="41"/>
      <c r="AIF251" s="41"/>
      <c r="AIG251" s="41"/>
      <c r="AIH251" s="41"/>
      <c r="AII251" s="41"/>
      <c r="AIJ251" s="41"/>
      <c r="AIK251" s="41"/>
      <c r="AIL251" s="41"/>
      <c r="AIM251" s="41"/>
      <c r="AIN251" s="41"/>
      <c r="AIO251" s="41"/>
      <c r="AIP251" s="41"/>
      <c r="AIQ251" s="41"/>
      <c r="AIR251" s="41"/>
      <c r="AIS251" s="41"/>
      <c r="AIT251" s="41"/>
      <c r="AIU251" s="41"/>
      <c r="AIV251" s="41"/>
      <c r="AIW251" s="41"/>
      <c r="AIX251" s="41"/>
      <c r="AIY251" s="41"/>
      <c r="AIZ251" s="41"/>
      <c r="AJA251" s="41"/>
      <c r="AJB251" s="41"/>
      <c r="AJC251" s="41"/>
      <c r="AJD251" s="41"/>
      <c r="AJE251" s="41"/>
      <c r="AJF251" s="41"/>
      <c r="AJG251" s="41"/>
      <c r="AJH251" s="41"/>
      <c r="AJI251" s="41"/>
      <c r="AJJ251" s="41"/>
      <c r="AJK251" s="41"/>
      <c r="AJL251" s="41"/>
      <c r="AJM251" s="41"/>
      <c r="AJN251" s="41"/>
      <c r="AJO251" s="41"/>
      <c r="AJP251" s="41"/>
      <c r="AJQ251" s="41"/>
      <c r="AJR251" s="41"/>
      <c r="AJS251" s="41"/>
      <c r="AJT251" s="41"/>
      <c r="AJU251" s="41"/>
      <c r="AJV251" s="41"/>
      <c r="AJW251" s="41"/>
      <c r="AJX251" s="41"/>
      <c r="AJY251" s="41"/>
      <c r="AJZ251" s="41"/>
      <c r="AKA251" s="41"/>
      <c r="AKB251" s="41"/>
      <c r="AKC251" s="41"/>
      <c r="AKD251" s="41"/>
      <c r="AKE251" s="41"/>
      <c r="AKF251" s="41"/>
      <c r="AKG251" s="41"/>
      <c r="AKH251" s="41"/>
      <c r="AKI251" s="41"/>
      <c r="AKJ251" s="41"/>
      <c r="AKK251" s="41"/>
      <c r="AKL251" s="41"/>
      <c r="AKM251" s="41"/>
      <c r="AKN251" s="41"/>
      <c r="AKO251" s="41"/>
      <c r="AKP251" s="41"/>
      <c r="AKQ251" s="41"/>
      <c r="AKR251" s="41"/>
      <c r="AKS251" s="41"/>
      <c r="AKT251" s="41"/>
      <c r="AKU251" s="41"/>
      <c r="AKV251" s="41"/>
      <c r="AKW251" s="41"/>
      <c r="AKX251" s="41"/>
      <c r="AKY251" s="41"/>
      <c r="AKZ251" s="41"/>
      <c r="ALA251" s="41"/>
      <c r="ALB251" s="41"/>
      <c r="ALC251" s="41"/>
      <c r="ALD251" s="41"/>
      <c r="ALE251" s="41"/>
      <c r="ALF251" s="41"/>
      <c r="ALG251" s="41"/>
      <c r="ALH251" s="41"/>
      <c r="ALI251" s="41"/>
      <c r="ALJ251" s="41"/>
      <c r="ALK251" s="41"/>
      <c r="ALL251" s="41"/>
      <c r="ALM251" s="41"/>
      <c r="ALN251" s="41"/>
      <c r="ALO251" s="41"/>
      <c r="ALP251" s="41"/>
      <c r="ALQ251" s="41"/>
      <c r="ALR251" s="41"/>
      <c r="ALS251" s="41"/>
      <c r="ALT251" s="41"/>
      <c r="ALU251" s="41"/>
      <c r="ALV251" s="41"/>
      <c r="ALW251" s="41"/>
      <c r="ALX251" s="41"/>
      <c r="ALY251" s="41"/>
      <c r="ALZ251" s="41"/>
      <c r="AMA251" s="41"/>
      <c r="AMB251" s="41"/>
      <c r="AMC251" s="41"/>
      <c r="AMD251" s="41"/>
      <c r="AME251" s="41"/>
    </row>
    <row r="252" spans="1:1019" ht="18.75" customHeight="1" thickBot="1" x14ac:dyDescent="0.25">
      <c r="A252" s="727"/>
      <c r="B252" s="718"/>
      <c r="C252" s="748"/>
      <c r="D252" s="785"/>
      <c r="E252" s="865"/>
      <c r="F252" s="746"/>
      <c r="G252" s="799"/>
      <c r="H252" s="759"/>
      <c r="I252" s="762"/>
      <c r="J252" s="465" t="s">
        <v>319</v>
      </c>
      <c r="K252" s="132">
        <f>+L252+N252</f>
        <v>0</v>
      </c>
      <c r="L252" s="98">
        <v>0</v>
      </c>
      <c r="M252" s="98">
        <v>0</v>
      </c>
      <c r="N252" s="247">
        <v>0</v>
      </c>
      <c r="O252" s="132">
        <f>+P252+R252</f>
        <v>0</v>
      </c>
      <c r="P252" s="98">
        <v>0</v>
      </c>
      <c r="Q252" s="98">
        <v>0</v>
      </c>
      <c r="R252" s="247">
        <v>0</v>
      </c>
      <c r="S252" s="132">
        <f>+T252+V252</f>
        <v>0</v>
      </c>
      <c r="T252" s="98">
        <v>0</v>
      </c>
      <c r="U252" s="98">
        <v>0</v>
      </c>
      <c r="V252" s="247">
        <v>0</v>
      </c>
      <c r="W252" s="195">
        <f>+X252+Z252</f>
        <v>0</v>
      </c>
      <c r="X252" s="98">
        <v>0</v>
      </c>
      <c r="Y252" s="98">
        <v>0</v>
      </c>
      <c r="Z252" s="247">
        <v>0</v>
      </c>
      <c r="AA252" s="297">
        <v>0</v>
      </c>
      <c r="AB252" s="297">
        <v>0</v>
      </c>
      <c r="AC252" s="803"/>
      <c r="AD252" s="828"/>
      <c r="AE252" s="547"/>
      <c r="AF252" s="825"/>
      <c r="AG252" s="41"/>
      <c r="AH252" s="41"/>
      <c r="AI252" s="41"/>
      <c r="AJ252" s="41"/>
      <c r="AK252" s="41"/>
      <c r="AL252" s="41"/>
      <c r="AM252" s="41"/>
      <c r="AN252" s="67"/>
      <c r="AO252" s="67"/>
      <c r="AP252" s="67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4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  <c r="NZ252" s="41"/>
      <c r="OA252" s="41"/>
      <c r="OB252" s="41"/>
      <c r="OC252" s="41"/>
      <c r="OD252" s="41"/>
      <c r="OE252" s="41"/>
      <c r="OF252" s="41"/>
      <c r="OG252" s="41"/>
      <c r="OH252" s="41"/>
      <c r="OI252" s="41"/>
      <c r="OJ252" s="41"/>
      <c r="OK252" s="41"/>
      <c r="OL252" s="41"/>
      <c r="OM252" s="41"/>
      <c r="ON252" s="41"/>
      <c r="OO252" s="41"/>
      <c r="OP252" s="41"/>
      <c r="OQ252" s="41"/>
      <c r="OR252" s="41"/>
      <c r="OS252" s="41"/>
      <c r="OT252" s="41"/>
      <c r="OU252" s="41"/>
      <c r="OV252" s="41"/>
      <c r="OW252" s="41"/>
      <c r="OX252" s="41"/>
      <c r="OY252" s="41"/>
      <c r="OZ252" s="41"/>
      <c r="PA252" s="41"/>
      <c r="PB252" s="41"/>
      <c r="PC252" s="41"/>
      <c r="PD252" s="41"/>
      <c r="PE252" s="41"/>
      <c r="PF252" s="41"/>
      <c r="PG252" s="41"/>
      <c r="PH252" s="41"/>
      <c r="PI252" s="41"/>
      <c r="PJ252" s="41"/>
      <c r="PK252" s="41"/>
      <c r="PL252" s="41"/>
      <c r="PM252" s="41"/>
      <c r="PN252" s="41"/>
      <c r="PO252" s="41"/>
      <c r="PP252" s="41"/>
      <c r="PQ252" s="41"/>
      <c r="PR252" s="41"/>
      <c r="PS252" s="41"/>
      <c r="PT252" s="41"/>
      <c r="PU252" s="41"/>
      <c r="PV252" s="41"/>
      <c r="PW252" s="41"/>
      <c r="PX252" s="41"/>
      <c r="PY252" s="41"/>
      <c r="PZ252" s="41"/>
      <c r="QA252" s="41"/>
      <c r="QB252" s="41"/>
      <c r="QC252" s="41"/>
      <c r="QD252" s="41"/>
      <c r="QE252" s="41"/>
      <c r="QF252" s="41"/>
      <c r="QG252" s="41"/>
      <c r="QH252" s="41"/>
      <c r="QI252" s="41"/>
      <c r="QJ252" s="41"/>
      <c r="QK252" s="41"/>
      <c r="QL252" s="41"/>
      <c r="QM252" s="41"/>
      <c r="QN252" s="41"/>
      <c r="QO252" s="41"/>
      <c r="QP252" s="41"/>
      <c r="QQ252" s="41"/>
      <c r="QR252" s="41"/>
      <c r="QS252" s="41"/>
      <c r="QT252" s="41"/>
      <c r="QU252" s="41"/>
      <c r="QV252" s="41"/>
      <c r="QW252" s="41"/>
      <c r="QX252" s="41"/>
      <c r="QY252" s="41"/>
      <c r="QZ252" s="41"/>
      <c r="RA252" s="41"/>
      <c r="RB252" s="41"/>
      <c r="RC252" s="41"/>
      <c r="RD252" s="41"/>
      <c r="RE252" s="41"/>
      <c r="RF252" s="41"/>
      <c r="RG252" s="41"/>
      <c r="RH252" s="41"/>
      <c r="RI252" s="41"/>
      <c r="RJ252" s="41"/>
      <c r="RK252" s="41"/>
      <c r="RL252" s="41"/>
      <c r="RM252" s="41"/>
      <c r="RN252" s="41"/>
      <c r="RO252" s="41"/>
      <c r="RP252" s="41"/>
      <c r="RQ252" s="41"/>
      <c r="RR252" s="41"/>
      <c r="RS252" s="41"/>
      <c r="RT252" s="41"/>
      <c r="RU252" s="41"/>
      <c r="RV252" s="41"/>
      <c r="RW252" s="41"/>
      <c r="RX252" s="41"/>
      <c r="RY252" s="41"/>
      <c r="RZ252" s="41"/>
      <c r="SA252" s="41"/>
      <c r="SB252" s="41"/>
      <c r="SC252" s="41"/>
      <c r="SD252" s="41"/>
      <c r="SE252" s="41"/>
      <c r="SF252" s="41"/>
      <c r="SG252" s="41"/>
      <c r="SH252" s="41"/>
      <c r="SI252" s="41"/>
      <c r="SJ252" s="41"/>
      <c r="SK252" s="41"/>
      <c r="SL252" s="41"/>
      <c r="SM252" s="41"/>
      <c r="SN252" s="41"/>
      <c r="SO252" s="41"/>
      <c r="SP252" s="41"/>
      <c r="SQ252" s="41"/>
      <c r="SR252" s="41"/>
      <c r="SS252" s="41"/>
      <c r="ST252" s="41"/>
      <c r="SU252" s="41"/>
      <c r="SV252" s="41"/>
      <c r="SW252" s="41"/>
      <c r="SX252" s="41"/>
      <c r="SY252" s="41"/>
      <c r="SZ252" s="41"/>
      <c r="TA252" s="41"/>
      <c r="TB252" s="41"/>
      <c r="TC252" s="41"/>
      <c r="TD252" s="41"/>
      <c r="TE252" s="41"/>
      <c r="TF252" s="41"/>
      <c r="TG252" s="41"/>
      <c r="TH252" s="41"/>
      <c r="TI252" s="41"/>
      <c r="TJ252" s="41"/>
      <c r="TK252" s="41"/>
      <c r="TL252" s="41"/>
      <c r="TM252" s="41"/>
      <c r="TN252" s="41"/>
      <c r="TO252" s="41"/>
      <c r="TP252" s="41"/>
      <c r="TQ252" s="41"/>
      <c r="TR252" s="41"/>
      <c r="TS252" s="41"/>
      <c r="TT252" s="41"/>
      <c r="TU252" s="41"/>
      <c r="TV252" s="41"/>
      <c r="TW252" s="41"/>
      <c r="TX252" s="41"/>
      <c r="TY252" s="41"/>
      <c r="TZ252" s="41"/>
      <c r="UA252" s="41"/>
      <c r="UB252" s="41"/>
      <c r="UC252" s="41"/>
      <c r="UD252" s="41"/>
      <c r="UE252" s="41"/>
      <c r="UF252" s="41"/>
      <c r="UG252" s="41"/>
      <c r="UH252" s="41"/>
      <c r="UI252" s="41"/>
      <c r="UJ252" s="41"/>
      <c r="UK252" s="41"/>
      <c r="UL252" s="41"/>
      <c r="UM252" s="41"/>
      <c r="UN252" s="41"/>
      <c r="UO252" s="41"/>
      <c r="UP252" s="41"/>
      <c r="UQ252" s="41"/>
      <c r="UR252" s="41"/>
      <c r="US252" s="41"/>
      <c r="UT252" s="41"/>
      <c r="UU252" s="41"/>
      <c r="UV252" s="41"/>
      <c r="UW252" s="41"/>
      <c r="UX252" s="41"/>
      <c r="UY252" s="41"/>
      <c r="UZ252" s="41"/>
      <c r="VA252" s="41"/>
      <c r="VB252" s="41"/>
      <c r="VC252" s="41"/>
      <c r="VD252" s="41"/>
      <c r="VE252" s="41"/>
      <c r="VF252" s="41"/>
      <c r="VG252" s="41"/>
      <c r="VH252" s="41"/>
      <c r="VI252" s="41"/>
      <c r="VJ252" s="41"/>
      <c r="VK252" s="41"/>
      <c r="VL252" s="41"/>
      <c r="VM252" s="41"/>
      <c r="VN252" s="41"/>
      <c r="VO252" s="41"/>
      <c r="VP252" s="41"/>
      <c r="VQ252" s="41"/>
      <c r="VR252" s="41"/>
      <c r="VS252" s="41"/>
      <c r="VT252" s="41"/>
      <c r="VU252" s="41"/>
      <c r="VV252" s="41"/>
      <c r="VW252" s="41"/>
      <c r="VX252" s="41"/>
      <c r="VY252" s="41"/>
      <c r="VZ252" s="41"/>
      <c r="WA252" s="41"/>
      <c r="WB252" s="41"/>
      <c r="WC252" s="41"/>
      <c r="WD252" s="41"/>
      <c r="WE252" s="41"/>
      <c r="WF252" s="41"/>
      <c r="WG252" s="41"/>
      <c r="WH252" s="41"/>
      <c r="WI252" s="41"/>
      <c r="WJ252" s="41"/>
      <c r="WK252" s="41"/>
      <c r="WL252" s="41"/>
      <c r="WM252" s="41"/>
      <c r="WN252" s="41"/>
      <c r="WO252" s="41"/>
      <c r="WP252" s="41"/>
      <c r="WQ252" s="41"/>
      <c r="WR252" s="41"/>
      <c r="WS252" s="41"/>
      <c r="WT252" s="41"/>
      <c r="WU252" s="41"/>
      <c r="WV252" s="41"/>
      <c r="WW252" s="41"/>
      <c r="WX252" s="41"/>
      <c r="WY252" s="41"/>
      <c r="WZ252" s="41"/>
      <c r="XA252" s="41"/>
      <c r="XB252" s="41"/>
      <c r="XC252" s="41"/>
      <c r="XD252" s="41"/>
      <c r="XE252" s="41"/>
      <c r="XF252" s="41"/>
      <c r="XG252" s="41"/>
      <c r="XH252" s="41"/>
      <c r="XI252" s="41"/>
      <c r="XJ252" s="41"/>
      <c r="XK252" s="41"/>
      <c r="XL252" s="41"/>
      <c r="XM252" s="41"/>
      <c r="XN252" s="41"/>
      <c r="XO252" s="41"/>
      <c r="XP252" s="41"/>
      <c r="XQ252" s="41"/>
      <c r="XR252" s="41"/>
      <c r="XS252" s="41"/>
      <c r="XT252" s="41"/>
      <c r="XU252" s="41"/>
      <c r="XV252" s="41"/>
      <c r="XW252" s="41"/>
      <c r="XX252" s="41"/>
      <c r="XY252" s="41"/>
      <c r="XZ252" s="41"/>
      <c r="YA252" s="41"/>
      <c r="YB252" s="41"/>
      <c r="YC252" s="41"/>
      <c r="YD252" s="41"/>
      <c r="YE252" s="41"/>
      <c r="YF252" s="41"/>
      <c r="YG252" s="41"/>
      <c r="YH252" s="41"/>
      <c r="YI252" s="41"/>
      <c r="YJ252" s="41"/>
      <c r="YK252" s="41"/>
      <c r="YL252" s="41"/>
      <c r="YM252" s="41"/>
      <c r="YN252" s="41"/>
      <c r="YO252" s="41"/>
      <c r="YP252" s="41"/>
      <c r="YQ252" s="41"/>
      <c r="YR252" s="41"/>
      <c r="YS252" s="41"/>
      <c r="YT252" s="41"/>
      <c r="YU252" s="41"/>
      <c r="YV252" s="41"/>
      <c r="YW252" s="41"/>
      <c r="YX252" s="41"/>
      <c r="YY252" s="41"/>
      <c r="YZ252" s="41"/>
      <c r="ZA252" s="41"/>
      <c r="ZB252" s="41"/>
      <c r="ZC252" s="41"/>
      <c r="ZD252" s="41"/>
      <c r="ZE252" s="41"/>
      <c r="ZF252" s="41"/>
      <c r="ZG252" s="41"/>
      <c r="ZH252" s="41"/>
      <c r="ZI252" s="41"/>
      <c r="ZJ252" s="41"/>
      <c r="ZK252" s="41"/>
      <c r="ZL252" s="41"/>
      <c r="ZM252" s="41"/>
      <c r="ZN252" s="41"/>
      <c r="ZO252" s="41"/>
      <c r="ZP252" s="41"/>
      <c r="ZQ252" s="41"/>
      <c r="ZR252" s="41"/>
      <c r="ZS252" s="41"/>
      <c r="ZT252" s="41"/>
      <c r="ZU252" s="41"/>
      <c r="ZV252" s="41"/>
      <c r="ZW252" s="41"/>
      <c r="ZX252" s="41"/>
      <c r="ZY252" s="41"/>
      <c r="ZZ252" s="41"/>
      <c r="AAA252" s="41"/>
      <c r="AAB252" s="41"/>
      <c r="AAC252" s="41"/>
      <c r="AAD252" s="41"/>
      <c r="AAE252" s="41"/>
      <c r="AAF252" s="41"/>
      <c r="AAG252" s="41"/>
      <c r="AAH252" s="41"/>
      <c r="AAI252" s="41"/>
      <c r="AAJ252" s="41"/>
      <c r="AAK252" s="41"/>
      <c r="AAL252" s="41"/>
      <c r="AAM252" s="41"/>
      <c r="AAN252" s="41"/>
      <c r="AAO252" s="41"/>
      <c r="AAP252" s="41"/>
      <c r="AAQ252" s="41"/>
      <c r="AAR252" s="41"/>
      <c r="AAS252" s="41"/>
      <c r="AAT252" s="41"/>
      <c r="AAU252" s="41"/>
      <c r="AAV252" s="41"/>
      <c r="AAW252" s="41"/>
      <c r="AAX252" s="41"/>
      <c r="AAY252" s="41"/>
      <c r="AAZ252" s="41"/>
      <c r="ABA252" s="41"/>
      <c r="ABB252" s="41"/>
      <c r="ABC252" s="41"/>
      <c r="ABD252" s="41"/>
      <c r="ABE252" s="41"/>
      <c r="ABF252" s="41"/>
      <c r="ABG252" s="41"/>
      <c r="ABH252" s="41"/>
      <c r="ABI252" s="41"/>
      <c r="ABJ252" s="41"/>
      <c r="ABK252" s="41"/>
      <c r="ABL252" s="41"/>
      <c r="ABM252" s="41"/>
      <c r="ABN252" s="41"/>
      <c r="ABO252" s="41"/>
      <c r="ABP252" s="41"/>
      <c r="ABQ252" s="41"/>
      <c r="ABR252" s="41"/>
      <c r="ABS252" s="41"/>
      <c r="ABT252" s="41"/>
      <c r="ABU252" s="41"/>
      <c r="ABV252" s="41"/>
      <c r="ABW252" s="41"/>
      <c r="ABX252" s="41"/>
      <c r="ABY252" s="41"/>
      <c r="ABZ252" s="41"/>
      <c r="ACA252" s="41"/>
      <c r="ACB252" s="41"/>
      <c r="ACC252" s="41"/>
      <c r="ACD252" s="41"/>
      <c r="ACE252" s="41"/>
      <c r="ACF252" s="41"/>
      <c r="ACG252" s="41"/>
      <c r="ACH252" s="41"/>
      <c r="ACI252" s="41"/>
      <c r="ACJ252" s="41"/>
      <c r="ACK252" s="41"/>
      <c r="ACL252" s="41"/>
      <c r="ACM252" s="41"/>
      <c r="ACN252" s="41"/>
      <c r="ACO252" s="41"/>
      <c r="ACP252" s="41"/>
      <c r="ACQ252" s="41"/>
      <c r="ACR252" s="41"/>
      <c r="ACS252" s="41"/>
      <c r="ACT252" s="41"/>
      <c r="ACU252" s="41"/>
      <c r="ACV252" s="41"/>
      <c r="ACW252" s="41"/>
      <c r="ACX252" s="41"/>
      <c r="ACY252" s="41"/>
      <c r="ACZ252" s="41"/>
      <c r="ADA252" s="41"/>
      <c r="ADB252" s="41"/>
      <c r="ADC252" s="41"/>
      <c r="ADD252" s="41"/>
      <c r="ADE252" s="41"/>
      <c r="ADF252" s="41"/>
      <c r="ADG252" s="41"/>
      <c r="ADH252" s="41"/>
      <c r="ADI252" s="41"/>
      <c r="ADJ252" s="41"/>
      <c r="ADK252" s="41"/>
      <c r="ADL252" s="41"/>
      <c r="ADM252" s="41"/>
      <c r="ADN252" s="41"/>
      <c r="ADO252" s="41"/>
      <c r="ADP252" s="41"/>
      <c r="ADQ252" s="41"/>
      <c r="ADR252" s="41"/>
      <c r="ADS252" s="41"/>
      <c r="ADT252" s="41"/>
      <c r="ADU252" s="41"/>
      <c r="ADV252" s="41"/>
      <c r="ADW252" s="41"/>
      <c r="ADX252" s="41"/>
      <c r="ADY252" s="41"/>
      <c r="ADZ252" s="41"/>
      <c r="AEA252" s="41"/>
      <c r="AEB252" s="41"/>
      <c r="AEC252" s="41"/>
      <c r="AED252" s="41"/>
      <c r="AEE252" s="41"/>
      <c r="AEF252" s="41"/>
      <c r="AEG252" s="41"/>
      <c r="AEH252" s="41"/>
      <c r="AEI252" s="41"/>
      <c r="AEJ252" s="41"/>
      <c r="AEK252" s="41"/>
      <c r="AEL252" s="41"/>
      <c r="AEM252" s="41"/>
      <c r="AEN252" s="41"/>
      <c r="AEO252" s="41"/>
      <c r="AEP252" s="41"/>
      <c r="AEQ252" s="41"/>
      <c r="AER252" s="41"/>
      <c r="AES252" s="41"/>
      <c r="AET252" s="41"/>
      <c r="AEU252" s="41"/>
      <c r="AEV252" s="41"/>
      <c r="AEW252" s="41"/>
      <c r="AEX252" s="41"/>
      <c r="AEY252" s="41"/>
      <c r="AEZ252" s="41"/>
      <c r="AFA252" s="41"/>
      <c r="AFB252" s="41"/>
      <c r="AFC252" s="41"/>
      <c r="AFD252" s="41"/>
      <c r="AFE252" s="41"/>
      <c r="AFF252" s="41"/>
      <c r="AFG252" s="41"/>
      <c r="AFH252" s="41"/>
      <c r="AFI252" s="41"/>
      <c r="AFJ252" s="41"/>
      <c r="AFK252" s="41"/>
      <c r="AFL252" s="41"/>
      <c r="AFM252" s="41"/>
      <c r="AFN252" s="41"/>
      <c r="AFO252" s="41"/>
      <c r="AFP252" s="41"/>
      <c r="AFQ252" s="41"/>
      <c r="AFR252" s="41"/>
      <c r="AFS252" s="41"/>
      <c r="AFT252" s="41"/>
      <c r="AFU252" s="41"/>
      <c r="AFV252" s="41"/>
      <c r="AFW252" s="41"/>
      <c r="AFX252" s="41"/>
      <c r="AFY252" s="41"/>
      <c r="AFZ252" s="41"/>
      <c r="AGA252" s="41"/>
      <c r="AGB252" s="41"/>
      <c r="AGC252" s="41"/>
      <c r="AGD252" s="41"/>
      <c r="AGE252" s="41"/>
      <c r="AGF252" s="41"/>
      <c r="AGG252" s="41"/>
      <c r="AGH252" s="41"/>
      <c r="AGI252" s="41"/>
      <c r="AGJ252" s="41"/>
      <c r="AGK252" s="41"/>
      <c r="AGL252" s="41"/>
      <c r="AGM252" s="41"/>
      <c r="AGN252" s="41"/>
      <c r="AGO252" s="41"/>
      <c r="AGP252" s="41"/>
      <c r="AGQ252" s="41"/>
      <c r="AGR252" s="41"/>
      <c r="AGS252" s="41"/>
      <c r="AGT252" s="41"/>
      <c r="AGU252" s="41"/>
      <c r="AGV252" s="41"/>
      <c r="AGW252" s="41"/>
      <c r="AGX252" s="41"/>
      <c r="AGY252" s="41"/>
      <c r="AGZ252" s="41"/>
      <c r="AHA252" s="41"/>
      <c r="AHB252" s="41"/>
      <c r="AHC252" s="41"/>
      <c r="AHD252" s="41"/>
      <c r="AHE252" s="41"/>
      <c r="AHF252" s="41"/>
      <c r="AHG252" s="41"/>
      <c r="AHH252" s="41"/>
      <c r="AHI252" s="41"/>
      <c r="AHJ252" s="41"/>
      <c r="AHK252" s="41"/>
      <c r="AHL252" s="41"/>
      <c r="AHM252" s="41"/>
      <c r="AHN252" s="41"/>
      <c r="AHO252" s="41"/>
      <c r="AHP252" s="41"/>
      <c r="AHQ252" s="41"/>
      <c r="AHR252" s="41"/>
      <c r="AHS252" s="41"/>
      <c r="AHT252" s="41"/>
      <c r="AHU252" s="41"/>
      <c r="AHV252" s="41"/>
      <c r="AHW252" s="41"/>
      <c r="AHX252" s="41"/>
      <c r="AHY252" s="41"/>
      <c r="AHZ252" s="41"/>
      <c r="AIA252" s="41"/>
      <c r="AIB252" s="41"/>
      <c r="AIC252" s="41"/>
      <c r="AID252" s="41"/>
      <c r="AIE252" s="41"/>
      <c r="AIF252" s="41"/>
      <c r="AIG252" s="41"/>
      <c r="AIH252" s="41"/>
      <c r="AII252" s="41"/>
      <c r="AIJ252" s="41"/>
      <c r="AIK252" s="41"/>
      <c r="AIL252" s="41"/>
      <c r="AIM252" s="41"/>
      <c r="AIN252" s="41"/>
      <c r="AIO252" s="41"/>
      <c r="AIP252" s="41"/>
      <c r="AIQ252" s="41"/>
      <c r="AIR252" s="41"/>
      <c r="AIS252" s="41"/>
      <c r="AIT252" s="41"/>
      <c r="AIU252" s="41"/>
      <c r="AIV252" s="41"/>
      <c r="AIW252" s="41"/>
      <c r="AIX252" s="41"/>
      <c r="AIY252" s="41"/>
      <c r="AIZ252" s="41"/>
      <c r="AJA252" s="41"/>
      <c r="AJB252" s="41"/>
      <c r="AJC252" s="41"/>
      <c r="AJD252" s="41"/>
      <c r="AJE252" s="41"/>
      <c r="AJF252" s="41"/>
      <c r="AJG252" s="41"/>
      <c r="AJH252" s="41"/>
      <c r="AJI252" s="41"/>
      <c r="AJJ252" s="41"/>
      <c r="AJK252" s="41"/>
      <c r="AJL252" s="41"/>
      <c r="AJM252" s="41"/>
      <c r="AJN252" s="41"/>
      <c r="AJO252" s="41"/>
      <c r="AJP252" s="41"/>
      <c r="AJQ252" s="41"/>
      <c r="AJR252" s="41"/>
      <c r="AJS252" s="41"/>
      <c r="AJT252" s="41"/>
      <c r="AJU252" s="41"/>
      <c r="AJV252" s="41"/>
      <c r="AJW252" s="41"/>
      <c r="AJX252" s="41"/>
      <c r="AJY252" s="41"/>
      <c r="AJZ252" s="41"/>
      <c r="AKA252" s="41"/>
      <c r="AKB252" s="41"/>
      <c r="AKC252" s="41"/>
      <c r="AKD252" s="41"/>
      <c r="AKE252" s="41"/>
      <c r="AKF252" s="41"/>
      <c r="AKG252" s="41"/>
      <c r="AKH252" s="41"/>
      <c r="AKI252" s="41"/>
      <c r="AKJ252" s="41"/>
      <c r="AKK252" s="41"/>
      <c r="AKL252" s="41"/>
      <c r="AKM252" s="41"/>
      <c r="AKN252" s="41"/>
      <c r="AKO252" s="41"/>
      <c r="AKP252" s="41"/>
      <c r="AKQ252" s="41"/>
      <c r="AKR252" s="41"/>
      <c r="AKS252" s="41"/>
      <c r="AKT252" s="41"/>
      <c r="AKU252" s="41"/>
      <c r="AKV252" s="41"/>
      <c r="AKW252" s="41"/>
      <c r="AKX252" s="41"/>
      <c r="AKY252" s="41"/>
      <c r="AKZ252" s="41"/>
      <c r="ALA252" s="41"/>
      <c r="ALB252" s="41"/>
      <c r="ALC252" s="41"/>
      <c r="ALD252" s="41"/>
      <c r="ALE252" s="41"/>
      <c r="ALF252" s="41"/>
      <c r="ALG252" s="41"/>
      <c r="ALH252" s="41"/>
      <c r="ALI252" s="41"/>
      <c r="ALJ252" s="41"/>
      <c r="ALK252" s="41"/>
      <c r="ALL252" s="41"/>
      <c r="ALM252" s="41"/>
      <c r="ALN252" s="41"/>
      <c r="ALO252" s="41"/>
      <c r="ALP252" s="41"/>
      <c r="ALQ252" s="41"/>
      <c r="ALR252" s="41"/>
      <c r="ALS252" s="41"/>
      <c r="ALT252" s="41"/>
      <c r="ALU252" s="41"/>
      <c r="ALV252" s="41"/>
      <c r="ALW252" s="41"/>
      <c r="ALX252" s="41"/>
      <c r="ALY252" s="41"/>
      <c r="ALZ252" s="41"/>
      <c r="AMA252" s="41"/>
      <c r="AMB252" s="41"/>
      <c r="AMC252" s="41"/>
      <c r="AMD252" s="41"/>
      <c r="AME252" s="41"/>
    </row>
    <row r="253" spans="1:1019" ht="20.25" customHeight="1" thickBot="1" x14ac:dyDescent="0.25">
      <c r="A253" s="686"/>
      <c r="B253" s="625"/>
      <c r="C253" s="749"/>
      <c r="D253" s="786"/>
      <c r="E253" s="866"/>
      <c r="F253" s="747"/>
      <c r="G253" s="800"/>
      <c r="H253" s="760"/>
      <c r="I253" s="763"/>
      <c r="J253" s="134" t="s">
        <v>26</v>
      </c>
      <c r="K253" s="8">
        <f t="shared" ref="K253:N253" si="81">SUM(K250:K252)</f>
        <v>0</v>
      </c>
      <c r="L253" s="2">
        <f t="shared" si="81"/>
        <v>0</v>
      </c>
      <c r="M253" s="2">
        <f t="shared" si="81"/>
        <v>0</v>
      </c>
      <c r="N253" s="11">
        <f t="shared" si="81"/>
        <v>0</v>
      </c>
      <c r="O253" s="20">
        <f t="shared" ref="O253:P253" si="82">SUM(O250:O252)</f>
        <v>0</v>
      </c>
      <c r="P253" s="3">
        <f t="shared" si="82"/>
        <v>0</v>
      </c>
      <c r="Q253" s="3">
        <f>SUM(Q250)</f>
        <v>0</v>
      </c>
      <c r="R253" s="21">
        <f t="shared" ref="R253:Z253" si="83">SUM(R250:R252)</f>
        <v>0</v>
      </c>
      <c r="S253" s="8">
        <f t="shared" si="83"/>
        <v>0</v>
      </c>
      <c r="T253" s="2">
        <f t="shared" si="83"/>
        <v>0</v>
      </c>
      <c r="U253" s="2">
        <f t="shared" si="83"/>
        <v>0</v>
      </c>
      <c r="V253" s="11">
        <f t="shared" si="83"/>
        <v>0</v>
      </c>
      <c r="W253" s="8">
        <f t="shared" si="83"/>
        <v>0</v>
      </c>
      <c r="X253" s="2">
        <f t="shared" si="83"/>
        <v>0</v>
      </c>
      <c r="Y253" s="2">
        <f t="shared" si="83"/>
        <v>0</v>
      </c>
      <c r="Z253" s="11">
        <f t="shared" si="83"/>
        <v>0</v>
      </c>
      <c r="AA253" s="23">
        <f>+AA250+AA251+AA252</f>
        <v>0</v>
      </c>
      <c r="AB253" s="23">
        <f>+AB252+AB251</f>
        <v>0</v>
      </c>
      <c r="AC253" s="803"/>
      <c r="AD253" s="829"/>
      <c r="AE253" s="548"/>
      <c r="AF253" s="826"/>
      <c r="AG253" s="41"/>
      <c r="AH253" s="41"/>
      <c r="AI253" s="41"/>
      <c r="AJ253" s="41"/>
      <c r="AK253" s="41"/>
      <c r="AL253" s="41"/>
      <c r="AM253" s="41"/>
      <c r="AN253" s="67"/>
      <c r="AO253" s="67"/>
      <c r="AP253" s="67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4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  <c r="IW253" s="41"/>
      <c r="IX253" s="41"/>
      <c r="IY253" s="41"/>
      <c r="IZ253" s="41"/>
      <c r="JA253" s="41"/>
      <c r="JB253" s="41"/>
      <c r="JC253" s="41"/>
      <c r="JD253" s="41"/>
      <c r="JE253" s="41"/>
      <c r="JF253" s="41"/>
      <c r="JG253" s="41"/>
      <c r="JH253" s="41"/>
      <c r="JI253" s="41"/>
      <c r="JJ253" s="41"/>
      <c r="JK253" s="41"/>
      <c r="JL253" s="41"/>
      <c r="JM253" s="41"/>
      <c r="JN253" s="41"/>
      <c r="JO253" s="41"/>
      <c r="JP253" s="41"/>
      <c r="JQ253" s="41"/>
      <c r="JR253" s="41"/>
      <c r="JS253" s="41"/>
      <c r="JT253" s="41"/>
      <c r="JU253" s="41"/>
      <c r="JV253" s="41"/>
      <c r="JW253" s="41"/>
      <c r="JX253" s="41"/>
      <c r="JY253" s="41"/>
      <c r="JZ253" s="41"/>
      <c r="KA253" s="41"/>
      <c r="KB253" s="41"/>
      <c r="KC253" s="41"/>
      <c r="KD253" s="41"/>
      <c r="KE253" s="41"/>
      <c r="KF253" s="41"/>
      <c r="KG253" s="41"/>
      <c r="KH253" s="41"/>
      <c r="KI253" s="41"/>
      <c r="KJ253" s="41"/>
      <c r="KK253" s="41"/>
      <c r="KL253" s="41"/>
      <c r="KM253" s="41"/>
      <c r="KN253" s="41"/>
      <c r="KO253" s="41"/>
      <c r="KP253" s="41"/>
      <c r="KQ253" s="41"/>
      <c r="KR253" s="41"/>
      <c r="KS253" s="41"/>
      <c r="KT253" s="41"/>
      <c r="KU253" s="41"/>
      <c r="KV253" s="41"/>
      <c r="KW253" s="41"/>
      <c r="KX253" s="41"/>
      <c r="KY253" s="41"/>
      <c r="KZ253" s="41"/>
      <c r="LA253" s="41"/>
      <c r="LB253" s="41"/>
      <c r="LC253" s="41"/>
      <c r="LD253" s="41"/>
      <c r="LE253" s="41"/>
      <c r="LF253" s="41"/>
      <c r="LG253" s="41"/>
      <c r="LH253" s="41"/>
      <c r="LI253" s="41"/>
      <c r="LJ253" s="41"/>
      <c r="LK253" s="41"/>
      <c r="LL253" s="41"/>
      <c r="LM253" s="41"/>
      <c r="LN253" s="41"/>
      <c r="LO253" s="41"/>
      <c r="LP253" s="41"/>
      <c r="LQ253" s="41"/>
      <c r="LR253" s="41"/>
      <c r="LS253" s="41"/>
      <c r="LT253" s="41"/>
      <c r="LU253" s="41"/>
      <c r="LV253" s="41"/>
      <c r="LW253" s="41"/>
      <c r="LX253" s="41"/>
      <c r="LY253" s="41"/>
      <c r="LZ253" s="41"/>
      <c r="MA253" s="41"/>
      <c r="MB253" s="41"/>
      <c r="MC253" s="41"/>
      <c r="MD253" s="41"/>
      <c r="ME253" s="41"/>
      <c r="MF253" s="41"/>
      <c r="MG253" s="41"/>
      <c r="MH253" s="41"/>
      <c r="MI253" s="41"/>
      <c r="MJ253" s="41"/>
      <c r="MK253" s="41"/>
      <c r="ML253" s="41"/>
      <c r="MM253" s="41"/>
      <c r="MN253" s="41"/>
      <c r="MO253" s="41"/>
      <c r="MP253" s="41"/>
      <c r="MQ253" s="41"/>
      <c r="MR253" s="41"/>
      <c r="MS253" s="41"/>
      <c r="MT253" s="41"/>
      <c r="MU253" s="41"/>
      <c r="MV253" s="41"/>
      <c r="MW253" s="41"/>
      <c r="MX253" s="41"/>
      <c r="MY253" s="41"/>
      <c r="MZ253" s="41"/>
      <c r="NA253" s="41"/>
      <c r="NB253" s="41"/>
      <c r="NC253" s="41"/>
      <c r="ND253" s="41"/>
      <c r="NE253" s="41"/>
      <c r="NF253" s="41"/>
      <c r="NG253" s="41"/>
      <c r="NH253" s="41"/>
      <c r="NI253" s="41"/>
      <c r="NJ253" s="41"/>
      <c r="NK253" s="41"/>
      <c r="NL253" s="41"/>
      <c r="NM253" s="41"/>
      <c r="NN253" s="41"/>
      <c r="NO253" s="41"/>
      <c r="NP253" s="41"/>
      <c r="NQ253" s="41"/>
      <c r="NR253" s="41"/>
      <c r="NS253" s="41"/>
      <c r="NT253" s="41"/>
      <c r="NU253" s="41"/>
      <c r="NV253" s="41"/>
      <c r="NW253" s="41"/>
      <c r="NX253" s="41"/>
      <c r="NY253" s="41"/>
      <c r="NZ253" s="41"/>
      <c r="OA253" s="41"/>
      <c r="OB253" s="41"/>
      <c r="OC253" s="41"/>
      <c r="OD253" s="41"/>
      <c r="OE253" s="41"/>
      <c r="OF253" s="41"/>
      <c r="OG253" s="41"/>
      <c r="OH253" s="41"/>
      <c r="OI253" s="41"/>
      <c r="OJ253" s="41"/>
      <c r="OK253" s="41"/>
      <c r="OL253" s="41"/>
      <c r="OM253" s="41"/>
      <c r="ON253" s="41"/>
      <c r="OO253" s="41"/>
      <c r="OP253" s="41"/>
      <c r="OQ253" s="41"/>
      <c r="OR253" s="41"/>
      <c r="OS253" s="41"/>
      <c r="OT253" s="41"/>
      <c r="OU253" s="41"/>
      <c r="OV253" s="41"/>
      <c r="OW253" s="41"/>
      <c r="OX253" s="41"/>
      <c r="OY253" s="41"/>
      <c r="OZ253" s="41"/>
      <c r="PA253" s="41"/>
      <c r="PB253" s="41"/>
      <c r="PC253" s="41"/>
      <c r="PD253" s="41"/>
      <c r="PE253" s="41"/>
      <c r="PF253" s="41"/>
      <c r="PG253" s="41"/>
      <c r="PH253" s="41"/>
      <c r="PI253" s="41"/>
      <c r="PJ253" s="41"/>
      <c r="PK253" s="41"/>
      <c r="PL253" s="41"/>
      <c r="PM253" s="41"/>
      <c r="PN253" s="41"/>
      <c r="PO253" s="41"/>
      <c r="PP253" s="41"/>
      <c r="PQ253" s="41"/>
      <c r="PR253" s="41"/>
      <c r="PS253" s="41"/>
      <c r="PT253" s="41"/>
      <c r="PU253" s="41"/>
      <c r="PV253" s="41"/>
      <c r="PW253" s="41"/>
      <c r="PX253" s="41"/>
      <c r="PY253" s="41"/>
      <c r="PZ253" s="41"/>
      <c r="QA253" s="41"/>
      <c r="QB253" s="41"/>
      <c r="QC253" s="41"/>
      <c r="QD253" s="41"/>
      <c r="QE253" s="41"/>
      <c r="QF253" s="41"/>
      <c r="QG253" s="41"/>
      <c r="QH253" s="41"/>
      <c r="QI253" s="41"/>
      <c r="QJ253" s="41"/>
      <c r="QK253" s="41"/>
      <c r="QL253" s="41"/>
      <c r="QM253" s="41"/>
      <c r="QN253" s="41"/>
      <c r="QO253" s="41"/>
      <c r="QP253" s="41"/>
      <c r="QQ253" s="41"/>
      <c r="QR253" s="41"/>
      <c r="QS253" s="41"/>
      <c r="QT253" s="41"/>
      <c r="QU253" s="41"/>
      <c r="QV253" s="41"/>
      <c r="QW253" s="41"/>
      <c r="QX253" s="41"/>
      <c r="QY253" s="41"/>
      <c r="QZ253" s="41"/>
      <c r="RA253" s="41"/>
      <c r="RB253" s="41"/>
      <c r="RC253" s="41"/>
      <c r="RD253" s="41"/>
      <c r="RE253" s="41"/>
      <c r="RF253" s="41"/>
      <c r="RG253" s="41"/>
      <c r="RH253" s="41"/>
      <c r="RI253" s="41"/>
      <c r="RJ253" s="41"/>
      <c r="RK253" s="41"/>
      <c r="RL253" s="41"/>
      <c r="RM253" s="41"/>
      <c r="RN253" s="41"/>
      <c r="RO253" s="41"/>
      <c r="RP253" s="41"/>
      <c r="RQ253" s="41"/>
      <c r="RR253" s="41"/>
      <c r="RS253" s="41"/>
      <c r="RT253" s="41"/>
      <c r="RU253" s="41"/>
      <c r="RV253" s="41"/>
      <c r="RW253" s="41"/>
      <c r="RX253" s="41"/>
      <c r="RY253" s="41"/>
      <c r="RZ253" s="41"/>
      <c r="SA253" s="41"/>
      <c r="SB253" s="41"/>
      <c r="SC253" s="41"/>
      <c r="SD253" s="41"/>
      <c r="SE253" s="41"/>
      <c r="SF253" s="41"/>
      <c r="SG253" s="41"/>
      <c r="SH253" s="41"/>
      <c r="SI253" s="41"/>
      <c r="SJ253" s="41"/>
      <c r="SK253" s="41"/>
      <c r="SL253" s="41"/>
      <c r="SM253" s="41"/>
      <c r="SN253" s="41"/>
      <c r="SO253" s="41"/>
      <c r="SP253" s="41"/>
      <c r="SQ253" s="41"/>
      <c r="SR253" s="41"/>
      <c r="SS253" s="41"/>
      <c r="ST253" s="41"/>
      <c r="SU253" s="41"/>
      <c r="SV253" s="41"/>
      <c r="SW253" s="41"/>
      <c r="SX253" s="41"/>
      <c r="SY253" s="41"/>
      <c r="SZ253" s="41"/>
      <c r="TA253" s="41"/>
      <c r="TB253" s="41"/>
      <c r="TC253" s="41"/>
      <c r="TD253" s="41"/>
      <c r="TE253" s="41"/>
      <c r="TF253" s="41"/>
      <c r="TG253" s="41"/>
      <c r="TH253" s="41"/>
      <c r="TI253" s="41"/>
      <c r="TJ253" s="41"/>
      <c r="TK253" s="41"/>
      <c r="TL253" s="41"/>
      <c r="TM253" s="41"/>
      <c r="TN253" s="41"/>
      <c r="TO253" s="41"/>
      <c r="TP253" s="41"/>
      <c r="TQ253" s="41"/>
      <c r="TR253" s="41"/>
      <c r="TS253" s="41"/>
      <c r="TT253" s="41"/>
      <c r="TU253" s="41"/>
      <c r="TV253" s="41"/>
      <c r="TW253" s="41"/>
      <c r="TX253" s="41"/>
      <c r="TY253" s="41"/>
      <c r="TZ253" s="41"/>
      <c r="UA253" s="41"/>
      <c r="UB253" s="41"/>
      <c r="UC253" s="41"/>
      <c r="UD253" s="41"/>
      <c r="UE253" s="41"/>
      <c r="UF253" s="41"/>
      <c r="UG253" s="41"/>
      <c r="UH253" s="41"/>
      <c r="UI253" s="41"/>
      <c r="UJ253" s="41"/>
      <c r="UK253" s="41"/>
      <c r="UL253" s="41"/>
      <c r="UM253" s="41"/>
      <c r="UN253" s="41"/>
      <c r="UO253" s="41"/>
      <c r="UP253" s="41"/>
      <c r="UQ253" s="41"/>
      <c r="UR253" s="41"/>
      <c r="US253" s="41"/>
      <c r="UT253" s="41"/>
      <c r="UU253" s="41"/>
      <c r="UV253" s="41"/>
      <c r="UW253" s="41"/>
      <c r="UX253" s="41"/>
      <c r="UY253" s="41"/>
      <c r="UZ253" s="41"/>
      <c r="VA253" s="41"/>
      <c r="VB253" s="41"/>
      <c r="VC253" s="41"/>
      <c r="VD253" s="41"/>
      <c r="VE253" s="41"/>
      <c r="VF253" s="41"/>
      <c r="VG253" s="41"/>
      <c r="VH253" s="41"/>
      <c r="VI253" s="41"/>
      <c r="VJ253" s="41"/>
      <c r="VK253" s="41"/>
      <c r="VL253" s="41"/>
      <c r="VM253" s="41"/>
      <c r="VN253" s="41"/>
      <c r="VO253" s="41"/>
      <c r="VP253" s="41"/>
      <c r="VQ253" s="41"/>
      <c r="VR253" s="41"/>
      <c r="VS253" s="41"/>
      <c r="VT253" s="41"/>
      <c r="VU253" s="41"/>
      <c r="VV253" s="41"/>
      <c r="VW253" s="41"/>
      <c r="VX253" s="41"/>
      <c r="VY253" s="41"/>
      <c r="VZ253" s="41"/>
      <c r="WA253" s="41"/>
      <c r="WB253" s="41"/>
      <c r="WC253" s="41"/>
      <c r="WD253" s="41"/>
      <c r="WE253" s="41"/>
      <c r="WF253" s="41"/>
      <c r="WG253" s="41"/>
      <c r="WH253" s="41"/>
      <c r="WI253" s="41"/>
      <c r="WJ253" s="41"/>
      <c r="WK253" s="41"/>
      <c r="WL253" s="41"/>
      <c r="WM253" s="41"/>
      <c r="WN253" s="41"/>
      <c r="WO253" s="41"/>
      <c r="WP253" s="41"/>
      <c r="WQ253" s="41"/>
      <c r="WR253" s="41"/>
      <c r="WS253" s="41"/>
      <c r="WT253" s="41"/>
      <c r="WU253" s="41"/>
      <c r="WV253" s="41"/>
      <c r="WW253" s="41"/>
      <c r="WX253" s="41"/>
      <c r="WY253" s="41"/>
      <c r="WZ253" s="41"/>
      <c r="XA253" s="41"/>
      <c r="XB253" s="41"/>
      <c r="XC253" s="41"/>
      <c r="XD253" s="41"/>
      <c r="XE253" s="41"/>
      <c r="XF253" s="41"/>
      <c r="XG253" s="41"/>
      <c r="XH253" s="41"/>
      <c r="XI253" s="41"/>
      <c r="XJ253" s="41"/>
      <c r="XK253" s="41"/>
      <c r="XL253" s="41"/>
      <c r="XM253" s="41"/>
      <c r="XN253" s="41"/>
      <c r="XO253" s="41"/>
      <c r="XP253" s="41"/>
      <c r="XQ253" s="41"/>
      <c r="XR253" s="41"/>
      <c r="XS253" s="41"/>
      <c r="XT253" s="41"/>
      <c r="XU253" s="41"/>
      <c r="XV253" s="41"/>
      <c r="XW253" s="41"/>
      <c r="XX253" s="41"/>
      <c r="XY253" s="41"/>
      <c r="XZ253" s="41"/>
      <c r="YA253" s="41"/>
      <c r="YB253" s="41"/>
      <c r="YC253" s="41"/>
      <c r="YD253" s="41"/>
      <c r="YE253" s="41"/>
      <c r="YF253" s="41"/>
      <c r="YG253" s="41"/>
      <c r="YH253" s="41"/>
      <c r="YI253" s="41"/>
      <c r="YJ253" s="41"/>
      <c r="YK253" s="41"/>
      <c r="YL253" s="41"/>
      <c r="YM253" s="41"/>
      <c r="YN253" s="41"/>
      <c r="YO253" s="41"/>
      <c r="YP253" s="41"/>
      <c r="YQ253" s="41"/>
      <c r="YR253" s="41"/>
      <c r="YS253" s="41"/>
      <c r="YT253" s="41"/>
      <c r="YU253" s="41"/>
      <c r="YV253" s="41"/>
      <c r="YW253" s="41"/>
      <c r="YX253" s="41"/>
      <c r="YY253" s="41"/>
      <c r="YZ253" s="41"/>
      <c r="ZA253" s="41"/>
      <c r="ZB253" s="41"/>
      <c r="ZC253" s="41"/>
      <c r="ZD253" s="41"/>
      <c r="ZE253" s="41"/>
      <c r="ZF253" s="41"/>
      <c r="ZG253" s="41"/>
      <c r="ZH253" s="41"/>
      <c r="ZI253" s="41"/>
      <c r="ZJ253" s="41"/>
      <c r="ZK253" s="41"/>
      <c r="ZL253" s="41"/>
      <c r="ZM253" s="41"/>
      <c r="ZN253" s="41"/>
      <c r="ZO253" s="41"/>
      <c r="ZP253" s="41"/>
      <c r="ZQ253" s="41"/>
      <c r="ZR253" s="41"/>
      <c r="ZS253" s="41"/>
      <c r="ZT253" s="41"/>
      <c r="ZU253" s="41"/>
      <c r="ZV253" s="41"/>
      <c r="ZW253" s="41"/>
      <c r="ZX253" s="41"/>
      <c r="ZY253" s="41"/>
      <c r="ZZ253" s="41"/>
      <c r="AAA253" s="41"/>
      <c r="AAB253" s="41"/>
      <c r="AAC253" s="41"/>
      <c r="AAD253" s="41"/>
      <c r="AAE253" s="41"/>
      <c r="AAF253" s="41"/>
      <c r="AAG253" s="41"/>
      <c r="AAH253" s="41"/>
      <c r="AAI253" s="41"/>
      <c r="AAJ253" s="41"/>
      <c r="AAK253" s="41"/>
      <c r="AAL253" s="41"/>
      <c r="AAM253" s="41"/>
      <c r="AAN253" s="41"/>
      <c r="AAO253" s="41"/>
      <c r="AAP253" s="41"/>
      <c r="AAQ253" s="41"/>
      <c r="AAR253" s="41"/>
      <c r="AAS253" s="41"/>
      <c r="AAT253" s="41"/>
      <c r="AAU253" s="41"/>
      <c r="AAV253" s="41"/>
      <c r="AAW253" s="41"/>
      <c r="AAX253" s="41"/>
      <c r="AAY253" s="41"/>
      <c r="AAZ253" s="41"/>
      <c r="ABA253" s="41"/>
      <c r="ABB253" s="41"/>
      <c r="ABC253" s="41"/>
      <c r="ABD253" s="41"/>
      <c r="ABE253" s="41"/>
      <c r="ABF253" s="41"/>
      <c r="ABG253" s="41"/>
      <c r="ABH253" s="41"/>
      <c r="ABI253" s="41"/>
      <c r="ABJ253" s="41"/>
      <c r="ABK253" s="41"/>
      <c r="ABL253" s="41"/>
      <c r="ABM253" s="41"/>
      <c r="ABN253" s="41"/>
      <c r="ABO253" s="41"/>
      <c r="ABP253" s="41"/>
      <c r="ABQ253" s="41"/>
      <c r="ABR253" s="41"/>
      <c r="ABS253" s="41"/>
      <c r="ABT253" s="41"/>
      <c r="ABU253" s="41"/>
      <c r="ABV253" s="41"/>
      <c r="ABW253" s="41"/>
      <c r="ABX253" s="41"/>
      <c r="ABY253" s="41"/>
      <c r="ABZ253" s="41"/>
      <c r="ACA253" s="41"/>
      <c r="ACB253" s="41"/>
      <c r="ACC253" s="41"/>
      <c r="ACD253" s="41"/>
      <c r="ACE253" s="41"/>
      <c r="ACF253" s="41"/>
      <c r="ACG253" s="41"/>
      <c r="ACH253" s="41"/>
      <c r="ACI253" s="41"/>
      <c r="ACJ253" s="41"/>
      <c r="ACK253" s="41"/>
      <c r="ACL253" s="41"/>
      <c r="ACM253" s="41"/>
      <c r="ACN253" s="41"/>
      <c r="ACO253" s="41"/>
      <c r="ACP253" s="41"/>
      <c r="ACQ253" s="41"/>
      <c r="ACR253" s="41"/>
      <c r="ACS253" s="41"/>
      <c r="ACT253" s="41"/>
      <c r="ACU253" s="41"/>
      <c r="ACV253" s="41"/>
      <c r="ACW253" s="41"/>
      <c r="ACX253" s="41"/>
      <c r="ACY253" s="41"/>
      <c r="ACZ253" s="41"/>
      <c r="ADA253" s="41"/>
      <c r="ADB253" s="41"/>
      <c r="ADC253" s="41"/>
      <c r="ADD253" s="41"/>
      <c r="ADE253" s="41"/>
      <c r="ADF253" s="41"/>
      <c r="ADG253" s="41"/>
      <c r="ADH253" s="41"/>
      <c r="ADI253" s="41"/>
      <c r="ADJ253" s="41"/>
      <c r="ADK253" s="41"/>
      <c r="ADL253" s="41"/>
      <c r="ADM253" s="41"/>
      <c r="ADN253" s="41"/>
      <c r="ADO253" s="41"/>
      <c r="ADP253" s="41"/>
      <c r="ADQ253" s="41"/>
      <c r="ADR253" s="41"/>
      <c r="ADS253" s="41"/>
      <c r="ADT253" s="41"/>
      <c r="ADU253" s="41"/>
      <c r="ADV253" s="41"/>
      <c r="ADW253" s="41"/>
      <c r="ADX253" s="41"/>
      <c r="ADY253" s="41"/>
      <c r="ADZ253" s="41"/>
      <c r="AEA253" s="41"/>
      <c r="AEB253" s="41"/>
      <c r="AEC253" s="41"/>
      <c r="AED253" s="41"/>
      <c r="AEE253" s="41"/>
      <c r="AEF253" s="41"/>
      <c r="AEG253" s="41"/>
      <c r="AEH253" s="41"/>
      <c r="AEI253" s="41"/>
      <c r="AEJ253" s="41"/>
      <c r="AEK253" s="41"/>
      <c r="AEL253" s="41"/>
      <c r="AEM253" s="41"/>
      <c r="AEN253" s="41"/>
      <c r="AEO253" s="41"/>
      <c r="AEP253" s="41"/>
      <c r="AEQ253" s="41"/>
      <c r="AER253" s="41"/>
      <c r="AES253" s="41"/>
      <c r="AET253" s="41"/>
      <c r="AEU253" s="41"/>
      <c r="AEV253" s="41"/>
      <c r="AEW253" s="41"/>
      <c r="AEX253" s="41"/>
      <c r="AEY253" s="41"/>
      <c r="AEZ253" s="41"/>
      <c r="AFA253" s="41"/>
      <c r="AFB253" s="41"/>
      <c r="AFC253" s="41"/>
      <c r="AFD253" s="41"/>
      <c r="AFE253" s="41"/>
      <c r="AFF253" s="41"/>
      <c r="AFG253" s="41"/>
      <c r="AFH253" s="41"/>
      <c r="AFI253" s="41"/>
      <c r="AFJ253" s="41"/>
      <c r="AFK253" s="41"/>
      <c r="AFL253" s="41"/>
      <c r="AFM253" s="41"/>
      <c r="AFN253" s="41"/>
      <c r="AFO253" s="41"/>
      <c r="AFP253" s="41"/>
      <c r="AFQ253" s="41"/>
      <c r="AFR253" s="41"/>
      <c r="AFS253" s="41"/>
      <c r="AFT253" s="41"/>
      <c r="AFU253" s="41"/>
      <c r="AFV253" s="41"/>
      <c r="AFW253" s="41"/>
      <c r="AFX253" s="41"/>
      <c r="AFY253" s="41"/>
      <c r="AFZ253" s="41"/>
      <c r="AGA253" s="41"/>
      <c r="AGB253" s="41"/>
      <c r="AGC253" s="41"/>
      <c r="AGD253" s="41"/>
      <c r="AGE253" s="41"/>
      <c r="AGF253" s="41"/>
      <c r="AGG253" s="41"/>
      <c r="AGH253" s="41"/>
      <c r="AGI253" s="41"/>
      <c r="AGJ253" s="41"/>
      <c r="AGK253" s="41"/>
      <c r="AGL253" s="41"/>
      <c r="AGM253" s="41"/>
      <c r="AGN253" s="41"/>
      <c r="AGO253" s="41"/>
      <c r="AGP253" s="41"/>
      <c r="AGQ253" s="41"/>
      <c r="AGR253" s="41"/>
      <c r="AGS253" s="41"/>
      <c r="AGT253" s="41"/>
      <c r="AGU253" s="41"/>
      <c r="AGV253" s="41"/>
      <c r="AGW253" s="41"/>
      <c r="AGX253" s="41"/>
      <c r="AGY253" s="41"/>
      <c r="AGZ253" s="41"/>
      <c r="AHA253" s="41"/>
      <c r="AHB253" s="41"/>
      <c r="AHC253" s="41"/>
      <c r="AHD253" s="41"/>
      <c r="AHE253" s="41"/>
      <c r="AHF253" s="41"/>
      <c r="AHG253" s="41"/>
      <c r="AHH253" s="41"/>
      <c r="AHI253" s="41"/>
      <c r="AHJ253" s="41"/>
      <c r="AHK253" s="41"/>
      <c r="AHL253" s="41"/>
      <c r="AHM253" s="41"/>
      <c r="AHN253" s="41"/>
      <c r="AHO253" s="41"/>
      <c r="AHP253" s="41"/>
      <c r="AHQ253" s="41"/>
      <c r="AHR253" s="41"/>
      <c r="AHS253" s="41"/>
      <c r="AHT253" s="41"/>
      <c r="AHU253" s="41"/>
      <c r="AHV253" s="41"/>
      <c r="AHW253" s="41"/>
      <c r="AHX253" s="41"/>
      <c r="AHY253" s="41"/>
      <c r="AHZ253" s="41"/>
      <c r="AIA253" s="41"/>
      <c r="AIB253" s="41"/>
      <c r="AIC253" s="41"/>
      <c r="AID253" s="41"/>
      <c r="AIE253" s="41"/>
      <c r="AIF253" s="41"/>
      <c r="AIG253" s="41"/>
      <c r="AIH253" s="41"/>
      <c r="AII253" s="41"/>
      <c r="AIJ253" s="41"/>
      <c r="AIK253" s="41"/>
      <c r="AIL253" s="41"/>
      <c r="AIM253" s="41"/>
      <c r="AIN253" s="41"/>
      <c r="AIO253" s="41"/>
      <c r="AIP253" s="41"/>
      <c r="AIQ253" s="41"/>
      <c r="AIR253" s="41"/>
      <c r="AIS253" s="41"/>
      <c r="AIT253" s="41"/>
      <c r="AIU253" s="41"/>
      <c r="AIV253" s="41"/>
      <c r="AIW253" s="41"/>
      <c r="AIX253" s="41"/>
      <c r="AIY253" s="41"/>
      <c r="AIZ253" s="41"/>
      <c r="AJA253" s="41"/>
      <c r="AJB253" s="41"/>
      <c r="AJC253" s="41"/>
      <c r="AJD253" s="41"/>
      <c r="AJE253" s="41"/>
      <c r="AJF253" s="41"/>
      <c r="AJG253" s="41"/>
      <c r="AJH253" s="41"/>
      <c r="AJI253" s="41"/>
      <c r="AJJ253" s="41"/>
      <c r="AJK253" s="41"/>
      <c r="AJL253" s="41"/>
      <c r="AJM253" s="41"/>
      <c r="AJN253" s="41"/>
      <c r="AJO253" s="41"/>
      <c r="AJP253" s="41"/>
      <c r="AJQ253" s="41"/>
      <c r="AJR253" s="41"/>
      <c r="AJS253" s="41"/>
      <c r="AJT253" s="41"/>
      <c r="AJU253" s="41"/>
      <c r="AJV253" s="41"/>
      <c r="AJW253" s="41"/>
      <c r="AJX253" s="41"/>
      <c r="AJY253" s="41"/>
      <c r="AJZ253" s="41"/>
      <c r="AKA253" s="41"/>
      <c r="AKB253" s="41"/>
      <c r="AKC253" s="41"/>
      <c r="AKD253" s="41"/>
      <c r="AKE253" s="41"/>
      <c r="AKF253" s="41"/>
      <c r="AKG253" s="41"/>
      <c r="AKH253" s="41"/>
      <c r="AKI253" s="41"/>
      <c r="AKJ253" s="41"/>
      <c r="AKK253" s="41"/>
      <c r="AKL253" s="41"/>
      <c r="AKM253" s="41"/>
      <c r="AKN253" s="41"/>
      <c r="AKO253" s="41"/>
      <c r="AKP253" s="41"/>
      <c r="AKQ253" s="41"/>
      <c r="AKR253" s="41"/>
      <c r="AKS253" s="41"/>
      <c r="AKT253" s="41"/>
      <c r="AKU253" s="41"/>
      <c r="AKV253" s="41"/>
      <c r="AKW253" s="41"/>
      <c r="AKX253" s="41"/>
      <c r="AKY253" s="41"/>
      <c r="AKZ253" s="41"/>
      <c r="ALA253" s="41"/>
      <c r="ALB253" s="41"/>
      <c r="ALC253" s="41"/>
      <c r="ALD253" s="41"/>
      <c r="ALE253" s="41"/>
      <c r="ALF253" s="41"/>
      <c r="ALG253" s="41"/>
      <c r="ALH253" s="41"/>
      <c r="ALI253" s="41"/>
      <c r="ALJ253" s="41"/>
      <c r="ALK253" s="41"/>
      <c r="ALL253" s="41"/>
      <c r="ALM253" s="41"/>
      <c r="ALN253" s="41"/>
      <c r="ALO253" s="41"/>
      <c r="ALP253" s="41"/>
      <c r="ALQ253" s="41"/>
      <c r="ALR253" s="41"/>
      <c r="ALS253" s="41"/>
      <c r="ALT253" s="41"/>
      <c r="ALU253" s="41"/>
      <c r="ALV253" s="41"/>
      <c r="ALW253" s="41"/>
      <c r="ALX253" s="41"/>
      <c r="ALY253" s="41"/>
      <c r="ALZ253" s="41"/>
      <c r="AMA253" s="41"/>
      <c r="AMB253" s="41"/>
      <c r="AMC253" s="41"/>
      <c r="AMD253" s="41"/>
      <c r="AME253" s="41"/>
    </row>
    <row r="254" spans="1:1019" ht="17.25" customHeight="1" x14ac:dyDescent="0.2">
      <c r="A254" s="726" t="s">
        <v>17</v>
      </c>
      <c r="B254" s="740" t="s">
        <v>18</v>
      </c>
      <c r="C254" s="740" t="s">
        <v>27</v>
      </c>
      <c r="D254" s="860" t="s">
        <v>30</v>
      </c>
      <c r="E254" s="728" t="s">
        <v>83</v>
      </c>
      <c r="F254" s="857"/>
      <c r="G254" s="1166" t="s">
        <v>304</v>
      </c>
      <c r="H254" s="841" t="s">
        <v>85</v>
      </c>
      <c r="I254" s="761" t="s">
        <v>36</v>
      </c>
      <c r="J254" s="319" t="s">
        <v>24</v>
      </c>
      <c r="K254" s="355">
        <f>+L254+N254</f>
        <v>0</v>
      </c>
      <c r="L254" s="376">
        <v>0</v>
      </c>
      <c r="M254" s="376">
        <v>0</v>
      </c>
      <c r="N254" s="377">
        <v>0</v>
      </c>
      <c r="O254" s="328">
        <f>+P254+R254</f>
        <v>0</v>
      </c>
      <c r="P254" s="321">
        <v>0</v>
      </c>
      <c r="Q254" s="321">
        <v>0</v>
      </c>
      <c r="R254" s="322">
        <v>0</v>
      </c>
      <c r="S254" s="355">
        <f>+T254+V254</f>
        <v>0</v>
      </c>
      <c r="T254" s="376">
        <v>0</v>
      </c>
      <c r="U254" s="376">
        <v>0</v>
      </c>
      <c r="V254" s="377">
        <v>0</v>
      </c>
      <c r="W254" s="185">
        <f>+X254+Z254</f>
        <v>0</v>
      </c>
      <c r="X254" s="99">
        <v>0</v>
      </c>
      <c r="Y254" s="99">
        <v>0</v>
      </c>
      <c r="Z254" s="100">
        <v>0</v>
      </c>
      <c r="AA254" s="101">
        <v>0</v>
      </c>
      <c r="AB254" s="324">
        <v>0</v>
      </c>
      <c r="AC254" s="801" t="s">
        <v>208</v>
      </c>
      <c r="AD254" s="827">
        <v>0</v>
      </c>
      <c r="AE254" s="827">
        <v>0</v>
      </c>
      <c r="AF254" s="781">
        <v>0</v>
      </c>
      <c r="AG254" s="41"/>
      <c r="AH254" s="41"/>
      <c r="AI254" s="41"/>
      <c r="AJ254" s="41"/>
      <c r="AK254" s="41"/>
      <c r="AL254" s="41"/>
      <c r="AM254" s="41"/>
      <c r="AN254" s="67"/>
      <c r="AO254" s="67"/>
      <c r="AP254" s="67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4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  <c r="IW254" s="41"/>
      <c r="IX254" s="41"/>
      <c r="IY254" s="41"/>
      <c r="IZ254" s="41"/>
      <c r="JA254" s="41"/>
      <c r="JB254" s="41"/>
      <c r="JC254" s="41"/>
      <c r="JD254" s="41"/>
      <c r="JE254" s="41"/>
      <c r="JF254" s="41"/>
      <c r="JG254" s="41"/>
      <c r="JH254" s="41"/>
      <c r="JI254" s="41"/>
      <c r="JJ254" s="41"/>
      <c r="JK254" s="41"/>
      <c r="JL254" s="41"/>
      <c r="JM254" s="41"/>
      <c r="JN254" s="41"/>
      <c r="JO254" s="41"/>
      <c r="JP254" s="41"/>
      <c r="JQ254" s="41"/>
      <c r="JR254" s="41"/>
      <c r="JS254" s="41"/>
      <c r="JT254" s="41"/>
      <c r="JU254" s="41"/>
      <c r="JV254" s="41"/>
      <c r="JW254" s="41"/>
      <c r="JX254" s="41"/>
      <c r="JY254" s="41"/>
      <c r="JZ254" s="41"/>
      <c r="KA254" s="41"/>
      <c r="KB254" s="41"/>
      <c r="KC254" s="41"/>
      <c r="KD254" s="41"/>
      <c r="KE254" s="41"/>
      <c r="KF254" s="41"/>
      <c r="KG254" s="41"/>
      <c r="KH254" s="41"/>
      <c r="KI254" s="41"/>
      <c r="KJ254" s="41"/>
      <c r="KK254" s="41"/>
      <c r="KL254" s="41"/>
      <c r="KM254" s="41"/>
      <c r="KN254" s="41"/>
      <c r="KO254" s="41"/>
      <c r="KP254" s="41"/>
      <c r="KQ254" s="41"/>
      <c r="KR254" s="41"/>
      <c r="KS254" s="41"/>
      <c r="KT254" s="41"/>
      <c r="KU254" s="41"/>
      <c r="KV254" s="41"/>
      <c r="KW254" s="41"/>
      <c r="KX254" s="41"/>
      <c r="KY254" s="41"/>
      <c r="KZ254" s="41"/>
      <c r="LA254" s="41"/>
      <c r="LB254" s="41"/>
      <c r="LC254" s="41"/>
      <c r="LD254" s="41"/>
      <c r="LE254" s="41"/>
      <c r="LF254" s="41"/>
      <c r="LG254" s="41"/>
      <c r="LH254" s="41"/>
      <c r="LI254" s="41"/>
      <c r="LJ254" s="41"/>
      <c r="LK254" s="41"/>
      <c r="LL254" s="41"/>
      <c r="LM254" s="41"/>
      <c r="LN254" s="41"/>
      <c r="LO254" s="41"/>
      <c r="LP254" s="41"/>
      <c r="LQ254" s="41"/>
      <c r="LR254" s="41"/>
      <c r="LS254" s="41"/>
      <c r="LT254" s="41"/>
      <c r="LU254" s="41"/>
      <c r="LV254" s="41"/>
      <c r="LW254" s="41"/>
      <c r="LX254" s="41"/>
      <c r="LY254" s="41"/>
      <c r="LZ254" s="41"/>
      <c r="MA254" s="41"/>
      <c r="MB254" s="41"/>
      <c r="MC254" s="41"/>
      <c r="MD254" s="41"/>
      <c r="ME254" s="41"/>
      <c r="MF254" s="41"/>
      <c r="MG254" s="41"/>
      <c r="MH254" s="41"/>
      <c r="MI254" s="41"/>
      <c r="MJ254" s="41"/>
      <c r="MK254" s="41"/>
      <c r="ML254" s="41"/>
      <c r="MM254" s="41"/>
      <c r="MN254" s="41"/>
      <c r="MO254" s="41"/>
      <c r="MP254" s="41"/>
      <c r="MQ254" s="41"/>
      <c r="MR254" s="41"/>
      <c r="MS254" s="41"/>
      <c r="MT254" s="41"/>
      <c r="MU254" s="41"/>
      <c r="MV254" s="41"/>
      <c r="MW254" s="41"/>
      <c r="MX254" s="41"/>
      <c r="MY254" s="41"/>
      <c r="MZ254" s="41"/>
      <c r="NA254" s="41"/>
      <c r="NB254" s="41"/>
      <c r="NC254" s="41"/>
      <c r="ND254" s="41"/>
      <c r="NE254" s="41"/>
      <c r="NF254" s="41"/>
      <c r="NG254" s="41"/>
      <c r="NH254" s="41"/>
      <c r="NI254" s="41"/>
      <c r="NJ254" s="41"/>
      <c r="NK254" s="41"/>
      <c r="NL254" s="41"/>
      <c r="NM254" s="41"/>
      <c r="NN254" s="41"/>
      <c r="NO254" s="41"/>
      <c r="NP254" s="41"/>
      <c r="NQ254" s="41"/>
      <c r="NR254" s="41"/>
      <c r="NS254" s="41"/>
      <c r="NT254" s="41"/>
      <c r="NU254" s="41"/>
      <c r="NV254" s="41"/>
      <c r="NW254" s="41"/>
      <c r="NX254" s="41"/>
      <c r="NY254" s="41"/>
      <c r="NZ254" s="41"/>
      <c r="OA254" s="41"/>
      <c r="OB254" s="41"/>
      <c r="OC254" s="41"/>
      <c r="OD254" s="41"/>
      <c r="OE254" s="41"/>
      <c r="OF254" s="41"/>
      <c r="OG254" s="41"/>
      <c r="OH254" s="41"/>
      <c r="OI254" s="41"/>
      <c r="OJ254" s="41"/>
      <c r="OK254" s="41"/>
      <c r="OL254" s="41"/>
      <c r="OM254" s="41"/>
      <c r="ON254" s="41"/>
      <c r="OO254" s="41"/>
      <c r="OP254" s="41"/>
      <c r="OQ254" s="41"/>
      <c r="OR254" s="41"/>
      <c r="OS254" s="41"/>
      <c r="OT254" s="41"/>
      <c r="OU254" s="41"/>
      <c r="OV254" s="41"/>
      <c r="OW254" s="41"/>
      <c r="OX254" s="41"/>
      <c r="OY254" s="41"/>
      <c r="OZ254" s="41"/>
      <c r="PA254" s="41"/>
      <c r="PB254" s="41"/>
      <c r="PC254" s="41"/>
      <c r="PD254" s="41"/>
      <c r="PE254" s="41"/>
      <c r="PF254" s="41"/>
      <c r="PG254" s="41"/>
      <c r="PH254" s="41"/>
      <c r="PI254" s="41"/>
      <c r="PJ254" s="41"/>
      <c r="PK254" s="41"/>
      <c r="PL254" s="41"/>
      <c r="PM254" s="41"/>
      <c r="PN254" s="41"/>
      <c r="PO254" s="41"/>
      <c r="PP254" s="41"/>
      <c r="PQ254" s="41"/>
      <c r="PR254" s="41"/>
      <c r="PS254" s="41"/>
      <c r="PT254" s="41"/>
      <c r="PU254" s="41"/>
      <c r="PV254" s="41"/>
      <c r="PW254" s="41"/>
      <c r="PX254" s="41"/>
      <c r="PY254" s="41"/>
      <c r="PZ254" s="41"/>
      <c r="QA254" s="41"/>
      <c r="QB254" s="41"/>
      <c r="QC254" s="41"/>
      <c r="QD254" s="41"/>
      <c r="QE254" s="41"/>
      <c r="QF254" s="41"/>
      <c r="QG254" s="41"/>
      <c r="QH254" s="41"/>
      <c r="QI254" s="41"/>
      <c r="QJ254" s="41"/>
      <c r="QK254" s="41"/>
      <c r="QL254" s="41"/>
      <c r="QM254" s="41"/>
      <c r="QN254" s="41"/>
      <c r="QO254" s="41"/>
      <c r="QP254" s="41"/>
      <c r="QQ254" s="41"/>
      <c r="QR254" s="41"/>
      <c r="QS254" s="41"/>
      <c r="QT254" s="41"/>
      <c r="QU254" s="41"/>
      <c r="QV254" s="41"/>
      <c r="QW254" s="41"/>
      <c r="QX254" s="41"/>
      <c r="QY254" s="41"/>
      <c r="QZ254" s="41"/>
      <c r="RA254" s="41"/>
      <c r="RB254" s="41"/>
      <c r="RC254" s="41"/>
      <c r="RD254" s="41"/>
      <c r="RE254" s="41"/>
      <c r="RF254" s="41"/>
      <c r="RG254" s="41"/>
      <c r="RH254" s="41"/>
      <c r="RI254" s="41"/>
      <c r="RJ254" s="41"/>
      <c r="RK254" s="41"/>
      <c r="RL254" s="41"/>
      <c r="RM254" s="41"/>
      <c r="RN254" s="41"/>
      <c r="RO254" s="41"/>
      <c r="RP254" s="41"/>
      <c r="RQ254" s="41"/>
      <c r="RR254" s="41"/>
      <c r="RS254" s="41"/>
      <c r="RT254" s="41"/>
      <c r="RU254" s="41"/>
      <c r="RV254" s="41"/>
      <c r="RW254" s="41"/>
      <c r="RX254" s="41"/>
      <c r="RY254" s="41"/>
      <c r="RZ254" s="41"/>
      <c r="SA254" s="41"/>
      <c r="SB254" s="41"/>
      <c r="SC254" s="41"/>
      <c r="SD254" s="41"/>
      <c r="SE254" s="41"/>
      <c r="SF254" s="41"/>
      <c r="SG254" s="41"/>
      <c r="SH254" s="41"/>
      <c r="SI254" s="41"/>
      <c r="SJ254" s="41"/>
      <c r="SK254" s="41"/>
      <c r="SL254" s="41"/>
      <c r="SM254" s="41"/>
      <c r="SN254" s="41"/>
      <c r="SO254" s="41"/>
      <c r="SP254" s="41"/>
      <c r="SQ254" s="41"/>
      <c r="SR254" s="41"/>
      <c r="SS254" s="41"/>
      <c r="ST254" s="41"/>
      <c r="SU254" s="41"/>
      <c r="SV254" s="41"/>
      <c r="SW254" s="41"/>
      <c r="SX254" s="41"/>
      <c r="SY254" s="41"/>
      <c r="SZ254" s="41"/>
      <c r="TA254" s="41"/>
      <c r="TB254" s="41"/>
      <c r="TC254" s="41"/>
      <c r="TD254" s="41"/>
      <c r="TE254" s="41"/>
      <c r="TF254" s="41"/>
      <c r="TG254" s="41"/>
      <c r="TH254" s="41"/>
      <c r="TI254" s="41"/>
      <c r="TJ254" s="41"/>
      <c r="TK254" s="41"/>
      <c r="TL254" s="41"/>
      <c r="TM254" s="41"/>
      <c r="TN254" s="41"/>
      <c r="TO254" s="41"/>
      <c r="TP254" s="41"/>
      <c r="TQ254" s="41"/>
      <c r="TR254" s="41"/>
      <c r="TS254" s="41"/>
      <c r="TT254" s="41"/>
      <c r="TU254" s="41"/>
      <c r="TV254" s="41"/>
      <c r="TW254" s="41"/>
      <c r="TX254" s="41"/>
      <c r="TY254" s="41"/>
      <c r="TZ254" s="41"/>
      <c r="UA254" s="41"/>
      <c r="UB254" s="41"/>
      <c r="UC254" s="41"/>
      <c r="UD254" s="41"/>
      <c r="UE254" s="41"/>
      <c r="UF254" s="41"/>
      <c r="UG254" s="41"/>
      <c r="UH254" s="41"/>
      <c r="UI254" s="41"/>
      <c r="UJ254" s="41"/>
      <c r="UK254" s="41"/>
      <c r="UL254" s="41"/>
      <c r="UM254" s="41"/>
      <c r="UN254" s="41"/>
      <c r="UO254" s="41"/>
      <c r="UP254" s="41"/>
      <c r="UQ254" s="41"/>
      <c r="UR254" s="41"/>
      <c r="US254" s="41"/>
      <c r="UT254" s="41"/>
      <c r="UU254" s="41"/>
      <c r="UV254" s="41"/>
      <c r="UW254" s="41"/>
      <c r="UX254" s="41"/>
      <c r="UY254" s="41"/>
      <c r="UZ254" s="41"/>
      <c r="VA254" s="41"/>
      <c r="VB254" s="41"/>
      <c r="VC254" s="41"/>
      <c r="VD254" s="41"/>
      <c r="VE254" s="41"/>
      <c r="VF254" s="41"/>
      <c r="VG254" s="41"/>
      <c r="VH254" s="41"/>
      <c r="VI254" s="41"/>
      <c r="VJ254" s="41"/>
      <c r="VK254" s="41"/>
      <c r="VL254" s="41"/>
      <c r="VM254" s="41"/>
      <c r="VN254" s="41"/>
      <c r="VO254" s="41"/>
      <c r="VP254" s="41"/>
      <c r="VQ254" s="41"/>
      <c r="VR254" s="41"/>
      <c r="VS254" s="41"/>
      <c r="VT254" s="41"/>
      <c r="VU254" s="41"/>
      <c r="VV254" s="41"/>
      <c r="VW254" s="41"/>
      <c r="VX254" s="41"/>
      <c r="VY254" s="41"/>
      <c r="VZ254" s="41"/>
      <c r="WA254" s="41"/>
      <c r="WB254" s="41"/>
      <c r="WC254" s="41"/>
      <c r="WD254" s="41"/>
      <c r="WE254" s="41"/>
      <c r="WF254" s="41"/>
      <c r="WG254" s="41"/>
      <c r="WH254" s="41"/>
      <c r="WI254" s="41"/>
      <c r="WJ254" s="41"/>
      <c r="WK254" s="41"/>
      <c r="WL254" s="41"/>
      <c r="WM254" s="41"/>
      <c r="WN254" s="41"/>
      <c r="WO254" s="41"/>
      <c r="WP254" s="41"/>
      <c r="WQ254" s="41"/>
      <c r="WR254" s="41"/>
      <c r="WS254" s="41"/>
      <c r="WT254" s="41"/>
      <c r="WU254" s="41"/>
      <c r="WV254" s="41"/>
      <c r="WW254" s="41"/>
      <c r="WX254" s="41"/>
      <c r="WY254" s="41"/>
      <c r="WZ254" s="41"/>
      <c r="XA254" s="41"/>
      <c r="XB254" s="41"/>
      <c r="XC254" s="41"/>
      <c r="XD254" s="41"/>
      <c r="XE254" s="41"/>
      <c r="XF254" s="41"/>
      <c r="XG254" s="41"/>
      <c r="XH254" s="41"/>
      <c r="XI254" s="41"/>
      <c r="XJ254" s="41"/>
      <c r="XK254" s="41"/>
      <c r="XL254" s="41"/>
      <c r="XM254" s="41"/>
      <c r="XN254" s="41"/>
      <c r="XO254" s="41"/>
      <c r="XP254" s="41"/>
      <c r="XQ254" s="41"/>
      <c r="XR254" s="41"/>
      <c r="XS254" s="41"/>
      <c r="XT254" s="41"/>
      <c r="XU254" s="41"/>
      <c r="XV254" s="41"/>
      <c r="XW254" s="41"/>
      <c r="XX254" s="41"/>
      <c r="XY254" s="41"/>
      <c r="XZ254" s="41"/>
      <c r="YA254" s="41"/>
      <c r="YB254" s="41"/>
      <c r="YC254" s="41"/>
      <c r="YD254" s="41"/>
      <c r="YE254" s="41"/>
      <c r="YF254" s="41"/>
      <c r="YG254" s="41"/>
      <c r="YH254" s="41"/>
      <c r="YI254" s="41"/>
      <c r="YJ254" s="41"/>
      <c r="YK254" s="41"/>
      <c r="YL254" s="41"/>
      <c r="YM254" s="41"/>
      <c r="YN254" s="41"/>
      <c r="YO254" s="41"/>
      <c r="YP254" s="41"/>
      <c r="YQ254" s="41"/>
      <c r="YR254" s="41"/>
      <c r="YS254" s="41"/>
      <c r="YT254" s="41"/>
      <c r="YU254" s="41"/>
      <c r="YV254" s="41"/>
      <c r="YW254" s="41"/>
      <c r="YX254" s="41"/>
      <c r="YY254" s="41"/>
      <c r="YZ254" s="41"/>
      <c r="ZA254" s="41"/>
      <c r="ZB254" s="41"/>
      <c r="ZC254" s="41"/>
      <c r="ZD254" s="41"/>
      <c r="ZE254" s="41"/>
      <c r="ZF254" s="41"/>
      <c r="ZG254" s="41"/>
      <c r="ZH254" s="41"/>
      <c r="ZI254" s="41"/>
      <c r="ZJ254" s="41"/>
      <c r="ZK254" s="41"/>
      <c r="ZL254" s="41"/>
      <c r="ZM254" s="41"/>
      <c r="ZN254" s="41"/>
      <c r="ZO254" s="41"/>
      <c r="ZP254" s="41"/>
      <c r="ZQ254" s="41"/>
      <c r="ZR254" s="41"/>
      <c r="ZS254" s="41"/>
      <c r="ZT254" s="41"/>
      <c r="ZU254" s="41"/>
      <c r="ZV254" s="41"/>
      <c r="ZW254" s="41"/>
      <c r="ZX254" s="41"/>
      <c r="ZY254" s="41"/>
      <c r="ZZ254" s="41"/>
      <c r="AAA254" s="41"/>
      <c r="AAB254" s="41"/>
      <c r="AAC254" s="41"/>
      <c r="AAD254" s="41"/>
      <c r="AAE254" s="41"/>
      <c r="AAF254" s="41"/>
      <c r="AAG254" s="41"/>
      <c r="AAH254" s="41"/>
      <c r="AAI254" s="41"/>
      <c r="AAJ254" s="41"/>
      <c r="AAK254" s="41"/>
      <c r="AAL254" s="41"/>
      <c r="AAM254" s="41"/>
      <c r="AAN254" s="41"/>
      <c r="AAO254" s="41"/>
      <c r="AAP254" s="41"/>
      <c r="AAQ254" s="41"/>
      <c r="AAR254" s="41"/>
      <c r="AAS254" s="41"/>
      <c r="AAT254" s="41"/>
      <c r="AAU254" s="41"/>
      <c r="AAV254" s="41"/>
      <c r="AAW254" s="41"/>
      <c r="AAX254" s="41"/>
      <c r="AAY254" s="41"/>
      <c r="AAZ254" s="41"/>
      <c r="ABA254" s="41"/>
      <c r="ABB254" s="41"/>
      <c r="ABC254" s="41"/>
      <c r="ABD254" s="41"/>
      <c r="ABE254" s="41"/>
      <c r="ABF254" s="41"/>
      <c r="ABG254" s="41"/>
      <c r="ABH254" s="41"/>
      <c r="ABI254" s="41"/>
      <c r="ABJ254" s="41"/>
      <c r="ABK254" s="41"/>
      <c r="ABL254" s="41"/>
      <c r="ABM254" s="41"/>
      <c r="ABN254" s="41"/>
      <c r="ABO254" s="41"/>
      <c r="ABP254" s="41"/>
      <c r="ABQ254" s="41"/>
      <c r="ABR254" s="41"/>
      <c r="ABS254" s="41"/>
      <c r="ABT254" s="41"/>
      <c r="ABU254" s="41"/>
      <c r="ABV254" s="41"/>
      <c r="ABW254" s="41"/>
      <c r="ABX254" s="41"/>
      <c r="ABY254" s="41"/>
      <c r="ABZ254" s="41"/>
      <c r="ACA254" s="41"/>
      <c r="ACB254" s="41"/>
      <c r="ACC254" s="41"/>
      <c r="ACD254" s="41"/>
      <c r="ACE254" s="41"/>
      <c r="ACF254" s="41"/>
      <c r="ACG254" s="41"/>
      <c r="ACH254" s="41"/>
      <c r="ACI254" s="41"/>
      <c r="ACJ254" s="41"/>
      <c r="ACK254" s="41"/>
      <c r="ACL254" s="41"/>
      <c r="ACM254" s="41"/>
      <c r="ACN254" s="41"/>
      <c r="ACO254" s="41"/>
      <c r="ACP254" s="41"/>
      <c r="ACQ254" s="41"/>
      <c r="ACR254" s="41"/>
      <c r="ACS254" s="41"/>
      <c r="ACT254" s="41"/>
      <c r="ACU254" s="41"/>
      <c r="ACV254" s="41"/>
      <c r="ACW254" s="41"/>
      <c r="ACX254" s="41"/>
      <c r="ACY254" s="41"/>
      <c r="ACZ254" s="41"/>
      <c r="ADA254" s="41"/>
      <c r="ADB254" s="41"/>
      <c r="ADC254" s="41"/>
      <c r="ADD254" s="41"/>
      <c r="ADE254" s="41"/>
      <c r="ADF254" s="41"/>
      <c r="ADG254" s="41"/>
      <c r="ADH254" s="41"/>
      <c r="ADI254" s="41"/>
      <c r="ADJ254" s="41"/>
      <c r="ADK254" s="41"/>
      <c r="ADL254" s="41"/>
      <c r="ADM254" s="41"/>
      <c r="ADN254" s="41"/>
      <c r="ADO254" s="41"/>
      <c r="ADP254" s="41"/>
      <c r="ADQ254" s="41"/>
      <c r="ADR254" s="41"/>
      <c r="ADS254" s="41"/>
      <c r="ADT254" s="41"/>
      <c r="ADU254" s="41"/>
      <c r="ADV254" s="41"/>
      <c r="ADW254" s="41"/>
      <c r="ADX254" s="41"/>
      <c r="ADY254" s="41"/>
      <c r="ADZ254" s="41"/>
      <c r="AEA254" s="41"/>
      <c r="AEB254" s="41"/>
      <c r="AEC254" s="41"/>
      <c r="AED254" s="41"/>
      <c r="AEE254" s="41"/>
      <c r="AEF254" s="41"/>
      <c r="AEG254" s="41"/>
      <c r="AEH254" s="41"/>
      <c r="AEI254" s="41"/>
      <c r="AEJ254" s="41"/>
      <c r="AEK254" s="41"/>
      <c r="AEL254" s="41"/>
      <c r="AEM254" s="41"/>
      <c r="AEN254" s="41"/>
      <c r="AEO254" s="41"/>
      <c r="AEP254" s="41"/>
      <c r="AEQ254" s="41"/>
      <c r="AER254" s="41"/>
      <c r="AES254" s="41"/>
      <c r="AET254" s="41"/>
      <c r="AEU254" s="41"/>
      <c r="AEV254" s="41"/>
      <c r="AEW254" s="41"/>
      <c r="AEX254" s="41"/>
      <c r="AEY254" s="41"/>
      <c r="AEZ254" s="41"/>
      <c r="AFA254" s="41"/>
      <c r="AFB254" s="41"/>
      <c r="AFC254" s="41"/>
      <c r="AFD254" s="41"/>
      <c r="AFE254" s="41"/>
      <c r="AFF254" s="41"/>
      <c r="AFG254" s="41"/>
      <c r="AFH254" s="41"/>
      <c r="AFI254" s="41"/>
      <c r="AFJ254" s="41"/>
      <c r="AFK254" s="41"/>
      <c r="AFL254" s="41"/>
      <c r="AFM254" s="41"/>
      <c r="AFN254" s="41"/>
      <c r="AFO254" s="41"/>
      <c r="AFP254" s="41"/>
      <c r="AFQ254" s="41"/>
      <c r="AFR254" s="41"/>
      <c r="AFS254" s="41"/>
      <c r="AFT254" s="41"/>
      <c r="AFU254" s="41"/>
      <c r="AFV254" s="41"/>
      <c r="AFW254" s="41"/>
      <c r="AFX254" s="41"/>
      <c r="AFY254" s="41"/>
      <c r="AFZ254" s="41"/>
      <c r="AGA254" s="41"/>
      <c r="AGB254" s="41"/>
      <c r="AGC254" s="41"/>
      <c r="AGD254" s="41"/>
      <c r="AGE254" s="41"/>
      <c r="AGF254" s="41"/>
      <c r="AGG254" s="41"/>
      <c r="AGH254" s="41"/>
      <c r="AGI254" s="41"/>
      <c r="AGJ254" s="41"/>
      <c r="AGK254" s="41"/>
      <c r="AGL254" s="41"/>
      <c r="AGM254" s="41"/>
      <c r="AGN254" s="41"/>
      <c r="AGO254" s="41"/>
      <c r="AGP254" s="41"/>
      <c r="AGQ254" s="41"/>
      <c r="AGR254" s="41"/>
      <c r="AGS254" s="41"/>
      <c r="AGT254" s="41"/>
      <c r="AGU254" s="41"/>
      <c r="AGV254" s="41"/>
      <c r="AGW254" s="41"/>
      <c r="AGX254" s="41"/>
      <c r="AGY254" s="41"/>
      <c r="AGZ254" s="41"/>
      <c r="AHA254" s="41"/>
      <c r="AHB254" s="41"/>
      <c r="AHC254" s="41"/>
      <c r="AHD254" s="41"/>
      <c r="AHE254" s="41"/>
      <c r="AHF254" s="41"/>
      <c r="AHG254" s="41"/>
      <c r="AHH254" s="41"/>
      <c r="AHI254" s="41"/>
      <c r="AHJ254" s="41"/>
      <c r="AHK254" s="41"/>
      <c r="AHL254" s="41"/>
      <c r="AHM254" s="41"/>
      <c r="AHN254" s="41"/>
      <c r="AHO254" s="41"/>
      <c r="AHP254" s="41"/>
      <c r="AHQ254" s="41"/>
      <c r="AHR254" s="41"/>
      <c r="AHS254" s="41"/>
      <c r="AHT254" s="41"/>
      <c r="AHU254" s="41"/>
      <c r="AHV254" s="41"/>
      <c r="AHW254" s="41"/>
      <c r="AHX254" s="41"/>
      <c r="AHY254" s="41"/>
      <c r="AHZ254" s="41"/>
      <c r="AIA254" s="41"/>
      <c r="AIB254" s="41"/>
      <c r="AIC254" s="41"/>
      <c r="AID254" s="41"/>
      <c r="AIE254" s="41"/>
      <c r="AIF254" s="41"/>
      <c r="AIG254" s="41"/>
      <c r="AIH254" s="41"/>
      <c r="AII254" s="41"/>
      <c r="AIJ254" s="41"/>
      <c r="AIK254" s="41"/>
      <c r="AIL254" s="41"/>
      <c r="AIM254" s="41"/>
      <c r="AIN254" s="41"/>
      <c r="AIO254" s="41"/>
      <c r="AIP254" s="41"/>
      <c r="AIQ254" s="41"/>
      <c r="AIR254" s="41"/>
      <c r="AIS254" s="41"/>
      <c r="AIT254" s="41"/>
      <c r="AIU254" s="41"/>
      <c r="AIV254" s="41"/>
      <c r="AIW254" s="41"/>
      <c r="AIX254" s="41"/>
      <c r="AIY254" s="41"/>
      <c r="AIZ254" s="41"/>
      <c r="AJA254" s="41"/>
      <c r="AJB254" s="41"/>
      <c r="AJC254" s="41"/>
      <c r="AJD254" s="41"/>
      <c r="AJE254" s="41"/>
      <c r="AJF254" s="41"/>
      <c r="AJG254" s="41"/>
      <c r="AJH254" s="41"/>
      <c r="AJI254" s="41"/>
      <c r="AJJ254" s="41"/>
      <c r="AJK254" s="41"/>
      <c r="AJL254" s="41"/>
      <c r="AJM254" s="41"/>
      <c r="AJN254" s="41"/>
      <c r="AJO254" s="41"/>
      <c r="AJP254" s="41"/>
      <c r="AJQ254" s="41"/>
      <c r="AJR254" s="41"/>
      <c r="AJS254" s="41"/>
      <c r="AJT254" s="41"/>
      <c r="AJU254" s="41"/>
      <c r="AJV254" s="41"/>
      <c r="AJW254" s="41"/>
      <c r="AJX254" s="41"/>
      <c r="AJY254" s="41"/>
      <c r="AJZ254" s="41"/>
      <c r="AKA254" s="41"/>
      <c r="AKB254" s="41"/>
      <c r="AKC254" s="41"/>
      <c r="AKD254" s="41"/>
      <c r="AKE254" s="41"/>
      <c r="AKF254" s="41"/>
      <c r="AKG254" s="41"/>
      <c r="AKH254" s="41"/>
      <c r="AKI254" s="41"/>
      <c r="AKJ254" s="41"/>
      <c r="AKK254" s="41"/>
      <c r="AKL254" s="41"/>
      <c r="AKM254" s="41"/>
      <c r="AKN254" s="41"/>
      <c r="AKO254" s="41"/>
      <c r="AKP254" s="41"/>
      <c r="AKQ254" s="41"/>
      <c r="AKR254" s="41"/>
      <c r="AKS254" s="41"/>
      <c r="AKT254" s="41"/>
      <c r="AKU254" s="41"/>
      <c r="AKV254" s="41"/>
      <c r="AKW254" s="41"/>
      <c r="AKX254" s="41"/>
      <c r="AKY254" s="41"/>
      <c r="AKZ254" s="41"/>
      <c r="ALA254" s="41"/>
      <c r="ALB254" s="41"/>
      <c r="ALC254" s="41"/>
      <c r="ALD254" s="41"/>
      <c r="ALE254" s="41"/>
      <c r="ALF254" s="41"/>
      <c r="ALG254" s="41"/>
      <c r="ALH254" s="41"/>
      <c r="ALI254" s="41"/>
      <c r="ALJ254" s="41"/>
      <c r="ALK254" s="41"/>
      <c r="ALL254" s="41"/>
      <c r="ALM254" s="41"/>
      <c r="ALN254" s="41"/>
      <c r="ALO254" s="41"/>
      <c r="ALP254" s="41"/>
      <c r="ALQ254" s="41"/>
      <c r="ALR254" s="41"/>
      <c r="ALS254" s="41"/>
      <c r="ALT254" s="41"/>
      <c r="ALU254" s="41"/>
      <c r="ALV254" s="41"/>
      <c r="ALW254" s="41"/>
      <c r="ALX254" s="41"/>
      <c r="ALY254" s="41"/>
      <c r="ALZ254" s="41"/>
      <c r="AMA254" s="41"/>
      <c r="AMB254" s="41"/>
      <c r="AMC254" s="41"/>
      <c r="AMD254" s="41"/>
      <c r="AME254" s="41"/>
    </row>
    <row r="255" spans="1:1019" ht="18" customHeight="1" x14ac:dyDescent="0.2">
      <c r="A255" s="734"/>
      <c r="B255" s="748"/>
      <c r="C255" s="748"/>
      <c r="D255" s="861"/>
      <c r="E255" s="729"/>
      <c r="F255" s="858"/>
      <c r="G255" s="1167"/>
      <c r="H255" s="842"/>
      <c r="I255" s="762"/>
      <c r="J255" s="371" t="s">
        <v>28</v>
      </c>
      <c r="K255" s="186">
        <f>+L255+N255</f>
        <v>0</v>
      </c>
      <c r="L255" s="102">
        <v>0</v>
      </c>
      <c r="M255" s="102">
        <v>0</v>
      </c>
      <c r="N255" s="103">
        <v>0</v>
      </c>
      <c r="O255" s="186">
        <f>+P255+R255</f>
        <v>0</v>
      </c>
      <c r="P255" s="102">
        <v>0</v>
      </c>
      <c r="Q255" s="102">
        <v>0</v>
      </c>
      <c r="R255" s="103">
        <v>0</v>
      </c>
      <c r="S255" s="186">
        <f>+T255+V255</f>
        <v>0</v>
      </c>
      <c r="T255" s="102">
        <v>0</v>
      </c>
      <c r="U255" s="102">
        <v>0</v>
      </c>
      <c r="V255" s="103">
        <v>0</v>
      </c>
      <c r="W255" s="187">
        <f>+X255+Z255</f>
        <v>0</v>
      </c>
      <c r="X255" s="102">
        <v>0</v>
      </c>
      <c r="Y255" s="102">
        <v>0</v>
      </c>
      <c r="Z255" s="104">
        <v>0</v>
      </c>
      <c r="AA255" s="105">
        <v>0</v>
      </c>
      <c r="AB255" s="105">
        <v>0</v>
      </c>
      <c r="AC255" s="802"/>
      <c r="AD255" s="828"/>
      <c r="AE255" s="828"/>
      <c r="AF255" s="782"/>
      <c r="AG255" s="41"/>
      <c r="AH255" s="41"/>
      <c r="AI255" s="41"/>
      <c r="AJ255" s="41"/>
      <c r="AK255" s="41"/>
      <c r="AL255" s="41"/>
      <c r="AM255" s="41"/>
      <c r="AN255" s="67"/>
      <c r="AO255" s="67"/>
      <c r="AP255" s="67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4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  <c r="IW255" s="41"/>
      <c r="IX255" s="41"/>
      <c r="IY255" s="41"/>
      <c r="IZ255" s="41"/>
      <c r="JA255" s="41"/>
      <c r="JB255" s="41"/>
      <c r="JC255" s="41"/>
      <c r="JD255" s="41"/>
      <c r="JE255" s="41"/>
      <c r="JF255" s="41"/>
      <c r="JG255" s="41"/>
      <c r="JH255" s="41"/>
      <c r="JI255" s="41"/>
      <c r="JJ255" s="41"/>
      <c r="JK255" s="41"/>
      <c r="JL255" s="41"/>
      <c r="JM255" s="41"/>
      <c r="JN255" s="41"/>
      <c r="JO255" s="41"/>
      <c r="JP255" s="41"/>
      <c r="JQ255" s="41"/>
      <c r="JR255" s="41"/>
      <c r="JS255" s="41"/>
      <c r="JT255" s="41"/>
      <c r="JU255" s="41"/>
      <c r="JV255" s="41"/>
      <c r="JW255" s="41"/>
      <c r="JX255" s="41"/>
      <c r="JY255" s="41"/>
      <c r="JZ255" s="41"/>
      <c r="KA255" s="41"/>
      <c r="KB255" s="41"/>
      <c r="KC255" s="41"/>
      <c r="KD255" s="41"/>
      <c r="KE255" s="41"/>
      <c r="KF255" s="41"/>
      <c r="KG255" s="41"/>
      <c r="KH255" s="41"/>
      <c r="KI255" s="41"/>
      <c r="KJ255" s="41"/>
      <c r="KK255" s="41"/>
      <c r="KL255" s="41"/>
      <c r="KM255" s="41"/>
      <c r="KN255" s="41"/>
      <c r="KO255" s="41"/>
      <c r="KP255" s="41"/>
      <c r="KQ255" s="41"/>
      <c r="KR255" s="41"/>
      <c r="KS255" s="41"/>
      <c r="KT255" s="41"/>
      <c r="KU255" s="41"/>
      <c r="KV255" s="41"/>
      <c r="KW255" s="41"/>
      <c r="KX255" s="41"/>
      <c r="KY255" s="41"/>
      <c r="KZ255" s="41"/>
      <c r="LA255" s="41"/>
      <c r="LB255" s="41"/>
      <c r="LC255" s="41"/>
      <c r="LD255" s="41"/>
      <c r="LE255" s="41"/>
      <c r="LF255" s="41"/>
      <c r="LG255" s="41"/>
      <c r="LH255" s="41"/>
      <c r="LI255" s="41"/>
      <c r="LJ255" s="41"/>
      <c r="LK255" s="41"/>
      <c r="LL255" s="41"/>
      <c r="LM255" s="41"/>
      <c r="LN255" s="41"/>
      <c r="LO255" s="41"/>
      <c r="LP255" s="41"/>
      <c r="LQ255" s="41"/>
      <c r="LR255" s="41"/>
      <c r="LS255" s="41"/>
      <c r="LT255" s="41"/>
      <c r="LU255" s="41"/>
      <c r="LV255" s="41"/>
      <c r="LW255" s="41"/>
      <c r="LX255" s="41"/>
      <c r="LY255" s="41"/>
      <c r="LZ255" s="41"/>
      <c r="MA255" s="41"/>
      <c r="MB255" s="41"/>
      <c r="MC255" s="41"/>
      <c r="MD255" s="41"/>
      <c r="ME255" s="41"/>
      <c r="MF255" s="41"/>
      <c r="MG255" s="41"/>
      <c r="MH255" s="41"/>
      <c r="MI255" s="41"/>
      <c r="MJ255" s="41"/>
      <c r="MK255" s="41"/>
      <c r="ML255" s="41"/>
      <c r="MM255" s="41"/>
      <c r="MN255" s="41"/>
      <c r="MO255" s="41"/>
      <c r="MP255" s="41"/>
      <c r="MQ255" s="41"/>
      <c r="MR255" s="41"/>
      <c r="MS255" s="41"/>
      <c r="MT255" s="41"/>
      <c r="MU255" s="41"/>
      <c r="MV255" s="41"/>
      <c r="MW255" s="41"/>
      <c r="MX255" s="41"/>
      <c r="MY255" s="41"/>
      <c r="MZ255" s="41"/>
      <c r="NA255" s="41"/>
      <c r="NB255" s="41"/>
      <c r="NC255" s="41"/>
      <c r="ND255" s="41"/>
      <c r="NE255" s="41"/>
      <c r="NF255" s="41"/>
      <c r="NG255" s="41"/>
      <c r="NH255" s="41"/>
      <c r="NI255" s="41"/>
      <c r="NJ255" s="41"/>
      <c r="NK255" s="41"/>
      <c r="NL255" s="41"/>
      <c r="NM255" s="41"/>
      <c r="NN255" s="41"/>
      <c r="NO255" s="41"/>
      <c r="NP255" s="41"/>
      <c r="NQ255" s="41"/>
      <c r="NR255" s="41"/>
      <c r="NS255" s="41"/>
      <c r="NT255" s="41"/>
      <c r="NU255" s="41"/>
      <c r="NV255" s="41"/>
      <c r="NW255" s="41"/>
      <c r="NX255" s="41"/>
      <c r="NY255" s="41"/>
      <c r="NZ255" s="41"/>
      <c r="OA255" s="41"/>
      <c r="OB255" s="41"/>
      <c r="OC255" s="41"/>
      <c r="OD255" s="41"/>
      <c r="OE255" s="41"/>
      <c r="OF255" s="41"/>
      <c r="OG255" s="41"/>
      <c r="OH255" s="41"/>
      <c r="OI255" s="41"/>
      <c r="OJ255" s="41"/>
      <c r="OK255" s="41"/>
      <c r="OL255" s="41"/>
      <c r="OM255" s="41"/>
      <c r="ON255" s="41"/>
      <c r="OO255" s="41"/>
      <c r="OP255" s="41"/>
      <c r="OQ255" s="41"/>
      <c r="OR255" s="41"/>
      <c r="OS255" s="41"/>
      <c r="OT255" s="41"/>
      <c r="OU255" s="41"/>
      <c r="OV255" s="41"/>
      <c r="OW255" s="41"/>
      <c r="OX255" s="41"/>
      <c r="OY255" s="41"/>
      <c r="OZ255" s="41"/>
      <c r="PA255" s="41"/>
      <c r="PB255" s="41"/>
      <c r="PC255" s="41"/>
      <c r="PD255" s="41"/>
      <c r="PE255" s="41"/>
      <c r="PF255" s="41"/>
      <c r="PG255" s="41"/>
      <c r="PH255" s="41"/>
      <c r="PI255" s="41"/>
      <c r="PJ255" s="41"/>
      <c r="PK255" s="41"/>
      <c r="PL255" s="41"/>
      <c r="PM255" s="41"/>
      <c r="PN255" s="41"/>
      <c r="PO255" s="41"/>
      <c r="PP255" s="41"/>
      <c r="PQ255" s="41"/>
      <c r="PR255" s="41"/>
      <c r="PS255" s="41"/>
      <c r="PT255" s="41"/>
      <c r="PU255" s="41"/>
      <c r="PV255" s="41"/>
      <c r="PW255" s="41"/>
      <c r="PX255" s="41"/>
      <c r="PY255" s="41"/>
      <c r="PZ255" s="41"/>
      <c r="QA255" s="41"/>
      <c r="QB255" s="41"/>
      <c r="QC255" s="41"/>
      <c r="QD255" s="41"/>
      <c r="QE255" s="41"/>
      <c r="QF255" s="41"/>
      <c r="QG255" s="41"/>
      <c r="QH255" s="41"/>
      <c r="QI255" s="41"/>
      <c r="QJ255" s="41"/>
      <c r="QK255" s="41"/>
      <c r="QL255" s="41"/>
      <c r="QM255" s="41"/>
      <c r="QN255" s="41"/>
      <c r="QO255" s="41"/>
      <c r="QP255" s="41"/>
      <c r="QQ255" s="41"/>
      <c r="QR255" s="41"/>
      <c r="QS255" s="41"/>
      <c r="QT255" s="41"/>
      <c r="QU255" s="41"/>
      <c r="QV255" s="41"/>
      <c r="QW255" s="41"/>
      <c r="QX255" s="41"/>
      <c r="QY255" s="41"/>
      <c r="QZ255" s="41"/>
      <c r="RA255" s="41"/>
      <c r="RB255" s="41"/>
      <c r="RC255" s="41"/>
      <c r="RD255" s="41"/>
      <c r="RE255" s="41"/>
      <c r="RF255" s="41"/>
      <c r="RG255" s="41"/>
      <c r="RH255" s="41"/>
      <c r="RI255" s="41"/>
      <c r="RJ255" s="41"/>
      <c r="RK255" s="41"/>
      <c r="RL255" s="41"/>
      <c r="RM255" s="41"/>
      <c r="RN255" s="41"/>
      <c r="RO255" s="41"/>
      <c r="RP255" s="41"/>
      <c r="RQ255" s="41"/>
      <c r="RR255" s="41"/>
      <c r="RS255" s="41"/>
      <c r="RT255" s="41"/>
      <c r="RU255" s="41"/>
      <c r="RV255" s="41"/>
      <c r="RW255" s="41"/>
      <c r="RX255" s="41"/>
      <c r="RY255" s="41"/>
      <c r="RZ255" s="41"/>
      <c r="SA255" s="41"/>
      <c r="SB255" s="41"/>
      <c r="SC255" s="41"/>
      <c r="SD255" s="41"/>
      <c r="SE255" s="41"/>
      <c r="SF255" s="41"/>
      <c r="SG255" s="41"/>
      <c r="SH255" s="41"/>
      <c r="SI255" s="41"/>
      <c r="SJ255" s="41"/>
      <c r="SK255" s="41"/>
      <c r="SL255" s="41"/>
      <c r="SM255" s="41"/>
      <c r="SN255" s="41"/>
      <c r="SO255" s="41"/>
      <c r="SP255" s="41"/>
      <c r="SQ255" s="41"/>
      <c r="SR255" s="41"/>
      <c r="SS255" s="41"/>
      <c r="ST255" s="41"/>
      <c r="SU255" s="41"/>
      <c r="SV255" s="41"/>
      <c r="SW255" s="41"/>
      <c r="SX255" s="41"/>
      <c r="SY255" s="41"/>
      <c r="SZ255" s="41"/>
      <c r="TA255" s="41"/>
      <c r="TB255" s="41"/>
      <c r="TC255" s="41"/>
      <c r="TD255" s="41"/>
      <c r="TE255" s="41"/>
      <c r="TF255" s="41"/>
      <c r="TG255" s="41"/>
      <c r="TH255" s="41"/>
      <c r="TI255" s="41"/>
      <c r="TJ255" s="41"/>
      <c r="TK255" s="41"/>
      <c r="TL255" s="41"/>
      <c r="TM255" s="41"/>
      <c r="TN255" s="41"/>
      <c r="TO255" s="41"/>
      <c r="TP255" s="41"/>
      <c r="TQ255" s="41"/>
      <c r="TR255" s="41"/>
      <c r="TS255" s="41"/>
      <c r="TT255" s="41"/>
      <c r="TU255" s="41"/>
      <c r="TV255" s="41"/>
      <c r="TW255" s="41"/>
      <c r="TX255" s="41"/>
      <c r="TY255" s="41"/>
      <c r="TZ255" s="41"/>
      <c r="UA255" s="41"/>
      <c r="UB255" s="41"/>
      <c r="UC255" s="41"/>
      <c r="UD255" s="41"/>
      <c r="UE255" s="41"/>
      <c r="UF255" s="41"/>
      <c r="UG255" s="41"/>
      <c r="UH255" s="41"/>
      <c r="UI255" s="41"/>
      <c r="UJ255" s="41"/>
      <c r="UK255" s="41"/>
      <c r="UL255" s="41"/>
      <c r="UM255" s="41"/>
      <c r="UN255" s="41"/>
      <c r="UO255" s="41"/>
      <c r="UP255" s="41"/>
      <c r="UQ255" s="41"/>
      <c r="UR255" s="41"/>
      <c r="US255" s="41"/>
      <c r="UT255" s="41"/>
      <c r="UU255" s="41"/>
      <c r="UV255" s="41"/>
      <c r="UW255" s="41"/>
      <c r="UX255" s="41"/>
      <c r="UY255" s="41"/>
      <c r="UZ255" s="41"/>
      <c r="VA255" s="41"/>
      <c r="VB255" s="41"/>
      <c r="VC255" s="41"/>
      <c r="VD255" s="41"/>
      <c r="VE255" s="41"/>
      <c r="VF255" s="41"/>
      <c r="VG255" s="41"/>
      <c r="VH255" s="41"/>
      <c r="VI255" s="41"/>
      <c r="VJ255" s="41"/>
      <c r="VK255" s="41"/>
      <c r="VL255" s="41"/>
      <c r="VM255" s="41"/>
      <c r="VN255" s="41"/>
      <c r="VO255" s="41"/>
      <c r="VP255" s="41"/>
      <c r="VQ255" s="41"/>
      <c r="VR255" s="41"/>
      <c r="VS255" s="41"/>
      <c r="VT255" s="41"/>
      <c r="VU255" s="41"/>
      <c r="VV255" s="41"/>
      <c r="VW255" s="41"/>
      <c r="VX255" s="41"/>
      <c r="VY255" s="41"/>
      <c r="VZ255" s="41"/>
      <c r="WA255" s="41"/>
      <c r="WB255" s="41"/>
      <c r="WC255" s="41"/>
      <c r="WD255" s="41"/>
      <c r="WE255" s="41"/>
      <c r="WF255" s="41"/>
      <c r="WG255" s="41"/>
      <c r="WH255" s="41"/>
      <c r="WI255" s="41"/>
      <c r="WJ255" s="41"/>
      <c r="WK255" s="41"/>
      <c r="WL255" s="41"/>
      <c r="WM255" s="41"/>
      <c r="WN255" s="41"/>
      <c r="WO255" s="41"/>
      <c r="WP255" s="41"/>
      <c r="WQ255" s="41"/>
      <c r="WR255" s="41"/>
      <c r="WS255" s="41"/>
      <c r="WT255" s="41"/>
      <c r="WU255" s="41"/>
      <c r="WV255" s="41"/>
      <c r="WW255" s="41"/>
      <c r="WX255" s="41"/>
      <c r="WY255" s="41"/>
      <c r="WZ255" s="41"/>
      <c r="XA255" s="41"/>
      <c r="XB255" s="41"/>
      <c r="XC255" s="41"/>
      <c r="XD255" s="41"/>
      <c r="XE255" s="41"/>
      <c r="XF255" s="41"/>
      <c r="XG255" s="41"/>
      <c r="XH255" s="41"/>
      <c r="XI255" s="41"/>
      <c r="XJ255" s="41"/>
      <c r="XK255" s="41"/>
      <c r="XL255" s="41"/>
      <c r="XM255" s="41"/>
      <c r="XN255" s="41"/>
      <c r="XO255" s="41"/>
      <c r="XP255" s="41"/>
      <c r="XQ255" s="41"/>
      <c r="XR255" s="41"/>
      <c r="XS255" s="41"/>
      <c r="XT255" s="41"/>
      <c r="XU255" s="41"/>
      <c r="XV255" s="41"/>
      <c r="XW255" s="41"/>
      <c r="XX255" s="41"/>
      <c r="XY255" s="41"/>
      <c r="XZ255" s="41"/>
      <c r="YA255" s="41"/>
      <c r="YB255" s="41"/>
      <c r="YC255" s="41"/>
      <c r="YD255" s="41"/>
      <c r="YE255" s="41"/>
      <c r="YF255" s="41"/>
      <c r="YG255" s="41"/>
      <c r="YH255" s="41"/>
      <c r="YI255" s="41"/>
      <c r="YJ255" s="41"/>
      <c r="YK255" s="41"/>
      <c r="YL255" s="41"/>
      <c r="YM255" s="41"/>
      <c r="YN255" s="41"/>
      <c r="YO255" s="41"/>
      <c r="YP255" s="41"/>
      <c r="YQ255" s="41"/>
      <c r="YR255" s="41"/>
      <c r="YS255" s="41"/>
      <c r="YT255" s="41"/>
      <c r="YU255" s="41"/>
      <c r="YV255" s="41"/>
      <c r="YW255" s="41"/>
      <c r="YX255" s="41"/>
      <c r="YY255" s="41"/>
      <c r="YZ255" s="41"/>
      <c r="ZA255" s="41"/>
      <c r="ZB255" s="41"/>
      <c r="ZC255" s="41"/>
      <c r="ZD255" s="41"/>
      <c r="ZE255" s="41"/>
      <c r="ZF255" s="41"/>
      <c r="ZG255" s="41"/>
      <c r="ZH255" s="41"/>
      <c r="ZI255" s="41"/>
      <c r="ZJ255" s="41"/>
      <c r="ZK255" s="41"/>
      <c r="ZL255" s="41"/>
      <c r="ZM255" s="41"/>
      <c r="ZN255" s="41"/>
      <c r="ZO255" s="41"/>
      <c r="ZP255" s="41"/>
      <c r="ZQ255" s="41"/>
      <c r="ZR255" s="41"/>
      <c r="ZS255" s="41"/>
      <c r="ZT255" s="41"/>
      <c r="ZU255" s="41"/>
      <c r="ZV255" s="41"/>
      <c r="ZW255" s="41"/>
      <c r="ZX255" s="41"/>
      <c r="ZY255" s="41"/>
      <c r="ZZ255" s="41"/>
      <c r="AAA255" s="41"/>
      <c r="AAB255" s="41"/>
      <c r="AAC255" s="41"/>
      <c r="AAD255" s="41"/>
      <c r="AAE255" s="41"/>
      <c r="AAF255" s="41"/>
      <c r="AAG255" s="41"/>
      <c r="AAH255" s="41"/>
      <c r="AAI255" s="41"/>
      <c r="AAJ255" s="41"/>
      <c r="AAK255" s="41"/>
      <c r="AAL255" s="41"/>
      <c r="AAM255" s="41"/>
      <c r="AAN255" s="41"/>
      <c r="AAO255" s="41"/>
      <c r="AAP255" s="41"/>
      <c r="AAQ255" s="41"/>
      <c r="AAR255" s="41"/>
      <c r="AAS255" s="41"/>
      <c r="AAT255" s="41"/>
      <c r="AAU255" s="41"/>
      <c r="AAV255" s="41"/>
      <c r="AAW255" s="41"/>
      <c r="AAX255" s="41"/>
      <c r="AAY255" s="41"/>
      <c r="AAZ255" s="41"/>
      <c r="ABA255" s="41"/>
      <c r="ABB255" s="41"/>
      <c r="ABC255" s="41"/>
      <c r="ABD255" s="41"/>
      <c r="ABE255" s="41"/>
      <c r="ABF255" s="41"/>
      <c r="ABG255" s="41"/>
      <c r="ABH255" s="41"/>
      <c r="ABI255" s="41"/>
      <c r="ABJ255" s="41"/>
      <c r="ABK255" s="41"/>
      <c r="ABL255" s="41"/>
      <c r="ABM255" s="41"/>
      <c r="ABN255" s="41"/>
      <c r="ABO255" s="41"/>
      <c r="ABP255" s="41"/>
      <c r="ABQ255" s="41"/>
      <c r="ABR255" s="41"/>
      <c r="ABS255" s="41"/>
      <c r="ABT255" s="41"/>
      <c r="ABU255" s="41"/>
      <c r="ABV255" s="41"/>
      <c r="ABW255" s="41"/>
      <c r="ABX255" s="41"/>
      <c r="ABY255" s="41"/>
      <c r="ABZ255" s="41"/>
      <c r="ACA255" s="41"/>
      <c r="ACB255" s="41"/>
      <c r="ACC255" s="41"/>
      <c r="ACD255" s="41"/>
      <c r="ACE255" s="41"/>
      <c r="ACF255" s="41"/>
      <c r="ACG255" s="41"/>
      <c r="ACH255" s="41"/>
      <c r="ACI255" s="41"/>
      <c r="ACJ255" s="41"/>
      <c r="ACK255" s="41"/>
      <c r="ACL255" s="41"/>
      <c r="ACM255" s="41"/>
      <c r="ACN255" s="41"/>
      <c r="ACO255" s="41"/>
      <c r="ACP255" s="41"/>
      <c r="ACQ255" s="41"/>
      <c r="ACR255" s="41"/>
      <c r="ACS255" s="41"/>
      <c r="ACT255" s="41"/>
      <c r="ACU255" s="41"/>
      <c r="ACV255" s="41"/>
      <c r="ACW255" s="41"/>
      <c r="ACX255" s="41"/>
      <c r="ACY255" s="41"/>
      <c r="ACZ255" s="41"/>
      <c r="ADA255" s="41"/>
      <c r="ADB255" s="41"/>
      <c r="ADC255" s="41"/>
      <c r="ADD255" s="41"/>
      <c r="ADE255" s="41"/>
      <c r="ADF255" s="41"/>
      <c r="ADG255" s="41"/>
      <c r="ADH255" s="41"/>
      <c r="ADI255" s="41"/>
      <c r="ADJ255" s="41"/>
      <c r="ADK255" s="41"/>
      <c r="ADL255" s="41"/>
      <c r="ADM255" s="41"/>
      <c r="ADN255" s="41"/>
      <c r="ADO255" s="41"/>
      <c r="ADP255" s="41"/>
      <c r="ADQ255" s="41"/>
      <c r="ADR255" s="41"/>
      <c r="ADS255" s="41"/>
      <c r="ADT255" s="41"/>
      <c r="ADU255" s="41"/>
      <c r="ADV255" s="41"/>
      <c r="ADW255" s="41"/>
      <c r="ADX255" s="41"/>
      <c r="ADY255" s="41"/>
      <c r="ADZ255" s="41"/>
      <c r="AEA255" s="41"/>
      <c r="AEB255" s="41"/>
      <c r="AEC255" s="41"/>
      <c r="AED255" s="41"/>
      <c r="AEE255" s="41"/>
      <c r="AEF255" s="41"/>
      <c r="AEG255" s="41"/>
      <c r="AEH255" s="41"/>
      <c r="AEI255" s="41"/>
      <c r="AEJ255" s="41"/>
      <c r="AEK255" s="41"/>
      <c r="AEL255" s="41"/>
      <c r="AEM255" s="41"/>
      <c r="AEN255" s="41"/>
      <c r="AEO255" s="41"/>
      <c r="AEP255" s="41"/>
      <c r="AEQ255" s="41"/>
      <c r="AER255" s="41"/>
      <c r="AES255" s="41"/>
      <c r="AET255" s="41"/>
      <c r="AEU255" s="41"/>
      <c r="AEV255" s="41"/>
      <c r="AEW255" s="41"/>
      <c r="AEX255" s="41"/>
      <c r="AEY255" s="41"/>
      <c r="AEZ255" s="41"/>
      <c r="AFA255" s="41"/>
      <c r="AFB255" s="41"/>
      <c r="AFC255" s="41"/>
      <c r="AFD255" s="41"/>
      <c r="AFE255" s="41"/>
      <c r="AFF255" s="41"/>
      <c r="AFG255" s="41"/>
      <c r="AFH255" s="41"/>
      <c r="AFI255" s="41"/>
      <c r="AFJ255" s="41"/>
      <c r="AFK255" s="41"/>
      <c r="AFL255" s="41"/>
      <c r="AFM255" s="41"/>
      <c r="AFN255" s="41"/>
      <c r="AFO255" s="41"/>
      <c r="AFP255" s="41"/>
      <c r="AFQ255" s="41"/>
      <c r="AFR255" s="41"/>
      <c r="AFS255" s="41"/>
      <c r="AFT255" s="41"/>
      <c r="AFU255" s="41"/>
      <c r="AFV255" s="41"/>
      <c r="AFW255" s="41"/>
      <c r="AFX255" s="41"/>
      <c r="AFY255" s="41"/>
      <c r="AFZ255" s="41"/>
      <c r="AGA255" s="41"/>
      <c r="AGB255" s="41"/>
      <c r="AGC255" s="41"/>
      <c r="AGD255" s="41"/>
      <c r="AGE255" s="41"/>
      <c r="AGF255" s="41"/>
      <c r="AGG255" s="41"/>
      <c r="AGH255" s="41"/>
      <c r="AGI255" s="41"/>
      <c r="AGJ255" s="41"/>
      <c r="AGK255" s="41"/>
      <c r="AGL255" s="41"/>
      <c r="AGM255" s="41"/>
      <c r="AGN255" s="41"/>
      <c r="AGO255" s="41"/>
      <c r="AGP255" s="41"/>
      <c r="AGQ255" s="41"/>
      <c r="AGR255" s="41"/>
      <c r="AGS255" s="41"/>
      <c r="AGT255" s="41"/>
      <c r="AGU255" s="41"/>
      <c r="AGV255" s="41"/>
      <c r="AGW255" s="41"/>
      <c r="AGX255" s="41"/>
      <c r="AGY255" s="41"/>
      <c r="AGZ255" s="41"/>
      <c r="AHA255" s="41"/>
      <c r="AHB255" s="41"/>
      <c r="AHC255" s="41"/>
      <c r="AHD255" s="41"/>
      <c r="AHE255" s="41"/>
      <c r="AHF255" s="41"/>
      <c r="AHG255" s="41"/>
      <c r="AHH255" s="41"/>
      <c r="AHI255" s="41"/>
      <c r="AHJ255" s="41"/>
      <c r="AHK255" s="41"/>
      <c r="AHL255" s="41"/>
      <c r="AHM255" s="41"/>
      <c r="AHN255" s="41"/>
      <c r="AHO255" s="41"/>
      <c r="AHP255" s="41"/>
      <c r="AHQ255" s="41"/>
      <c r="AHR255" s="41"/>
      <c r="AHS255" s="41"/>
      <c r="AHT255" s="41"/>
      <c r="AHU255" s="41"/>
      <c r="AHV255" s="41"/>
      <c r="AHW255" s="41"/>
      <c r="AHX255" s="41"/>
      <c r="AHY255" s="41"/>
      <c r="AHZ255" s="41"/>
      <c r="AIA255" s="41"/>
      <c r="AIB255" s="41"/>
      <c r="AIC255" s="41"/>
      <c r="AID255" s="41"/>
      <c r="AIE255" s="41"/>
      <c r="AIF255" s="41"/>
      <c r="AIG255" s="41"/>
      <c r="AIH255" s="41"/>
      <c r="AII255" s="41"/>
      <c r="AIJ255" s="41"/>
      <c r="AIK255" s="41"/>
      <c r="AIL255" s="41"/>
      <c r="AIM255" s="41"/>
      <c r="AIN255" s="41"/>
      <c r="AIO255" s="41"/>
      <c r="AIP255" s="41"/>
      <c r="AIQ255" s="41"/>
      <c r="AIR255" s="41"/>
      <c r="AIS255" s="41"/>
      <c r="AIT255" s="41"/>
      <c r="AIU255" s="41"/>
      <c r="AIV255" s="41"/>
      <c r="AIW255" s="41"/>
      <c r="AIX255" s="41"/>
      <c r="AIY255" s="41"/>
      <c r="AIZ255" s="41"/>
      <c r="AJA255" s="41"/>
      <c r="AJB255" s="41"/>
      <c r="AJC255" s="41"/>
      <c r="AJD255" s="41"/>
      <c r="AJE255" s="41"/>
      <c r="AJF255" s="41"/>
      <c r="AJG255" s="41"/>
      <c r="AJH255" s="41"/>
      <c r="AJI255" s="41"/>
      <c r="AJJ255" s="41"/>
      <c r="AJK255" s="41"/>
      <c r="AJL255" s="41"/>
      <c r="AJM255" s="41"/>
      <c r="AJN255" s="41"/>
      <c r="AJO255" s="41"/>
      <c r="AJP255" s="41"/>
      <c r="AJQ255" s="41"/>
      <c r="AJR255" s="41"/>
      <c r="AJS255" s="41"/>
      <c r="AJT255" s="41"/>
      <c r="AJU255" s="41"/>
      <c r="AJV255" s="41"/>
      <c r="AJW255" s="41"/>
      <c r="AJX255" s="41"/>
      <c r="AJY255" s="41"/>
      <c r="AJZ255" s="41"/>
      <c r="AKA255" s="41"/>
      <c r="AKB255" s="41"/>
      <c r="AKC255" s="41"/>
      <c r="AKD255" s="41"/>
      <c r="AKE255" s="41"/>
      <c r="AKF255" s="41"/>
      <c r="AKG255" s="41"/>
      <c r="AKH255" s="41"/>
      <c r="AKI255" s="41"/>
      <c r="AKJ255" s="41"/>
      <c r="AKK255" s="41"/>
      <c r="AKL255" s="41"/>
      <c r="AKM255" s="41"/>
      <c r="AKN255" s="41"/>
      <c r="AKO255" s="41"/>
      <c r="AKP255" s="41"/>
      <c r="AKQ255" s="41"/>
      <c r="AKR255" s="41"/>
      <c r="AKS255" s="41"/>
      <c r="AKT255" s="41"/>
      <c r="AKU255" s="41"/>
      <c r="AKV255" s="41"/>
      <c r="AKW255" s="41"/>
      <c r="AKX255" s="41"/>
      <c r="AKY255" s="41"/>
      <c r="AKZ255" s="41"/>
      <c r="ALA255" s="41"/>
      <c r="ALB255" s="41"/>
      <c r="ALC255" s="41"/>
      <c r="ALD255" s="41"/>
      <c r="ALE255" s="41"/>
      <c r="ALF255" s="41"/>
      <c r="ALG255" s="41"/>
      <c r="ALH255" s="41"/>
      <c r="ALI255" s="41"/>
      <c r="ALJ255" s="41"/>
      <c r="ALK255" s="41"/>
      <c r="ALL255" s="41"/>
      <c r="ALM255" s="41"/>
      <c r="ALN255" s="41"/>
      <c r="ALO255" s="41"/>
      <c r="ALP255" s="41"/>
      <c r="ALQ255" s="41"/>
      <c r="ALR255" s="41"/>
      <c r="ALS255" s="41"/>
      <c r="ALT255" s="41"/>
      <c r="ALU255" s="41"/>
      <c r="ALV255" s="41"/>
      <c r="ALW255" s="41"/>
      <c r="ALX255" s="41"/>
      <c r="ALY255" s="41"/>
      <c r="ALZ255" s="41"/>
      <c r="AMA255" s="41"/>
      <c r="AMB255" s="41"/>
      <c r="AMC255" s="41"/>
      <c r="AMD255" s="41"/>
      <c r="AME255" s="41"/>
    </row>
    <row r="256" spans="1:1019" ht="18" customHeight="1" thickBot="1" x14ac:dyDescent="0.25">
      <c r="A256" s="734"/>
      <c r="B256" s="748"/>
      <c r="C256" s="748"/>
      <c r="D256" s="861"/>
      <c r="E256" s="729"/>
      <c r="F256" s="858"/>
      <c r="G256" s="1167"/>
      <c r="H256" s="842"/>
      <c r="I256" s="762"/>
      <c r="J256" s="466" t="s">
        <v>319</v>
      </c>
      <c r="K256" s="188">
        <f>L256+N256</f>
        <v>0</v>
      </c>
      <c r="L256" s="106">
        <v>0</v>
      </c>
      <c r="M256" s="106">
        <v>0</v>
      </c>
      <c r="N256" s="107">
        <v>0</v>
      </c>
      <c r="O256" s="188">
        <f>+P256+R256</f>
        <v>0</v>
      </c>
      <c r="P256" s="106">
        <v>0</v>
      </c>
      <c r="Q256" s="106">
        <v>0</v>
      </c>
      <c r="R256" s="107">
        <v>0</v>
      </c>
      <c r="S256" s="188">
        <f>T256+V256</f>
        <v>0</v>
      </c>
      <c r="T256" s="106">
        <v>0</v>
      </c>
      <c r="U256" s="106">
        <v>0</v>
      </c>
      <c r="V256" s="107">
        <v>0</v>
      </c>
      <c r="W256" s="189">
        <f>+X256+Z256</f>
        <v>0</v>
      </c>
      <c r="X256" s="106">
        <v>0</v>
      </c>
      <c r="Y256" s="106">
        <v>0</v>
      </c>
      <c r="Z256" s="108">
        <v>0</v>
      </c>
      <c r="AA256" s="109">
        <v>0</v>
      </c>
      <c r="AB256" s="109">
        <v>0</v>
      </c>
      <c r="AC256" s="802"/>
      <c r="AD256" s="828"/>
      <c r="AE256" s="828"/>
      <c r="AF256" s="782"/>
      <c r="AG256" s="41"/>
      <c r="AH256" s="41"/>
      <c r="AI256" s="41"/>
      <c r="AJ256" s="41"/>
      <c r="AK256" s="41"/>
      <c r="AL256" s="41"/>
      <c r="AM256" s="41"/>
      <c r="AN256" s="67"/>
      <c r="AO256" s="67"/>
      <c r="AP256" s="67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4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  <c r="IW256" s="41"/>
      <c r="IX256" s="41"/>
      <c r="IY256" s="41"/>
      <c r="IZ256" s="41"/>
      <c r="JA256" s="41"/>
      <c r="JB256" s="41"/>
      <c r="JC256" s="41"/>
      <c r="JD256" s="41"/>
      <c r="JE256" s="41"/>
      <c r="JF256" s="41"/>
      <c r="JG256" s="41"/>
      <c r="JH256" s="41"/>
      <c r="JI256" s="41"/>
      <c r="JJ256" s="41"/>
      <c r="JK256" s="41"/>
      <c r="JL256" s="41"/>
      <c r="JM256" s="41"/>
      <c r="JN256" s="41"/>
      <c r="JO256" s="41"/>
      <c r="JP256" s="41"/>
      <c r="JQ256" s="41"/>
      <c r="JR256" s="41"/>
      <c r="JS256" s="41"/>
      <c r="JT256" s="41"/>
      <c r="JU256" s="41"/>
      <c r="JV256" s="41"/>
      <c r="JW256" s="41"/>
      <c r="JX256" s="41"/>
      <c r="JY256" s="41"/>
      <c r="JZ256" s="41"/>
      <c r="KA256" s="41"/>
      <c r="KB256" s="41"/>
      <c r="KC256" s="41"/>
      <c r="KD256" s="41"/>
      <c r="KE256" s="41"/>
      <c r="KF256" s="41"/>
      <c r="KG256" s="41"/>
      <c r="KH256" s="41"/>
      <c r="KI256" s="41"/>
      <c r="KJ256" s="41"/>
      <c r="KK256" s="41"/>
      <c r="KL256" s="41"/>
      <c r="KM256" s="41"/>
      <c r="KN256" s="41"/>
      <c r="KO256" s="41"/>
      <c r="KP256" s="41"/>
      <c r="KQ256" s="41"/>
      <c r="KR256" s="41"/>
      <c r="KS256" s="41"/>
      <c r="KT256" s="41"/>
      <c r="KU256" s="41"/>
      <c r="KV256" s="41"/>
      <c r="KW256" s="41"/>
      <c r="KX256" s="41"/>
      <c r="KY256" s="41"/>
      <c r="KZ256" s="41"/>
      <c r="LA256" s="41"/>
      <c r="LB256" s="41"/>
      <c r="LC256" s="41"/>
      <c r="LD256" s="41"/>
      <c r="LE256" s="41"/>
      <c r="LF256" s="41"/>
      <c r="LG256" s="41"/>
      <c r="LH256" s="41"/>
      <c r="LI256" s="41"/>
      <c r="LJ256" s="41"/>
      <c r="LK256" s="41"/>
      <c r="LL256" s="41"/>
      <c r="LM256" s="41"/>
      <c r="LN256" s="41"/>
      <c r="LO256" s="41"/>
      <c r="LP256" s="41"/>
      <c r="LQ256" s="41"/>
      <c r="LR256" s="41"/>
      <c r="LS256" s="41"/>
      <c r="LT256" s="41"/>
      <c r="LU256" s="41"/>
      <c r="LV256" s="41"/>
      <c r="LW256" s="41"/>
      <c r="LX256" s="41"/>
      <c r="LY256" s="41"/>
      <c r="LZ256" s="41"/>
      <c r="MA256" s="41"/>
      <c r="MB256" s="41"/>
      <c r="MC256" s="41"/>
      <c r="MD256" s="41"/>
      <c r="ME256" s="41"/>
      <c r="MF256" s="41"/>
      <c r="MG256" s="41"/>
      <c r="MH256" s="41"/>
      <c r="MI256" s="41"/>
      <c r="MJ256" s="41"/>
      <c r="MK256" s="41"/>
      <c r="ML256" s="41"/>
      <c r="MM256" s="41"/>
      <c r="MN256" s="41"/>
      <c r="MO256" s="41"/>
      <c r="MP256" s="41"/>
      <c r="MQ256" s="41"/>
      <c r="MR256" s="41"/>
      <c r="MS256" s="41"/>
      <c r="MT256" s="41"/>
      <c r="MU256" s="41"/>
      <c r="MV256" s="41"/>
      <c r="MW256" s="41"/>
      <c r="MX256" s="41"/>
      <c r="MY256" s="41"/>
      <c r="MZ256" s="41"/>
      <c r="NA256" s="41"/>
      <c r="NB256" s="41"/>
      <c r="NC256" s="41"/>
      <c r="ND256" s="41"/>
      <c r="NE256" s="41"/>
      <c r="NF256" s="41"/>
      <c r="NG256" s="41"/>
      <c r="NH256" s="41"/>
      <c r="NI256" s="41"/>
      <c r="NJ256" s="41"/>
      <c r="NK256" s="41"/>
      <c r="NL256" s="41"/>
      <c r="NM256" s="41"/>
      <c r="NN256" s="41"/>
      <c r="NO256" s="41"/>
      <c r="NP256" s="41"/>
      <c r="NQ256" s="41"/>
      <c r="NR256" s="41"/>
      <c r="NS256" s="41"/>
      <c r="NT256" s="41"/>
      <c r="NU256" s="41"/>
      <c r="NV256" s="41"/>
      <c r="NW256" s="41"/>
      <c r="NX256" s="41"/>
      <c r="NY256" s="41"/>
      <c r="NZ256" s="41"/>
      <c r="OA256" s="41"/>
      <c r="OB256" s="41"/>
      <c r="OC256" s="41"/>
      <c r="OD256" s="41"/>
      <c r="OE256" s="41"/>
      <c r="OF256" s="41"/>
      <c r="OG256" s="41"/>
      <c r="OH256" s="41"/>
      <c r="OI256" s="41"/>
      <c r="OJ256" s="41"/>
      <c r="OK256" s="41"/>
      <c r="OL256" s="41"/>
      <c r="OM256" s="41"/>
      <c r="ON256" s="41"/>
      <c r="OO256" s="41"/>
      <c r="OP256" s="41"/>
      <c r="OQ256" s="41"/>
      <c r="OR256" s="41"/>
      <c r="OS256" s="41"/>
      <c r="OT256" s="41"/>
      <c r="OU256" s="41"/>
      <c r="OV256" s="41"/>
      <c r="OW256" s="41"/>
      <c r="OX256" s="41"/>
      <c r="OY256" s="41"/>
      <c r="OZ256" s="41"/>
      <c r="PA256" s="41"/>
      <c r="PB256" s="41"/>
      <c r="PC256" s="41"/>
      <c r="PD256" s="41"/>
      <c r="PE256" s="41"/>
      <c r="PF256" s="41"/>
      <c r="PG256" s="41"/>
      <c r="PH256" s="41"/>
      <c r="PI256" s="41"/>
      <c r="PJ256" s="41"/>
      <c r="PK256" s="41"/>
      <c r="PL256" s="41"/>
      <c r="PM256" s="41"/>
      <c r="PN256" s="41"/>
      <c r="PO256" s="41"/>
      <c r="PP256" s="41"/>
      <c r="PQ256" s="41"/>
      <c r="PR256" s="41"/>
      <c r="PS256" s="41"/>
      <c r="PT256" s="41"/>
      <c r="PU256" s="41"/>
      <c r="PV256" s="41"/>
      <c r="PW256" s="41"/>
      <c r="PX256" s="41"/>
      <c r="PY256" s="41"/>
      <c r="PZ256" s="41"/>
      <c r="QA256" s="41"/>
      <c r="QB256" s="41"/>
      <c r="QC256" s="41"/>
      <c r="QD256" s="41"/>
      <c r="QE256" s="41"/>
      <c r="QF256" s="41"/>
      <c r="QG256" s="41"/>
      <c r="QH256" s="41"/>
      <c r="QI256" s="41"/>
      <c r="QJ256" s="41"/>
      <c r="QK256" s="41"/>
      <c r="QL256" s="41"/>
      <c r="QM256" s="41"/>
      <c r="QN256" s="41"/>
      <c r="QO256" s="41"/>
      <c r="QP256" s="41"/>
      <c r="QQ256" s="41"/>
      <c r="QR256" s="41"/>
      <c r="QS256" s="41"/>
      <c r="QT256" s="41"/>
      <c r="QU256" s="41"/>
      <c r="QV256" s="41"/>
      <c r="QW256" s="41"/>
      <c r="QX256" s="41"/>
      <c r="QY256" s="41"/>
      <c r="QZ256" s="41"/>
      <c r="RA256" s="41"/>
      <c r="RB256" s="41"/>
      <c r="RC256" s="41"/>
      <c r="RD256" s="41"/>
      <c r="RE256" s="41"/>
      <c r="RF256" s="41"/>
      <c r="RG256" s="41"/>
      <c r="RH256" s="41"/>
      <c r="RI256" s="41"/>
      <c r="RJ256" s="41"/>
      <c r="RK256" s="41"/>
      <c r="RL256" s="41"/>
      <c r="RM256" s="41"/>
      <c r="RN256" s="41"/>
      <c r="RO256" s="41"/>
      <c r="RP256" s="41"/>
      <c r="RQ256" s="41"/>
      <c r="RR256" s="41"/>
      <c r="RS256" s="41"/>
      <c r="RT256" s="41"/>
      <c r="RU256" s="41"/>
      <c r="RV256" s="41"/>
      <c r="RW256" s="41"/>
      <c r="RX256" s="41"/>
      <c r="RY256" s="41"/>
      <c r="RZ256" s="41"/>
      <c r="SA256" s="41"/>
      <c r="SB256" s="41"/>
      <c r="SC256" s="41"/>
      <c r="SD256" s="41"/>
      <c r="SE256" s="41"/>
      <c r="SF256" s="41"/>
      <c r="SG256" s="41"/>
      <c r="SH256" s="41"/>
      <c r="SI256" s="41"/>
      <c r="SJ256" s="41"/>
      <c r="SK256" s="41"/>
      <c r="SL256" s="41"/>
      <c r="SM256" s="41"/>
      <c r="SN256" s="41"/>
      <c r="SO256" s="41"/>
      <c r="SP256" s="41"/>
      <c r="SQ256" s="41"/>
      <c r="SR256" s="41"/>
      <c r="SS256" s="41"/>
      <c r="ST256" s="41"/>
      <c r="SU256" s="41"/>
      <c r="SV256" s="41"/>
      <c r="SW256" s="41"/>
      <c r="SX256" s="41"/>
      <c r="SY256" s="41"/>
      <c r="SZ256" s="41"/>
      <c r="TA256" s="41"/>
      <c r="TB256" s="41"/>
      <c r="TC256" s="41"/>
      <c r="TD256" s="41"/>
      <c r="TE256" s="41"/>
      <c r="TF256" s="41"/>
      <c r="TG256" s="41"/>
      <c r="TH256" s="41"/>
      <c r="TI256" s="41"/>
      <c r="TJ256" s="41"/>
      <c r="TK256" s="41"/>
      <c r="TL256" s="41"/>
      <c r="TM256" s="41"/>
      <c r="TN256" s="41"/>
      <c r="TO256" s="41"/>
      <c r="TP256" s="41"/>
      <c r="TQ256" s="41"/>
      <c r="TR256" s="41"/>
      <c r="TS256" s="41"/>
      <c r="TT256" s="41"/>
      <c r="TU256" s="41"/>
      <c r="TV256" s="41"/>
      <c r="TW256" s="41"/>
      <c r="TX256" s="41"/>
      <c r="TY256" s="41"/>
      <c r="TZ256" s="41"/>
      <c r="UA256" s="41"/>
      <c r="UB256" s="41"/>
      <c r="UC256" s="41"/>
      <c r="UD256" s="41"/>
      <c r="UE256" s="41"/>
      <c r="UF256" s="41"/>
      <c r="UG256" s="41"/>
      <c r="UH256" s="41"/>
      <c r="UI256" s="41"/>
      <c r="UJ256" s="41"/>
      <c r="UK256" s="41"/>
      <c r="UL256" s="41"/>
      <c r="UM256" s="41"/>
      <c r="UN256" s="41"/>
      <c r="UO256" s="41"/>
      <c r="UP256" s="41"/>
      <c r="UQ256" s="41"/>
      <c r="UR256" s="41"/>
      <c r="US256" s="41"/>
      <c r="UT256" s="41"/>
      <c r="UU256" s="41"/>
      <c r="UV256" s="41"/>
      <c r="UW256" s="41"/>
      <c r="UX256" s="41"/>
      <c r="UY256" s="41"/>
      <c r="UZ256" s="41"/>
      <c r="VA256" s="41"/>
      <c r="VB256" s="41"/>
      <c r="VC256" s="41"/>
      <c r="VD256" s="41"/>
      <c r="VE256" s="41"/>
      <c r="VF256" s="41"/>
      <c r="VG256" s="41"/>
      <c r="VH256" s="41"/>
      <c r="VI256" s="41"/>
      <c r="VJ256" s="41"/>
      <c r="VK256" s="41"/>
      <c r="VL256" s="41"/>
      <c r="VM256" s="41"/>
      <c r="VN256" s="41"/>
      <c r="VO256" s="41"/>
      <c r="VP256" s="41"/>
      <c r="VQ256" s="41"/>
      <c r="VR256" s="41"/>
      <c r="VS256" s="41"/>
      <c r="VT256" s="41"/>
      <c r="VU256" s="41"/>
      <c r="VV256" s="41"/>
      <c r="VW256" s="41"/>
      <c r="VX256" s="41"/>
      <c r="VY256" s="41"/>
      <c r="VZ256" s="41"/>
      <c r="WA256" s="41"/>
      <c r="WB256" s="41"/>
      <c r="WC256" s="41"/>
      <c r="WD256" s="41"/>
      <c r="WE256" s="41"/>
      <c r="WF256" s="41"/>
      <c r="WG256" s="41"/>
      <c r="WH256" s="41"/>
      <c r="WI256" s="41"/>
      <c r="WJ256" s="41"/>
      <c r="WK256" s="41"/>
      <c r="WL256" s="41"/>
      <c r="WM256" s="41"/>
      <c r="WN256" s="41"/>
      <c r="WO256" s="41"/>
      <c r="WP256" s="41"/>
      <c r="WQ256" s="41"/>
      <c r="WR256" s="41"/>
      <c r="WS256" s="41"/>
      <c r="WT256" s="41"/>
      <c r="WU256" s="41"/>
      <c r="WV256" s="41"/>
      <c r="WW256" s="41"/>
      <c r="WX256" s="41"/>
      <c r="WY256" s="41"/>
      <c r="WZ256" s="41"/>
      <c r="XA256" s="41"/>
      <c r="XB256" s="41"/>
      <c r="XC256" s="41"/>
      <c r="XD256" s="41"/>
      <c r="XE256" s="41"/>
      <c r="XF256" s="41"/>
      <c r="XG256" s="41"/>
      <c r="XH256" s="41"/>
      <c r="XI256" s="41"/>
      <c r="XJ256" s="41"/>
      <c r="XK256" s="41"/>
      <c r="XL256" s="41"/>
      <c r="XM256" s="41"/>
      <c r="XN256" s="41"/>
      <c r="XO256" s="41"/>
      <c r="XP256" s="41"/>
      <c r="XQ256" s="41"/>
      <c r="XR256" s="41"/>
      <c r="XS256" s="41"/>
      <c r="XT256" s="41"/>
      <c r="XU256" s="41"/>
      <c r="XV256" s="41"/>
      <c r="XW256" s="41"/>
      <c r="XX256" s="41"/>
      <c r="XY256" s="41"/>
      <c r="XZ256" s="41"/>
      <c r="YA256" s="41"/>
      <c r="YB256" s="41"/>
      <c r="YC256" s="41"/>
      <c r="YD256" s="41"/>
      <c r="YE256" s="41"/>
      <c r="YF256" s="41"/>
      <c r="YG256" s="41"/>
      <c r="YH256" s="41"/>
      <c r="YI256" s="41"/>
      <c r="YJ256" s="41"/>
      <c r="YK256" s="41"/>
      <c r="YL256" s="41"/>
      <c r="YM256" s="41"/>
      <c r="YN256" s="41"/>
      <c r="YO256" s="41"/>
      <c r="YP256" s="41"/>
      <c r="YQ256" s="41"/>
      <c r="YR256" s="41"/>
      <c r="YS256" s="41"/>
      <c r="YT256" s="41"/>
      <c r="YU256" s="41"/>
      <c r="YV256" s="41"/>
      <c r="YW256" s="41"/>
      <c r="YX256" s="41"/>
      <c r="YY256" s="41"/>
      <c r="YZ256" s="41"/>
      <c r="ZA256" s="41"/>
      <c r="ZB256" s="41"/>
      <c r="ZC256" s="41"/>
      <c r="ZD256" s="41"/>
      <c r="ZE256" s="41"/>
      <c r="ZF256" s="41"/>
      <c r="ZG256" s="41"/>
      <c r="ZH256" s="41"/>
      <c r="ZI256" s="41"/>
      <c r="ZJ256" s="41"/>
      <c r="ZK256" s="41"/>
      <c r="ZL256" s="41"/>
      <c r="ZM256" s="41"/>
      <c r="ZN256" s="41"/>
      <c r="ZO256" s="41"/>
      <c r="ZP256" s="41"/>
      <c r="ZQ256" s="41"/>
      <c r="ZR256" s="41"/>
      <c r="ZS256" s="41"/>
      <c r="ZT256" s="41"/>
      <c r="ZU256" s="41"/>
      <c r="ZV256" s="41"/>
      <c r="ZW256" s="41"/>
      <c r="ZX256" s="41"/>
      <c r="ZY256" s="41"/>
      <c r="ZZ256" s="41"/>
      <c r="AAA256" s="41"/>
      <c r="AAB256" s="41"/>
      <c r="AAC256" s="41"/>
      <c r="AAD256" s="41"/>
      <c r="AAE256" s="41"/>
      <c r="AAF256" s="41"/>
      <c r="AAG256" s="41"/>
      <c r="AAH256" s="41"/>
      <c r="AAI256" s="41"/>
      <c r="AAJ256" s="41"/>
      <c r="AAK256" s="41"/>
      <c r="AAL256" s="41"/>
      <c r="AAM256" s="41"/>
      <c r="AAN256" s="41"/>
      <c r="AAO256" s="41"/>
      <c r="AAP256" s="41"/>
      <c r="AAQ256" s="41"/>
      <c r="AAR256" s="41"/>
      <c r="AAS256" s="41"/>
      <c r="AAT256" s="41"/>
      <c r="AAU256" s="41"/>
      <c r="AAV256" s="41"/>
      <c r="AAW256" s="41"/>
      <c r="AAX256" s="41"/>
      <c r="AAY256" s="41"/>
      <c r="AAZ256" s="41"/>
      <c r="ABA256" s="41"/>
      <c r="ABB256" s="41"/>
      <c r="ABC256" s="41"/>
      <c r="ABD256" s="41"/>
      <c r="ABE256" s="41"/>
      <c r="ABF256" s="41"/>
      <c r="ABG256" s="41"/>
      <c r="ABH256" s="41"/>
      <c r="ABI256" s="41"/>
      <c r="ABJ256" s="41"/>
      <c r="ABK256" s="41"/>
      <c r="ABL256" s="41"/>
      <c r="ABM256" s="41"/>
      <c r="ABN256" s="41"/>
      <c r="ABO256" s="41"/>
      <c r="ABP256" s="41"/>
      <c r="ABQ256" s="41"/>
      <c r="ABR256" s="41"/>
      <c r="ABS256" s="41"/>
      <c r="ABT256" s="41"/>
      <c r="ABU256" s="41"/>
      <c r="ABV256" s="41"/>
      <c r="ABW256" s="41"/>
      <c r="ABX256" s="41"/>
      <c r="ABY256" s="41"/>
      <c r="ABZ256" s="41"/>
      <c r="ACA256" s="41"/>
      <c r="ACB256" s="41"/>
      <c r="ACC256" s="41"/>
      <c r="ACD256" s="41"/>
      <c r="ACE256" s="41"/>
      <c r="ACF256" s="41"/>
      <c r="ACG256" s="41"/>
      <c r="ACH256" s="41"/>
      <c r="ACI256" s="41"/>
      <c r="ACJ256" s="41"/>
      <c r="ACK256" s="41"/>
      <c r="ACL256" s="41"/>
      <c r="ACM256" s="41"/>
      <c r="ACN256" s="41"/>
      <c r="ACO256" s="41"/>
      <c r="ACP256" s="41"/>
      <c r="ACQ256" s="41"/>
      <c r="ACR256" s="41"/>
      <c r="ACS256" s="41"/>
      <c r="ACT256" s="41"/>
      <c r="ACU256" s="41"/>
      <c r="ACV256" s="41"/>
      <c r="ACW256" s="41"/>
      <c r="ACX256" s="41"/>
      <c r="ACY256" s="41"/>
      <c r="ACZ256" s="41"/>
      <c r="ADA256" s="41"/>
      <c r="ADB256" s="41"/>
      <c r="ADC256" s="41"/>
      <c r="ADD256" s="41"/>
      <c r="ADE256" s="41"/>
      <c r="ADF256" s="41"/>
      <c r="ADG256" s="41"/>
      <c r="ADH256" s="41"/>
      <c r="ADI256" s="41"/>
      <c r="ADJ256" s="41"/>
      <c r="ADK256" s="41"/>
      <c r="ADL256" s="41"/>
      <c r="ADM256" s="41"/>
      <c r="ADN256" s="41"/>
      <c r="ADO256" s="41"/>
      <c r="ADP256" s="41"/>
      <c r="ADQ256" s="41"/>
      <c r="ADR256" s="41"/>
      <c r="ADS256" s="41"/>
      <c r="ADT256" s="41"/>
      <c r="ADU256" s="41"/>
      <c r="ADV256" s="41"/>
      <c r="ADW256" s="41"/>
      <c r="ADX256" s="41"/>
      <c r="ADY256" s="41"/>
      <c r="ADZ256" s="41"/>
      <c r="AEA256" s="41"/>
      <c r="AEB256" s="41"/>
      <c r="AEC256" s="41"/>
      <c r="AED256" s="41"/>
      <c r="AEE256" s="41"/>
      <c r="AEF256" s="41"/>
      <c r="AEG256" s="41"/>
      <c r="AEH256" s="41"/>
      <c r="AEI256" s="41"/>
      <c r="AEJ256" s="41"/>
      <c r="AEK256" s="41"/>
      <c r="AEL256" s="41"/>
      <c r="AEM256" s="41"/>
      <c r="AEN256" s="41"/>
      <c r="AEO256" s="41"/>
      <c r="AEP256" s="41"/>
      <c r="AEQ256" s="41"/>
      <c r="AER256" s="41"/>
      <c r="AES256" s="41"/>
      <c r="AET256" s="41"/>
      <c r="AEU256" s="41"/>
      <c r="AEV256" s="41"/>
      <c r="AEW256" s="41"/>
      <c r="AEX256" s="41"/>
      <c r="AEY256" s="41"/>
      <c r="AEZ256" s="41"/>
      <c r="AFA256" s="41"/>
      <c r="AFB256" s="41"/>
      <c r="AFC256" s="41"/>
      <c r="AFD256" s="41"/>
      <c r="AFE256" s="41"/>
      <c r="AFF256" s="41"/>
      <c r="AFG256" s="41"/>
      <c r="AFH256" s="41"/>
      <c r="AFI256" s="41"/>
      <c r="AFJ256" s="41"/>
      <c r="AFK256" s="41"/>
      <c r="AFL256" s="41"/>
      <c r="AFM256" s="41"/>
      <c r="AFN256" s="41"/>
      <c r="AFO256" s="41"/>
      <c r="AFP256" s="41"/>
      <c r="AFQ256" s="41"/>
      <c r="AFR256" s="41"/>
      <c r="AFS256" s="41"/>
      <c r="AFT256" s="41"/>
      <c r="AFU256" s="41"/>
      <c r="AFV256" s="41"/>
      <c r="AFW256" s="41"/>
      <c r="AFX256" s="41"/>
      <c r="AFY256" s="41"/>
      <c r="AFZ256" s="41"/>
      <c r="AGA256" s="41"/>
      <c r="AGB256" s="41"/>
      <c r="AGC256" s="41"/>
      <c r="AGD256" s="41"/>
      <c r="AGE256" s="41"/>
      <c r="AGF256" s="41"/>
      <c r="AGG256" s="41"/>
      <c r="AGH256" s="41"/>
      <c r="AGI256" s="41"/>
      <c r="AGJ256" s="41"/>
      <c r="AGK256" s="41"/>
      <c r="AGL256" s="41"/>
      <c r="AGM256" s="41"/>
      <c r="AGN256" s="41"/>
      <c r="AGO256" s="41"/>
      <c r="AGP256" s="41"/>
      <c r="AGQ256" s="41"/>
      <c r="AGR256" s="41"/>
      <c r="AGS256" s="41"/>
      <c r="AGT256" s="41"/>
      <c r="AGU256" s="41"/>
      <c r="AGV256" s="41"/>
      <c r="AGW256" s="41"/>
      <c r="AGX256" s="41"/>
      <c r="AGY256" s="41"/>
      <c r="AGZ256" s="41"/>
      <c r="AHA256" s="41"/>
      <c r="AHB256" s="41"/>
      <c r="AHC256" s="41"/>
      <c r="AHD256" s="41"/>
      <c r="AHE256" s="41"/>
      <c r="AHF256" s="41"/>
      <c r="AHG256" s="41"/>
      <c r="AHH256" s="41"/>
      <c r="AHI256" s="41"/>
      <c r="AHJ256" s="41"/>
      <c r="AHK256" s="41"/>
      <c r="AHL256" s="41"/>
      <c r="AHM256" s="41"/>
      <c r="AHN256" s="41"/>
      <c r="AHO256" s="41"/>
      <c r="AHP256" s="41"/>
      <c r="AHQ256" s="41"/>
      <c r="AHR256" s="41"/>
      <c r="AHS256" s="41"/>
      <c r="AHT256" s="41"/>
      <c r="AHU256" s="41"/>
      <c r="AHV256" s="41"/>
      <c r="AHW256" s="41"/>
      <c r="AHX256" s="41"/>
      <c r="AHY256" s="41"/>
      <c r="AHZ256" s="41"/>
      <c r="AIA256" s="41"/>
      <c r="AIB256" s="41"/>
      <c r="AIC256" s="41"/>
      <c r="AID256" s="41"/>
      <c r="AIE256" s="41"/>
      <c r="AIF256" s="41"/>
      <c r="AIG256" s="41"/>
      <c r="AIH256" s="41"/>
      <c r="AII256" s="41"/>
      <c r="AIJ256" s="41"/>
      <c r="AIK256" s="41"/>
      <c r="AIL256" s="41"/>
      <c r="AIM256" s="41"/>
      <c r="AIN256" s="41"/>
      <c r="AIO256" s="41"/>
      <c r="AIP256" s="41"/>
      <c r="AIQ256" s="41"/>
      <c r="AIR256" s="41"/>
      <c r="AIS256" s="41"/>
      <c r="AIT256" s="41"/>
      <c r="AIU256" s="41"/>
      <c r="AIV256" s="41"/>
      <c r="AIW256" s="41"/>
      <c r="AIX256" s="41"/>
      <c r="AIY256" s="41"/>
      <c r="AIZ256" s="41"/>
      <c r="AJA256" s="41"/>
      <c r="AJB256" s="41"/>
      <c r="AJC256" s="41"/>
      <c r="AJD256" s="41"/>
      <c r="AJE256" s="41"/>
      <c r="AJF256" s="41"/>
      <c r="AJG256" s="41"/>
      <c r="AJH256" s="41"/>
      <c r="AJI256" s="41"/>
      <c r="AJJ256" s="41"/>
      <c r="AJK256" s="41"/>
      <c r="AJL256" s="41"/>
      <c r="AJM256" s="41"/>
      <c r="AJN256" s="41"/>
      <c r="AJO256" s="41"/>
      <c r="AJP256" s="41"/>
      <c r="AJQ256" s="41"/>
      <c r="AJR256" s="41"/>
      <c r="AJS256" s="41"/>
      <c r="AJT256" s="41"/>
      <c r="AJU256" s="41"/>
      <c r="AJV256" s="41"/>
      <c r="AJW256" s="41"/>
      <c r="AJX256" s="41"/>
      <c r="AJY256" s="41"/>
      <c r="AJZ256" s="41"/>
      <c r="AKA256" s="41"/>
      <c r="AKB256" s="41"/>
      <c r="AKC256" s="41"/>
      <c r="AKD256" s="41"/>
      <c r="AKE256" s="41"/>
      <c r="AKF256" s="41"/>
      <c r="AKG256" s="41"/>
      <c r="AKH256" s="41"/>
      <c r="AKI256" s="41"/>
      <c r="AKJ256" s="41"/>
      <c r="AKK256" s="41"/>
      <c r="AKL256" s="41"/>
      <c r="AKM256" s="41"/>
      <c r="AKN256" s="41"/>
      <c r="AKO256" s="41"/>
      <c r="AKP256" s="41"/>
      <c r="AKQ256" s="41"/>
      <c r="AKR256" s="41"/>
      <c r="AKS256" s="41"/>
      <c r="AKT256" s="41"/>
      <c r="AKU256" s="41"/>
      <c r="AKV256" s="41"/>
      <c r="AKW256" s="41"/>
      <c r="AKX256" s="41"/>
      <c r="AKY256" s="41"/>
      <c r="AKZ256" s="41"/>
      <c r="ALA256" s="41"/>
      <c r="ALB256" s="41"/>
      <c r="ALC256" s="41"/>
      <c r="ALD256" s="41"/>
      <c r="ALE256" s="41"/>
      <c r="ALF256" s="41"/>
      <c r="ALG256" s="41"/>
      <c r="ALH256" s="41"/>
      <c r="ALI256" s="41"/>
      <c r="ALJ256" s="41"/>
      <c r="ALK256" s="41"/>
      <c r="ALL256" s="41"/>
      <c r="ALM256" s="41"/>
      <c r="ALN256" s="41"/>
      <c r="ALO256" s="41"/>
      <c r="ALP256" s="41"/>
      <c r="ALQ256" s="41"/>
      <c r="ALR256" s="41"/>
      <c r="ALS256" s="41"/>
      <c r="ALT256" s="41"/>
      <c r="ALU256" s="41"/>
      <c r="ALV256" s="41"/>
      <c r="ALW256" s="41"/>
      <c r="ALX256" s="41"/>
      <c r="ALY256" s="41"/>
      <c r="ALZ256" s="41"/>
      <c r="AMA256" s="41"/>
      <c r="AMB256" s="41"/>
      <c r="AMC256" s="41"/>
      <c r="AMD256" s="41"/>
      <c r="AME256" s="41"/>
    </row>
    <row r="257" spans="1:1019" ht="21.75" customHeight="1" thickBot="1" x14ac:dyDescent="0.25">
      <c r="A257" s="592"/>
      <c r="B257" s="749"/>
      <c r="C257" s="749"/>
      <c r="D257" s="862"/>
      <c r="E257" s="730"/>
      <c r="F257" s="859"/>
      <c r="G257" s="1168"/>
      <c r="H257" s="843"/>
      <c r="I257" s="763"/>
      <c r="J257" s="134" t="s">
        <v>26</v>
      </c>
      <c r="K257" s="8">
        <f>SUM(K254:K256)</f>
        <v>0</v>
      </c>
      <c r="L257" s="1">
        <f t="shared" ref="L257:N257" si="84">SUM(L254:L256)</f>
        <v>0</v>
      </c>
      <c r="M257" s="1">
        <f t="shared" si="84"/>
        <v>0</v>
      </c>
      <c r="N257" s="11">
        <f t="shared" si="84"/>
        <v>0</v>
      </c>
      <c r="O257" s="20">
        <f t="shared" ref="O257:AB257" si="85">SUM(O254:O255)</f>
        <v>0</v>
      </c>
      <c r="P257" s="22">
        <f>SUM(P254:P256)</f>
        <v>0</v>
      </c>
      <c r="Q257" s="22">
        <f>SUM(Q254:Q256)</f>
        <v>0</v>
      </c>
      <c r="R257" s="21">
        <f>SUM(R254:R256)</f>
        <v>0</v>
      </c>
      <c r="S257" s="8">
        <f>SUM(S254:S256)</f>
        <v>0</v>
      </c>
      <c r="T257" s="1">
        <f t="shared" ref="T257:V257" si="86">SUM(T254:T256)</f>
        <v>0</v>
      </c>
      <c r="U257" s="1">
        <f t="shared" si="86"/>
        <v>0</v>
      </c>
      <c r="V257" s="11">
        <f t="shared" si="86"/>
        <v>0</v>
      </c>
      <c r="W257" s="8">
        <f t="shared" si="85"/>
        <v>0</v>
      </c>
      <c r="X257" s="1">
        <f>SUM(X254:X256)</f>
        <v>0</v>
      </c>
      <c r="Y257" s="1">
        <f>SUM(Y254:Y256)</f>
        <v>0</v>
      </c>
      <c r="Z257" s="7">
        <f>SUM(Z254:Z256)</f>
        <v>0</v>
      </c>
      <c r="AA257" s="23">
        <f t="shared" si="85"/>
        <v>0</v>
      </c>
      <c r="AB257" s="23">
        <f t="shared" si="85"/>
        <v>0</v>
      </c>
      <c r="AC257" s="803"/>
      <c r="AD257" s="829"/>
      <c r="AE257" s="829"/>
      <c r="AF257" s="783"/>
      <c r="AG257" s="41"/>
      <c r="AH257" s="41"/>
      <c r="AI257" s="41"/>
      <c r="AJ257" s="41"/>
      <c r="AK257" s="41"/>
      <c r="AL257" s="41"/>
      <c r="AM257" s="41"/>
      <c r="AN257" s="67"/>
      <c r="AO257" s="67"/>
      <c r="AP257" s="67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4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  <c r="IW257" s="41"/>
      <c r="IX257" s="41"/>
      <c r="IY257" s="41"/>
      <c r="IZ257" s="41"/>
      <c r="JA257" s="41"/>
      <c r="JB257" s="41"/>
      <c r="JC257" s="41"/>
      <c r="JD257" s="41"/>
      <c r="JE257" s="41"/>
      <c r="JF257" s="41"/>
      <c r="JG257" s="41"/>
      <c r="JH257" s="41"/>
      <c r="JI257" s="41"/>
      <c r="JJ257" s="41"/>
      <c r="JK257" s="41"/>
      <c r="JL257" s="41"/>
      <c r="JM257" s="41"/>
      <c r="JN257" s="41"/>
      <c r="JO257" s="41"/>
      <c r="JP257" s="41"/>
      <c r="JQ257" s="41"/>
      <c r="JR257" s="41"/>
      <c r="JS257" s="41"/>
      <c r="JT257" s="41"/>
      <c r="JU257" s="41"/>
      <c r="JV257" s="41"/>
      <c r="JW257" s="41"/>
      <c r="JX257" s="41"/>
      <c r="JY257" s="41"/>
      <c r="JZ257" s="41"/>
      <c r="KA257" s="41"/>
      <c r="KB257" s="41"/>
      <c r="KC257" s="41"/>
      <c r="KD257" s="41"/>
      <c r="KE257" s="41"/>
      <c r="KF257" s="41"/>
      <c r="KG257" s="41"/>
      <c r="KH257" s="41"/>
      <c r="KI257" s="41"/>
      <c r="KJ257" s="41"/>
      <c r="KK257" s="41"/>
      <c r="KL257" s="41"/>
      <c r="KM257" s="41"/>
      <c r="KN257" s="41"/>
      <c r="KO257" s="41"/>
      <c r="KP257" s="41"/>
      <c r="KQ257" s="41"/>
      <c r="KR257" s="41"/>
      <c r="KS257" s="41"/>
      <c r="KT257" s="41"/>
      <c r="KU257" s="41"/>
      <c r="KV257" s="41"/>
      <c r="KW257" s="41"/>
      <c r="KX257" s="41"/>
      <c r="KY257" s="41"/>
      <c r="KZ257" s="41"/>
      <c r="LA257" s="41"/>
      <c r="LB257" s="41"/>
      <c r="LC257" s="41"/>
      <c r="LD257" s="41"/>
      <c r="LE257" s="41"/>
      <c r="LF257" s="41"/>
      <c r="LG257" s="41"/>
      <c r="LH257" s="41"/>
      <c r="LI257" s="41"/>
      <c r="LJ257" s="41"/>
      <c r="LK257" s="41"/>
      <c r="LL257" s="41"/>
      <c r="LM257" s="41"/>
      <c r="LN257" s="41"/>
      <c r="LO257" s="41"/>
      <c r="LP257" s="41"/>
      <c r="LQ257" s="41"/>
      <c r="LR257" s="41"/>
      <c r="LS257" s="41"/>
      <c r="LT257" s="41"/>
      <c r="LU257" s="41"/>
      <c r="LV257" s="41"/>
      <c r="LW257" s="41"/>
      <c r="LX257" s="41"/>
      <c r="LY257" s="41"/>
      <c r="LZ257" s="41"/>
      <c r="MA257" s="41"/>
      <c r="MB257" s="41"/>
      <c r="MC257" s="41"/>
      <c r="MD257" s="41"/>
      <c r="ME257" s="41"/>
      <c r="MF257" s="41"/>
      <c r="MG257" s="41"/>
      <c r="MH257" s="41"/>
      <c r="MI257" s="41"/>
      <c r="MJ257" s="41"/>
      <c r="MK257" s="41"/>
      <c r="ML257" s="41"/>
      <c r="MM257" s="41"/>
      <c r="MN257" s="41"/>
      <c r="MO257" s="41"/>
      <c r="MP257" s="41"/>
      <c r="MQ257" s="41"/>
      <c r="MR257" s="41"/>
      <c r="MS257" s="41"/>
      <c r="MT257" s="41"/>
      <c r="MU257" s="41"/>
      <c r="MV257" s="41"/>
      <c r="MW257" s="41"/>
      <c r="MX257" s="41"/>
      <c r="MY257" s="41"/>
      <c r="MZ257" s="41"/>
      <c r="NA257" s="41"/>
      <c r="NB257" s="41"/>
      <c r="NC257" s="41"/>
      <c r="ND257" s="41"/>
      <c r="NE257" s="41"/>
      <c r="NF257" s="41"/>
      <c r="NG257" s="41"/>
      <c r="NH257" s="41"/>
      <c r="NI257" s="41"/>
      <c r="NJ257" s="41"/>
      <c r="NK257" s="41"/>
      <c r="NL257" s="41"/>
      <c r="NM257" s="41"/>
      <c r="NN257" s="41"/>
      <c r="NO257" s="41"/>
      <c r="NP257" s="41"/>
      <c r="NQ257" s="41"/>
      <c r="NR257" s="41"/>
      <c r="NS257" s="41"/>
      <c r="NT257" s="41"/>
      <c r="NU257" s="41"/>
      <c r="NV257" s="41"/>
      <c r="NW257" s="41"/>
      <c r="NX257" s="41"/>
      <c r="NY257" s="41"/>
      <c r="NZ257" s="41"/>
      <c r="OA257" s="41"/>
      <c r="OB257" s="41"/>
      <c r="OC257" s="41"/>
      <c r="OD257" s="41"/>
      <c r="OE257" s="41"/>
      <c r="OF257" s="41"/>
      <c r="OG257" s="41"/>
      <c r="OH257" s="41"/>
      <c r="OI257" s="41"/>
      <c r="OJ257" s="41"/>
      <c r="OK257" s="41"/>
      <c r="OL257" s="41"/>
      <c r="OM257" s="41"/>
      <c r="ON257" s="41"/>
      <c r="OO257" s="41"/>
      <c r="OP257" s="41"/>
      <c r="OQ257" s="41"/>
      <c r="OR257" s="41"/>
      <c r="OS257" s="41"/>
      <c r="OT257" s="41"/>
      <c r="OU257" s="41"/>
      <c r="OV257" s="41"/>
      <c r="OW257" s="41"/>
      <c r="OX257" s="41"/>
      <c r="OY257" s="41"/>
      <c r="OZ257" s="41"/>
      <c r="PA257" s="41"/>
      <c r="PB257" s="41"/>
      <c r="PC257" s="41"/>
      <c r="PD257" s="41"/>
      <c r="PE257" s="41"/>
      <c r="PF257" s="41"/>
      <c r="PG257" s="41"/>
      <c r="PH257" s="41"/>
      <c r="PI257" s="41"/>
      <c r="PJ257" s="41"/>
      <c r="PK257" s="41"/>
      <c r="PL257" s="41"/>
      <c r="PM257" s="41"/>
      <c r="PN257" s="41"/>
      <c r="PO257" s="41"/>
      <c r="PP257" s="41"/>
      <c r="PQ257" s="41"/>
      <c r="PR257" s="41"/>
      <c r="PS257" s="41"/>
      <c r="PT257" s="41"/>
      <c r="PU257" s="41"/>
      <c r="PV257" s="41"/>
      <c r="PW257" s="41"/>
      <c r="PX257" s="41"/>
      <c r="PY257" s="41"/>
      <c r="PZ257" s="41"/>
      <c r="QA257" s="41"/>
      <c r="QB257" s="41"/>
      <c r="QC257" s="41"/>
      <c r="QD257" s="41"/>
      <c r="QE257" s="41"/>
      <c r="QF257" s="41"/>
      <c r="QG257" s="41"/>
      <c r="QH257" s="41"/>
      <c r="QI257" s="41"/>
      <c r="QJ257" s="41"/>
      <c r="QK257" s="41"/>
      <c r="QL257" s="41"/>
      <c r="QM257" s="41"/>
      <c r="QN257" s="41"/>
      <c r="QO257" s="41"/>
      <c r="QP257" s="41"/>
      <c r="QQ257" s="41"/>
      <c r="QR257" s="41"/>
      <c r="QS257" s="41"/>
      <c r="QT257" s="41"/>
      <c r="QU257" s="41"/>
      <c r="QV257" s="41"/>
      <c r="QW257" s="41"/>
      <c r="QX257" s="41"/>
      <c r="QY257" s="41"/>
      <c r="QZ257" s="41"/>
      <c r="RA257" s="41"/>
      <c r="RB257" s="41"/>
      <c r="RC257" s="41"/>
      <c r="RD257" s="41"/>
      <c r="RE257" s="41"/>
      <c r="RF257" s="41"/>
      <c r="RG257" s="41"/>
      <c r="RH257" s="41"/>
      <c r="RI257" s="41"/>
      <c r="RJ257" s="41"/>
      <c r="RK257" s="41"/>
      <c r="RL257" s="41"/>
      <c r="RM257" s="41"/>
      <c r="RN257" s="41"/>
      <c r="RO257" s="41"/>
      <c r="RP257" s="41"/>
      <c r="RQ257" s="41"/>
      <c r="RR257" s="41"/>
      <c r="RS257" s="41"/>
      <c r="RT257" s="41"/>
      <c r="RU257" s="41"/>
      <c r="RV257" s="41"/>
      <c r="RW257" s="41"/>
      <c r="RX257" s="41"/>
      <c r="RY257" s="41"/>
      <c r="RZ257" s="41"/>
      <c r="SA257" s="41"/>
      <c r="SB257" s="41"/>
      <c r="SC257" s="41"/>
      <c r="SD257" s="41"/>
      <c r="SE257" s="41"/>
      <c r="SF257" s="41"/>
      <c r="SG257" s="41"/>
      <c r="SH257" s="41"/>
      <c r="SI257" s="41"/>
      <c r="SJ257" s="41"/>
      <c r="SK257" s="41"/>
      <c r="SL257" s="41"/>
      <c r="SM257" s="41"/>
      <c r="SN257" s="41"/>
      <c r="SO257" s="41"/>
      <c r="SP257" s="41"/>
      <c r="SQ257" s="41"/>
      <c r="SR257" s="41"/>
      <c r="SS257" s="41"/>
      <c r="ST257" s="41"/>
      <c r="SU257" s="41"/>
      <c r="SV257" s="41"/>
      <c r="SW257" s="41"/>
      <c r="SX257" s="41"/>
      <c r="SY257" s="41"/>
      <c r="SZ257" s="41"/>
      <c r="TA257" s="41"/>
      <c r="TB257" s="41"/>
      <c r="TC257" s="41"/>
      <c r="TD257" s="41"/>
      <c r="TE257" s="41"/>
      <c r="TF257" s="41"/>
      <c r="TG257" s="41"/>
      <c r="TH257" s="41"/>
      <c r="TI257" s="41"/>
      <c r="TJ257" s="41"/>
      <c r="TK257" s="41"/>
      <c r="TL257" s="41"/>
      <c r="TM257" s="41"/>
      <c r="TN257" s="41"/>
      <c r="TO257" s="41"/>
      <c r="TP257" s="41"/>
      <c r="TQ257" s="41"/>
      <c r="TR257" s="41"/>
      <c r="TS257" s="41"/>
      <c r="TT257" s="41"/>
      <c r="TU257" s="41"/>
      <c r="TV257" s="41"/>
      <c r="TW257" s="41"/>
      <c r="TX257" s="41"/>
      <c r="TY257" s="41"/>
      <c r="TZ257" s="41"/>
      <c r="UA257" s="41"/>
      <c r="UB257" s="41"/>
      <c r="UC257" s="41"/>
      <c r="UD257" s="41"/>
      <c r="UE257" s="41"/>
      <c r="UF257" s="41"/>
      <c r="UG257" s="41"/>
      <c r="UH257" s="41"/>
      <c r="UI257" s="41"/>
      <c r="UJ257" s="41"/>
      <c r="UK257" s="41"/>
      <c r="UL257" s="41"/>
      <c r="UM257" s="41"/>
      <c r="UN257" s="41"/>
      <c r="UO257" s="41"/>
      <c r="UP257" s="41"/>
      <c r="UQ257" s="41"/>
      <c r="UR257" s="41"/>
      <c r="US257" s="41"/>
      <c r="UT257" s="41"/>
      <c r="UU257" s="41"/>
      <c r="UV257" s="41"/>
      <c r="UW257" s="41"/>
      <c r="UX257" s="41"/>
      <c r="UY257" s="41"/>
      <c r="UZ257" s="41"/>
      <c r="VA257" s="41"/>
      <c r="VB257" s="41"/>
      <c r="VC257" s="41"/>
      <c r="VD257" s="41"/>
      <c r="VE257" s="41"/>
      <c r="VF257" s="41"/>
      <c r="VG257" s="41"/>
      <c r="VH257" s="41"/>
      <c r="VI257" s="41"/>
      <c r="VJ257" s="41"/>
      <c r="VK257" s="41"/>
      <c r="VL257" s="41"/>
      <c r="VM257" s="41"/>
      <c r="VN257" s="41"/>
      <c r="VO257" s="41"/>
      <c r="VP257" s="41"/>
      <c r="VQ257" s="41"/>
      <c r="VR257" s="41"/>
      <c r="VS257" s="41"/>
      <c r="VT257" s="41"/>
      <c r="VU257" s="41"/>
      <c r="VV257" s="41"/>
      <c r="VW257" s="41"/>
      <c r="VX257" s="41"/>
      <c r="VY257" s="41"/>
      <c r="VZ257" s="41"/>
      <c r="WA257" s="41"/>
      <c r="WB257" s="41"/>
      <c r="WC257" s="41"/>
      <c r="WD257" s="41"/>
      <c r="WE257" s="41"/>
      <c r="WF257" s="41"/>
      <c r="WG257" s="41"/>
      <c r="WH257" s="41"/>
      <c r="WI257" s="41"/>
      <c r="WJ257" s="41"/>
      <c r="WK257" s="41"/>
      <c r="WL257" s="41"/>
      <c r="WM257" s="41"/>
      <c r="WN257" s="41"/>
      <c r="WO257" s="41"/>
      <c r="WP257" s="41"/>
      <c r="WQ257" s="41"/>
      <c r="WR257" s="41"/>
      <c r="WS257" s="41"/>
      <c r="WT257" s="41"/>
      <c r="WU257" s="41"/>
      <c r="WV257" s="41"/>
      <c r="WW257" s="41"/>
      <c r="WX257" s="41"/>
      <c r="WY257" s="41"/>
      <c r="WZ257" s="41"/>
      <c r="XA257" s="41"/>
      <c r="XB257" s="41"/>
      <c r="XC257" s="41"/>
      <c r="XD257" s="41"/>
      <c r="XE257" s="41"/>
      <c r="XF257" s="41"/>
      <c r="XG257" s="41"/>
      <c r="XH257" s="41"/>
      <c r="XI257" s="41"/>
      <c r="XJ257" s="41"/>
      <c r="XK257" s="41"/>
      <c r="XL257" s="41"/>
      <c r="XM257" s="41"/>
      <c r="XN257" s="41"/>
      <c r="XO257" s="41"/>
      <c r="XP257" s="41"/>
      <c r="XQ257" s="41"/>
      <c r="XR257" s="41"/>
      <c r="XS257" s="41"/>
      <c r="XT257" s="41"/>
      <c r="XU257" s="41"/>
      <c r="XV257" s="41"/>
      <c r="XW257" s="41"/>
      <c r="XX257" s="41"/>
      <c r="XY257" s="41"/>
      <c r="XZ257" s="41"/>
      <c r="YA257" s="41"/>
      <c r="YB257" s="41"/>
      <c r="YC257" s="41"/>
      <c r="YD257" s="41"/>
      <c r="YE257" s="41"/>
      <c r="YF257" s="41"/>
      <c r="YG257" s="41"/>
      <c r="YH257" s="41"/>
      <c r="YI257" s="41"/>
      <c r="YJ257" s="41"/>
      <c r="YK257" s="41"/>
      <c r="YL257" s="41"/>
      <c r="YM257" s="41"/>
      <c r="YN257" s="41"/>
      <c r="YO257" s="41"/>
      <c r="YP257" s="41"/>
      <c r="YQ257" s="41"/>
      <c r="YR257" s="41"/>
      <c r="YS257" s="41"/>
      <c r="YT257" s="41"/>
      <c r="YU257" s="41"/>
      <c r="YV257" s="41"/>
      <c r="YW257" s="41"/>
      <c r="YX257" s="41"/>
      <c r="YY257" s="41"/>
      <c r="YZ257" s="41"/>
      <c r="ZA257" s="41"/>
      <c r="ZB257" s="41"/>
      <c r="ZC257" s="41"/>
      <c r="ZD257" s="41"/>
      <c r="ZE257" s="41"/>
      <c r="ZF257" s="41"/>
      <c r="ZG257" s="41"/>
      <c r="ZH257" s="41"/>
      <c r="ZI257" s="41"/>
      <c r="ZJ257" s="41"/>
      <c r="ZK257" s="41"/>
      <c r="ZL257" s="41"/>
      <c r="ZM257" s="41"/>
      <c r="ZN257" s="41"/>
      <c r="ZO257" s="41"/>
      <c r="ZP257" s="41"/>
      <c r="ZQ257" s="41"/>
      <c r="ZR257" s="41"/>
      <c r="ZS257" s="41"/>
      <c r="ZT257" s="41"/>
      <c r="ZU257" s="41"/>
      <c r="ZV257" s="41"/>
      <c r="ZW257" s="41"/>
      <c r="ZX257" s="41"/>
      <c r="ZY257" s="41"/>
      <c r="ZZ257" s="41"/>
      <c r="AAA257" s="41"/>
      <c r="AAB257" s="41"/>
      <c r="AAC257" s="41"/>
      <c r="AAD257" s="41"/>
      <c r="AAE257" s="41"/>
      <c r="AAF257" s="41"/>
      <c r="AAG257" s="41"/>
      <c r="AAH257" s="41"/>
      <c r="AAI257" s="41"/>
      <c r="AAJ257" s="41"/>
      <c r="AAK257" s="41"/>
      <c r="AAL257" s="41"/>
      <c r="AAM257" s="41"/>
      <c r="AAN257" s="41"/>
      <c r="AAO257" s="41"/>
      <c r="AAP257" s="41"/>
      <c r="AAQ257" s="41"/>
      <c r="AAR257" s="41"/>
      <c r="AAS257" s="41"/>
      <c r="AAT257" s="41"/>
      <c r="AAU257" s="41"/>
      <c r="AAV257" s="41"/>
      <c r="AAW257" s="41"/>
      <c r="AAX257" s="41"/>
      <c r="AAY257" s="41"/>
      <c r="AAZ257" s="41"/>
      <c r="ABA257" s="41"/>
      <c r="ABB257" s="41"/>
      <c r="ABC257" s="41"/>
      <c r="ABD257" s="41"/>
      <c r="ABE257" s="41"/>
      <c r="ABF257" s="41"/>
      <c r="ABG257" s="41"/>
      <c r="ABH257" s="41"/>
      <c r="ABI257" s="41"/>
      <c r="ABJ257" s="41"/>
      <c r="ABK257" s="41"/>
      <c r="ABL257" s="41"/>
      <c r="ABM257" s="41"/>
      <c r="ABN257" s="41"/>
      <c r="ABO257" s="41"/>
      <c r="ABP257" s="41"/>
      <c r="ABQ257" s="41"/>
      <c r="ABR257" s="41"/>
      <c r="ABS257" s="41"/>
      <c r="ABT257" s="41"/>
      <c r="ABU257" s="41"/>
      <c r="ABV257" s="41"/>
      <c r="ABW257" s="41"/>
      <c r="ABX257" s="41"/>
      <c r="ABY257" s="41"/>
      <c r="ABZ257" s="41"/>
      <c r="ACA257" s="41"/>
      <c r="ACB257" s="41"/>
      <c r="ACC257" s="41"/>
      <c r="ACD257" s="41"/>
      <c r="ACE257" s="41"/>
      <c r="ACF257" s="41"/>
      <c r="ACG257" s="41"/>
      <c r="ACH257" s="41"/>
      <c r="ACI257" s="41"/>
      <c r="ACJ257" s="41"/>
      <c r="ACK257" s="41"/>
      <c r="ACL257" s="41"/>
      <c r="ACM257" s="41"/>
      <c r="ACN257" s="41"/>
      <c r="ACO257" s="41"/>
      <c r="ACP257" s="41"/>
      <c r="ACQ257" s="41"/>
      <c r="ACR257" s="41"/>
      <c r="ACS257" s="41"/>
      <c r="ACT257" s="41"/>
      <c r="ACU257" s="41"/>
      <c r="ACV257" s="41"/>
      <c r="ACW257" s="41"/>
      <c r="ACX257" s="41"/>
      <c r="ACY257" s="41"/>
      <c r="ACZ257" s="41"/>
      <c r="ADA257" s="41"/>
      <c r="ADB257" s="41"/>
      <c r="ADC257" s="41"/>
      <c r="ADD257" s="41"/>
      <c r="ADE257" s="41"/>
      <c r="ADF257" s="41"/>
      <c r="ADG257" s="41"/>
      <c r="ADH257" s="41"/>
      <c r="ADI257" s="41"/>
      <c r="ADJ257" s="41"/>
      <c r="ADK257" s="41"/>
      <c r="ADL257" s="41"/>
      <c r="ADM257" s="41"/>
      <c r="ADN257" s="41"/>
      <c r="ADO257" s="41"/>
      <c r="ADP257" s="41"/>
      <c r="ADQ257" s="41"/>
      <c r="ADR257" s="41"/>
      <c r="ADS257" s="41"/>
      <c r="ADT257" s="41"/>
      <c r="ADU257" s="41"/>
      <c r="ADV257" s="41"/>
      <c r="ADW257" s="41"/>
      <c r="ADX257" s="41"/>
      <c r="ADY257" s="41"/>
      <c r="ADZ257" s="41"/>
      <c r="AEA257" s="41"/>
      <c r="AEB257" s="41"/>
      <c r="AEC257" s="41"/>
      <c r="AED257" s="41"/>
      <c r="AEE257" s="41"/>
      <c r="AEF257" s="41"/>
      <c r="AEG257" s="41"/>
      <c r="AEH257" s="41"/>
      <c r="AEI257" s="41"/>
      <c r="AEJ257" s="41"/>
      <c r="AEK257" s="41"/>
      <c r="AEL257" s="41"/>
      <c r="AEM257" s="41"/>
      <c r="AEN257" s="41"/>
      <c r="AEO257" s="41"/>
      <c r="AEP257" s="41"/>
      <c r="AEQ257" s="41"/>
      <c r="AER257" s="41"/>
      <c r="AES257" s="41"/>
      <c r="AET257" s="41"/>
      <c r="AEU257" s="41"/>
      <c r="AEV257" s="41"/>
      <c r="AEW257" s="41"/>
      <c r="AEX257" s="41"/>
      <c r="AEY257" s="41"/>
      <c r="AEZ257" s="41"/>
      <c r="AFA257" s="41"/>
      <c r="AFB257" s="41"/>
      <c r="AFC257" s="41"/>
      <c r="AFD257" s="41"/>
      <c r="AFE257" s="41"/>
      <c r="AFF257" s="41"/>
      <c r="AFG257" s="41"/>
      <c r="AFH257" s="41"/>
      <c r="AFI257" s="41"/>
      <c r="AFJ257" s="41"/>
      <c r="AFK257" s="41"/>
      <c r="AFL257" s="41"/>
      <c r="AFM257" s="41"/>
      <c r="AFN257" s="41"/>
      <c r="AFO257" s="41"/>
      <c r="AFP257" s="41"/>
      <c r="AFQ257" s="41"/>
      <c r="AFR257" s="41"/>
      <c r="AFS257" s="41"/>
      <c r="AFT257" s="41"/>
      <c r="AFU257" s="41"/>
      <c r="AFV257" s="41"/>
      <c r="AFW257" s="41"/>
      <c r="AFX257" s="41"/>
      <c r="AFY257" s="41"/>
      <c r="AFZ257" s="41"/>
      <c r="AGA257" s="41"/>
      <c r="AGB257" s="41"/>
      <c r="AGC257" s="41"/>
      <c r="AGD257" s="41"/>
      <c r="AGE257" s="41"/>
      <c r="AGF257" s="41"/>
      <c r="AGG257" s="41"/>
      <c r="AGH257" s="41"/>
      <c r="AGI257" s="41"/>
      <c r="AGJ257" s="41"/>
      <c r="AGK257" s="41"/>
      <c r="AGL257" s="41"/>
      <c r="AGM257" s="41"/>
      <c r="AGN257" s="41"/>
      <c r="AGO257" s="41"/>
      <c r="AGP257" s="41"/>
      <c r="AGQ257" s="41"/>
      <c r="AGR257" s="41"/>
      <c r="AGS257" s="41"/>
      <c r="AGT257" s="41"/>
      <c r="AGU257" s="41"/>
      <c r="AGV257" s="41"/>
      <c r="AGW257" s="41"/>
      <c r="AGX257" s="41"/>
      <c r="AGY257" s="41"/>
      <c r="AGZ257" s="41"/>
      <c r="AHA257" s="41"/>
      <c r="AHB257" s="41"/>
      <c r="AHC257" s="41"/>
      <c r="AHD257" s="41"/>
      <c r="AHE257" s="41"/>
      <c r="AHF257" s="41"/>
      <c r="AHG257" s="41"/>
      <c r="AHH257" s="41"/>
      <c r="AHI257" s="41"/>
      <c r="AHJ257" s="41"/>
      <c r="AHK257" s="41"/>
      <c r="AHL257" s="41"/>
      <c r="AHM257" s="41"/>
      <c r="AHN257" s="41"/>
      <c r="AHO257" s="41"/>
      <c r="AHP257" s="41"/>
      <c r="AHQ257" s="41"/>
      <c r="AHR257" s="41"/>
      <c r="AHS257" s="41"/>
      <c r="AHT257" s="41"/>
      <c r="AHU257" s="41"/>
      <c r="AHV257" s="41"/>
      <c r="AHW257" s="41"/>
      <c r="AHX257" s="41"/>
      <c r="AHY257" s="41"/>
      <c r="AHZ257" s="41"/>
      <c r="AIA257" s="41"/>
      <c r="AIB257" s="41"/>
      <c r="AIC257" s="41"/>
      <c r="AID257" s="41"/>
      <c r="AIE257" s="41"/>
      <c r="AIF257" s="41"/>
      <c r="AIG257" s="41"/>
      <c r="AIH257" s="41"/>
      <c r="AII257" s="41"/>
      <c r="AIJ257" s="41"/>
      <c r="AIK257" s="41"/>
      <c r="AIL257" s="41"/>
      <c r="AIM257" s="41"/>
      <c r="AIN257" s="41"/>
      <c r="AIO257" s="41"/>
      <c r="AIP257" s="41"/>
      <c r="AIQ257" s="41"/>
      <c r="AIR257" s="41"/>
      <c r="AIS257" s="41"/>
      <c r="AIT257" s="41"/>
      <c r="AIU257" s="41"/>
      <c r="AIV257" s="41"/>
      <c r="AIW257" s="41"/>
      <c r="AIX257" s="41"/>
      <c r="AIY257" s="41"/>
      <c r="AIZ257" s="41"/>
      <c r="AJA257" s="41"/>
      <c r="AJB257" s="41"/>
      <c r="AJC257" s="41"/>
      <c r="AJD257" s="41"/>
      <c r="AJE257" s="41"/>
      <c r="AJF257" s="41"/>
      <c r="AJG257" s="41"/>
      <c r="AJH257" s="41"/>
      <c r="AJI257" s="41"/>
      <c r="AJJ257" s="41"/>
      <c r="AJK257" s="41"/>
      <c r="AJL257" s="41"/>
      <c r="AJM257" s="41"/>
      <c r="AJN257" s="41"/>
      <c r="AJO257" s="41"/>
      <c r="AJP257" s="41"/>
      <c r="AJQ257" s="41"/>
      <c r="AJR257" s="41"/>
      <c r="AJS257" s="41"/>
      <c r="AJT257" s="41"/>
      <c r="AJU257" s="41"/>
      <c r="AJV257" s="41"/>
      <c r="AJW257" s="41"/>
      <c r="AJX257" s="41"/>
      <c r="AJY257" s="41"/>
      <c r="AJZ257" s="41"/>
      <c r="AKA257" s="41"/>
      <c r="AKB257" s="41"/>
      <c r="AKC257" s="41"/>
      <c r="AKD257" s="41"/>
      <c r="AKE257" s="41"/>
      <c r="AKF257" s="41"/>
      <c r="AKG257" s="41"/>
      <c r="AKH257" s="41"/>
      <c r="AKI257" s="41"/>
      <c r="AKJ257" s="41"/>
      <c r="AKK257" s="41"/>
      <c r="AKL257" s="41"/>
      <c r="AKM257" s="41"/>
      <c r="AKN257" s="41"/>
      <c r="AKO257" s="41"/>
      <c r="AKP257" s="41"/>
      <c r="AKQ257" s="41"/>
      <c r="AKR257" s="41"/>
      <c r="AKS257" s="41"/>
      <c r="AKT257" s="41"/>
      <c r="AKU257" s="41"/>
      <c r="AKV257" s="41"/>
      <c r="AKW257" s="41"/>
      <c r="AKX257" s="41"/>
      <c r="AKY257" s="41"/>
      <c r="AKZ257" s="41"/>
      <c r="ALA257" s="41"/>
      <c r="ALB257" s="41"/>
      <c r="ALC257" s="41"/>
      <c r="ALD257" s="41"/>
      <c r="ALE257" s="41"/>
      <c r="ALF257" s="41"/>
      <c r="ALG257" s="41"/>
      <c r="ALH257" s="41"/>
      <c r="ALI257" s="41"/>
      <c r="ALJ257" s="41"/>
      <c r="ALK257" s="41"/>
      <c r="ALL257" s="41"/>
      <c r="ALM257" s="41"/>
      <c r="ALN257" s="41"/>
      <c r="ALO257" s="41"/>
      <c r="ALP257" s="41"/>
      <c r="ALQ257" s="41"/>
      <c r="ALR257" s="41"/>
      <c r="ALS257" s="41"/>
      <c r="ALT257" s="41"/>
      <c r="ALU257" s="41"/>
      <c r="ALV257" s="41"/>
      <c r="ALW257" s="41"/>
      <c r="ALX257" s="41"/>
      <c r="ALY257" s="41"/>
      <c r="ALZ257" s="41"/>
      <c r="AMA257" s="41"/>
      <c r="AMB257" s="41"/>
      <c r="AMC257" s="41"/>
      <c r="AMD257" s="41"/>
      <c r="AME257" s="41"/>
    </row>
    <row r="258" spans="1:1019" ht="38.25" customHeight="1" x14ac:dyDescent="0.2">
      <c r="A258" s="742" t="s">
        <v>17</v>
      </c>
      <c r="B258" s="624" t="s">
        <v>18</v>
      </c>
      <c r="C258" s="740" t="s">
        <v>27</v>
      </c>
      <c r="D258" s="793" t="s">
        <v>17</v>
      </c>
      <c r="E258" s="838" t="s">
        <v>406</v>
      </c>
      <c r="F258" s="756"/>
      <c r="G258" s="850" t="s">
        <v>158</v>
      </c>
      <c r="H258" s="812" t="s">
        <v>85</v>
      </c>
      <c r="I258" s="852" t="s">
        <v>36</v>
      </c>
      <c r="J258" s="554" t="s">
        <v>86</v>
      </c>
      <c r="K258" s="555">
        <f>+L258+N258</f>
        <v>7.7</v>
      </c>
      <c r="L258" s="556">
        <v>7.7</v>
      </c>
      <c r="M258" s="557">
        <v>0</v>
      </c>
      <c r="N258" s="558">
        <v>0</v>
      </c>
      <c r="O258" s="555">
        <f>+P258+R258</f>
        <v>8.9</v>
      </c>
      <c r="P258" s="557">
        <v>8.9</v>
      </c>
      <c r="Q258" s="557">
        <v>0</v>
      </c>
      <c r="R258" s="559">
        <v>0</v>
      </c>
      <c r="S258" s="555">
        <f>+T258+V258</f>
        <v>8.9</v>
      </c>
      <c r="T258" s="556">
        <v>8.9</v>
      </c>
      <c r="U258" s="557">
        <v>0</v>
      </c>
      <c r="V258" s="558">
        <v>0</v>
      </c>
      <c r="W258" s="560">
        <f>+X258+Z258</f>
        <v>0</v>
      </c>
      <c r="X258" s="557">
        <v>0</v>
      </c>
      <c r="Y258" s="557">
        <v>0</v>
      </c>
      <c r="Z258" s="559">
        <v>0</v>
      </c>
      <c r="AA258" s="561">
        <v>8.9</v>
      </c>
      <c r="AB258" s="561">
        <v>8.9</v>
      </c>
      <c r="AC258" s="573" t="s">
        <v>407</v>
      </c>
      <c r="AD258" s="575">
        <v>0</v>
      </c>
      <c r="AE258" s="575">
        <v>1</v>
      </c>
      <c r="AF258" s="576">
        <v>1</v>
      </c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4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  <c r="IW258" s="41"/>
      <c r="IX258" s="41"/>
      <c r="IY258" s="41"/>
      <c r="IZ258" s="41"/>
      <c r="JA258" s="41"/>
      <c r="JB258" s="41"/>
      <c r="JC258" s="41"/>
      <c r="JD258" s="41"/>
      <c r="JE258" s="41"/>
      <c r="JF258" s="41"/>
      <c r="JG258" s="41"/>
      <c r="JH258" s="41"/>
      <c r="JI258" s="41"/>
      <c r="JJ258" s="41"/>
      <c r="JK258" s="41"/>
      <c r="JL258" s="41"/>
      <c r="JM258" s="41"/>
      <c r="JN258" s="41"/>
      <c r="JO258" s="41"/>
      <c r="JP258" s="41"/>
      <c r="JQ258" s="41"/>
      <c r="JR258" s="41"/>
      <c r="JS258" s="41"/>
      <c r="JT258" s="41"/>
      <c r="JU258" s="41"/>
      <c r="JV258" s="41"/>
      <c r="JW258" s="41"/>
      <c r="JX258" s="41"/>
      <c r="JY258" s="41"/>
      <c r="JZ258" s="41"/>
      <c r="KA258" s="41"/>
      <c r="KB258" s="41"/>
      <c r="KC258" s="41"/>
      <c r="KD258" s="41"/>
      <c r="KE258" s="41"/>
      <c r="KF258" s="41"/>
      <c r="KG258" s="41"/>
      <c r="KH258" s="41"/>
      <c r="KI258" s="41"/>
      <c r="KJ258" s="41"/>
      <c r="KK258" s="41"/>
      <c r="KL258" s="41"/>
      <c r="KM258" s="41"/>
      <c r="KN258" s="41"/>
      <c r="KO258" s="41"/>
      <c r="KP258" s="41"/>
      <c r="KQ258" s="41"/>
      <c r="KR258" s="41"/>
      <c r="KS258" s="41"/>
      <c r="KT258" s="41"/>
      <c r="KU258" s="41"/>
      <c r="KV258" s="41"/>
      <c r="KW258" s="41"/>
      <c r="KX258" s="41"/>
      <c r="KY258" s="41"/>
      <c r="KZ258" s="41"/>
      <c r="LA258" s="41"/>
      <c r="LB258" s="41"/>
      <c r="LC258" s="41"/>
      <c r="LD258" s="41"/>
      <c r="LE258" s="41"/>
      <c r="LF258" s="41"/>
      <c r="LG258" s="41"/>
      <c r="LH258" s="41"/>
      <c r="LI258" s="41"/>
      <c r="LJ258" s="41"/>
      <c r="LK258" s="41"/>
      <c r="LL258" s="41"/>
      <c r="LM258" s="41"/>
      <c r="LN258" s="41"/>
      <c r="LO258" s="41"/>
      <c r="LP258" s="41"/>
      <c r="LQ258" s="41"/>
      <c r="LR258" s="41"/>
      <c r="LS258" s="41"/>
      <c r="LT258" s="41"/>
      <c r="LU258" s="41"/>
      <c r="LV258" s="41"/>
      <c r="LW258" s="41"/>
      <c r="LX258" s="41"/>
      <c r="LY258" s="41"/>
      <c r="LZ258" s="41"/>
      <c r="MA258" s="41"/>
      <c r="MB258" s="41"/>
      <c r="MC258" s="41"/>
      <c r="MD258" s="41"/>
      <c r="ME258" s="41"/>
      <c r="MF258" s="41"/>
      <c r="MG258" s="41"/>
      <c r="MH258" s="41"/>
      <c r="MI258" s="41"/>
      <c r="MJ258" s="41"/>
      <c r="MK258" s="41"/>
      <c r="ML258" s="41"/>
      <c r="MM258" s="41"/>
      <c r="MN258" s="41"/>
      <c r="MO258" s="41"/>
      <c r="MP258" s="41"/>
      <c r="MQ258" s="41"/>
      <c r="MR258" s="41"/>
      <c r="MS258" s="41"/>
      <c r="MT258" s="41"/>
      <c r="MU258" s="41"/>
      <c r="MV258" s="41"/>
      <c r="MW258" s="41"/>
      <c r="MX258" s="41"/>
      <c r="MY258" s="41"/>
      <c r="MZ258" s="41"/>
      <c r="NA258" s="41"/>
      <c r="NB258" s="41"/>
      <c r="NC258" s="41"/>
      <c r="ND258" s="41"/>
      <c r="NE258" s="41"/>
      <c r="NF258" s="41"/>
      <c r="NG258" s="41"/>
      <c r="NH258" s="41"/>
      <c r="NI258" s="41"/>
      <c r="NJ258" s="41"/>
      <c r="NK258" s="41"/>
      <c r="NL258" s="41"/>
      <c r="NM258" s="41"/>
      <c r="NN258" s="41"/>
      <c r="NO258" s="41"/>
      <c r="NP258" s="41"/>
      <c r="NQ258" s="41"/>
      <c r="NR258" s="41"/>
      <c r="NS258" s="41"/>
      <c r="NT258" s="41"/>
      <c r="NU258" s="41"/>
      <c r="NV258" s="41"/>
      <c r="NW258" s="41"/>
      <c r="NX258" s="41"/>
      <c r="NY258" s="41"/>
      <c r="NZ258" s="41"/>
      <c r="OA258" s="41"/>
      <c r="OB258" s="41"/>
      <c r="OC258" s="41"/>
      <c r="OD258" s="41"/>
      <c r="OE258" s="41"/>
      <c r="OF258" s="41"/>
      <c r="OG258" s="41"/>
      <c r="OH258" s="41"/>
      <c r="OI258" s="41"/>
      <c r="OJ258" s="41"/>
      <c r="OK258" s="41"/>
      <c r="OL258" s="41"/>
      <c r="OM258" s="41"/>
      <c r="ON258" s="41"/>
      <c r="OO258" s="41"/>
      <c r="OP258" s="41"/>
      <c r="OQ258" s="41"/>
      <c r="OR258" s="41"/>
      <c r="OS258" s="41"/>
      <c r="OT258" s="41"/>
      <c r="OU258" s="41"/>
      <c r="OV258" s="41"/>
      <c r="OW258" s="41"/>
      <c r="OX258" s="41"/>
      <c r="OY258" s="41"/>
      <c r="OZ258" s="41"/>
      <c r="PA258" s="41"/>
      <c r="PB258" s="41"/>
      <c r="PC258" s="41"/>
      <c r="PD258" s="41"/>
      <c r="PE258" s="41"/>
      <c r="PF258" s="41"/>
      <c r="PG258" s="41"/>
      <c r="PH258" s="41"/>
      <c r="PI258" s="41"/>
      <c r="PJ258" s="41"/>
      <c r="PK258" s="41"/>
      <c r="PL258" s="41"/>
      <c r="PM258" s="41"/>
      <c r="PN258" s="41"/>
      <c r="PO258" s="41"/>
      <c r="PP258" s="41"/>
      <c r="PQ258" s="41"/>
      <c r="PR258" s="41"/>
      <c r="PS258" s="41"/>
      <c r="PT258" s="41"/>
      <c r="PU258" s="41"/>
      <c r="PV258" s="41"/>
      <c r="PW258" s="41"/>
      <c r="PX258" s="41"/>
      <c r="PY258" s="41"/>
      <c r="PZ258" s="41"/>
      <c r="QA258" s="41"/>
      <c r="QB258" s="41"/>
      <c r="QC258" s="41"/>
      <c r="QD258" s="41"/>
      <c r="QE258" s="41"/>
      <c r="QF258" s="41"/>
      <c r="QG258" s="41"/>
      <c r="QH258" s="41"/>
      <c r="QI258" s="41"/>
      <c r="QJ258" s="41"/>
      <c r="QK258" s="41"/>
      <c r="QL258" s="41"/>
      <c r="QM258" s="41"/>
      <c r="QN258" s="41"/>
      <c r="QO258" s="41"/>
      <c r="QP258" s="41"/>
      <c r="QQ258" s="41"/>
      <c r="QR258" s="41"/>
      <c r="QS258" s="41"/>
      <c r="QT258" s="41"/>
      <c r="QU258" s="41"/>
      <c r="QV258" s="41"/>
      <c r="QW258" s="41"/>
      <c r="QX258" s="41"/>
      <c r="QY258" s="41"/>
      <c r="QZ258" s="41"/>
      <c r="RA258" s="41"/>
      <c r="RB258" s="41"/>
      <c r="RC258" s="41"/>
      <c r="RD258" s="41"/>
      <c r="RE258" s="41"/>
      <c r="RF258" s="41"/>
      <c r="RG258" s="41"/>
      <c r="RH258" s="41"/>
      <c r="RI258" s="41"/>
      <c r="RJ258" s="41"/>
      <c r="RK258" s="41"/>
      <c r="RL258" s="41"/>
      <c r="RM258" s="41"/>
      <c r="RN258" s="41"/>
      <c r="RO258" s="41"/>
      <c r="RP258" s="41"/>
      <c r="RQ258" s="41"/>
      <c r="RR258" s="41"/>
      <c r="RS258" s="41"/>
      <c r="RT258" s="41"/>
      <c r="RU258" s="41"/>
      <c r="RV258" s="41"/>
      <c r="RW258" s="41"/>
      <c r="RX258" s="41"/>
      <c r="RY258" s="41"/>
      <c r="RZ258" s="41"/>
      <c r="SA258" s="41"/>
      <c r="SB258" s="41"/>
      <c r="SC258" s="41"/>
      <c r="SD258" s="41"/>
      <c r="SE258" s="41"/>
      <c r="SF258" s="41"/>
      <c r="SG258" s="41"/>
      <c r="SH258" s="41"/>
      <c r="SI258" s="41"/>
      <c r="SJ258" s="41"/>
      <c r="SK258" s="41"/>
      <c r="SL258" s="41"/>
      <c r="SM258" s="41"/>
      <c r="SN258" s="41"/>
      <c r="SO258" s="41"/>
      <c r="SP258" s="41"/>
      <c r="SQ258" s="41"/>
      <c r="SR258" s="41"/>
      <c r="SS258" s="41"/>
      <c r="ST258" s="41"/>
      <c r="SU258" s="41"/>
      <c r="SV258" s="41"/>
      <c r="SW258" s="41"/>
      <c r="SX258" s="41"/>
      <c r="SY258" s="41"/>
      <c r="SZ258" s="41"/>
      <c r="TA258" s="41"/>
      <c r="TB258" s="41"/>
      <c r="TC258" s="41"/>
      <c r="TD258" s="41"/>
      <c r="TE258" s="41"/>
      <c r="TF258" s="41"/>
      <c r="TG258" s="41"/>
      <c r="TH258" s="41"/>
      <c r="TI258" s="41"/>
      <c r="TJ258" s="41"/>
      <c r="TK258" s="41"/>
      <c r="TL258" s="41"/>
      <c r="TM258" s="41"/>
      <c r="TN258" s="41"/>
      <c r="TO258" s="41"/>
      <c r="TP258" s="41"/>
      <c r="TQ258" s="41"/>
      <c r="TR258" s="41"/>
      <c r="TS258" s="41"/>
      <c r="TT258" s="41"/>
      <c r="TU258" s="41"/>
      <c r="TV258" s="41"/>
      <c r="TW258" s="41"/>
      <c r="TX258" s="41"/>
      <c r="TY258" s="41"/>
      <c r="TZ258" s="41"/>
      <c r="UA258" s="41"/>
      <c r="UB258" s="41"/>
      <c r="UC258" s="41"/>
      <c r="UD258" s="41"/>
      <c r="UE258" s="41"/>
      <c r="UF258" s="41"/>
      <c r="UG258" s="41"/>
      <c r="UH258" s="41"/>
      <c r="UI258" s="41"/>
      <c r="UJ258" s="41"/>
      <c r="UK258" s="41"/>
      <c r="UL258" s="41"/>
      <c r="UM258" s="41"/>
      <c r="UN258" s="41"/>
      <c r="UO258" s="41"/>
      <c r="UP258" s="41"/>
      <c r="UQ258" s="41"/>
      <c r="UR258" s="41"/>
      <c r="US258" s="41"/>
      <c r="UT258" s="41"/>
      <c r="UU258" s="41"/>
      <c r="UV258" s="41"/>
      <c r="UW258" s="41"/>
      <c r="UX258" s="41"/>
      <c r="UY258" s="41"/>
      <c r="UZ258" s="41"/>
      <c r="VA258" s="41"/>
      <c r="VB258" s="41"/>
      <c r="VC258" s="41"/>
      <c r="VD258" s="41"/>
      <c r="VE258" s="41"/>
      <c r="VF258" s="41"/>
      <c r="VG258" s="41"/>
      <c r="VH258" s="41"/>
      <c r="VI258" s="41"/>
      <c r="VJ258" s="41"/>
      <c r="VK258" s="41"/>
      <c r="VL258" s="41"/>
      <c r="VM258" s="41"/>
      <c r="VN258" s="41"/>
      <c r="VO258" s="41"/>
      <c r="VP258" s="41"/>
      <c r="VQ258" s="41"/>
      <c r="VR258" s="41"/>
      <c r="VS258" s="41"/>
      <c r="VT258" s="41"/>
      <c r="VU258" s="41"/>
      <c r="VV258" s="41"/>
      <c r="VW258" s="41"/>
      <c r="VX258" s="41"/>
      <c r="VY258" s="41"/>
      <c r="VZ258" s="41"/>
      <c r="WA258" s="41"/>
      <c r="WB258" s="41"/>
      <c r="WC258" s="41"/>
      <c r="WD258" s="41"/>
      <c r="WE258" s="41"/>
      <c r="WF258" s="41"/>
      <c r="WG258" s="41"/>
      <c r="WH258" s="41"/>
      <c r="WI258" s="41"/>
      <c r="WJ258" s="41"/>
      <c r="WK258" s="41"/>
      <c r="WL258" s="41"/>
      <c r="WM258" s="41"/>
      <c r="WN258" s="41"/>
      <c r="WO258" s="41"/>
      <c r="WP258" s="41"/>
      <c r="WQ258" s="41"/>
      <c r="WR258" s="41"/>
      <c r="WS258" s="41"/>
      <c r="WT258" s="41"/>
      <c r="WU258" s="41"/>
      <c r="WV258" s="41"/>
      <c r="WW258" s="41"/>
      <c r="WX258" s="41"/>
      <c r="WY258" s="41"/>
      <c r="WZ258" s="41"/>
      <c r="XA258" s="41"/>
      <c r="XB258" s="41"/>
      <c r="XC258" s="41"/>
      <c r="XD258" s="41"/>
      <c r="XE258" s="41"/>
      <c r="XF258" s="41"/>
      <c r="XG258" s="41"/>
      <c r="XH258" s="41"/>
      <c r="XI258" s="41"/>
      <c r="XJ258" s="41"/>
      <c r="XK258" s="41"/>
      <c r="XL258" s="41"/>
      <c r="XM258" s="41"/>
      <c r="XN258" s="41"/>
      <c r="XO258" s="41"/>
      <c r="XP258" s="41"/>
      <c r="XQ258" s="41"/>
      <c r="XR258" s="41"/>
      <c r="XS258" s="41"/>
      <c r="XT258" s="41"/>
      <c r="XU258" s="41"/>
      <c r="XV258" s="41"/>
      <c r="XW258" s="41"/>
      <c r="XX258" s="41"/>
      <c r="XY258" s="41"/>
      <c r="XZ258" s="41"/>
      <c r="YA258" s="41"/>
      <c r="YB258" s="41"/>
      <c r="YC258" s="41"/>
      <c r="YD258" s="41"/>
      <c r="YE258" s="41"/>
      <c r="YF258" s="41"/>
      <c r="YG258" s="41"/>
      <c r="YH258" s="41"/>
      <c r="YI258" s="41"/>
      <c r="YJ258" s="41"/>
      <c r="YK258" s="41"/>
      <c r="YL258" s="41"/>
      <c r="YM258" s="41"/>
      <c r="YN258" s="41"/>
      <c r="YO258" s="41"/>
      <c r="YP258" s="41"/>
      <c r="YQ258" s="41"/>
      <c r="YR258" s="41"/>
      <c r="YS258" s="41"/>
      <c r="YT258" s="41"/>
      <c r="YU258" s="41"/>
      <c r="YV258" s="41"/>
      <c r="YW258" s="41"/>
      <c r="YX258" s="41"/>
      <c r="YY258" s="41"/>
      <c r="YZ258" s="41"/>
      <c r="ZA258" s="41"/>
      <c r="ZB258" s="41"/>
      <c r="ZC258" s="41"/>
      <c r="ZD258" s="41"/>
      <c r="ZE258" s="41"/>
      <c r="ZF258" s="41"/>
      <c r="ZG258" s="41"/>
      <c r="ZH258" s="41"/>
      <c r="ZI258" s="41"/>
      <c r="ZJ258" s="41"/>
      <c r="ZK258" s="41"/>
      <c r="ZL258" s="41"/>
      <c r="ZM258" s="41"/>
      <c r="ZN258" s="41"/>
      <c r="ZO258" s="41"/>
      <c r="ZP258" s="41"/>
      <c r="ZQ258" s="41"/>
      <c r="ZR258" s="41"/>
      <c r="ZS258" s="41"/>
      <c r="ZT258" s="41"/>
      <c r="ZU258" s="41"/>
      <c r="ZV258" s="41"/>
      <c r="ZW258" s="41"/>
      <c r="ZX258" s="41"/>
      <c r="ZY258" s="41"/>
      <c r="ZZ258" s="41"/>
      <c r="AAA258" s="41"/>
      <c r="AAB258" s="41"/>
      <c r="AAC258" s="41"/>
      <c r="AAD258" s="41"/>
      <c r="AAE258" s="41"/>
      <c r="AAF258" s="41"/>
      <c r="AAG258" s="41"/>
      <c r="AAH258" s="41"/>
      <c r="AAI258" s="41"/>
      <c r="AAJ258" s="41"/>
      <c r="AAK258" s="41"/>
      <c r="AAL258" s="41"/>
      <c r="AAM258" s="41"/>
      <c r="AAN258" s="41"/>
      <c r="AAO258" s="41"/>
      <c r="AAP258" s="41"/>
      <c r="AAQ258" s="41"/>
      <c r="AAR258" s="41"/>
      <c r="AAS258" s="41"/>
      <c r="AAT258" s="41"/>
      <c r="AAU258" s="41"/>
      <c r="AAV258" s="41"/>
      <c r="AAW258" s="41"/>
      <c r="AAX258" s="41"/>
      <c r="AAY258" s="41"/>
      <c r="AAZ258" s="41"/>
      <c r="ABA258" s="41"/>
      <c r="ABB258" s="41"/>
      <c r="ABC258" s="41"/>
      <c r="ABD258" s="41"/>
      <c r="ABE258" s="41"/>
      <c r="ABF258" s="41"/>
      <c r="ABG258" s="41"/>
      <c r="ABH258" s="41"/>
      <c r="ABI258" s="41"/>
      <c r="ABJ258" s="41"/>
      <c r="ABK258" s="41"/>
      <c r="ABL258" s="41"/>
      <c r="ABM258" s="41"/>
      <c r="ABN258" s="41"/>
      <c r="ABO258" s="41"/>
      <c r="ABP258" s="41"/>
      <c r="ABQ258" s="41"/>
      <c r="ABR258" s="41"/>
      <c r="ABS258" s="41"/>
      <c r="ABT258" s="41"/>
      <c r="ABU258" s="41"/>
      <c r="ABV258" s="41"/>
      <c r="ABW258" s="41"/>
      <c r="ABX258" s="41"/>
      <c r="ABY258" s="41"/>
      <c r="ABZ258" s="41"/>
      <c r="ACA258" s="41"/>
      <c r="ACB258" s="41"/>
      <c r="ACC258" s="41"/>
      <c r="ACD258" s="41"/>
      <c r="ACE258" s="41"/>
      <c r="ACF258" s="41"/>
      <c r="ACG258" s="41"/>
      <c r="ACH258" s="41"/>
      <c r="ACI258" s="41"/>
      <c r="ACJ258" s="41"/>
      <c r="ACK258" s="41"/>
      <c r="ACL258" s="41"/>
      <c r="ACM258" s="41"/>
      <c r="ACN258" s="41"/>
      <c r="ACO258" s="41"/>
      <c r="ACP258" s="41"/>
      <c r="ACQ258" s="41"/>
      <c r="ACR258" s="41"/>
      <c r="ACS258" s="41"/>
      <c r="ACT258" s="41"/>
      <c r="ACU258" s="41"/>
      <c r="ACV258" s="41"/>
      <c r="ACW258" s="41"/>
      <c r="ACX258" s="41"/>
      <c r="ACY258" s="41"/>
      <c r="ACZ258" s="41"/>
      <c r="ADA258" s="41"/>
      <c r="ADB258" s="41"/>
      <c r="ADC258" s="41"/>
      <c r="ADD258" s="41"/>
      <c r="ADE258" s="41"/>
      <c r="ADF258" s="41"/>
      <c r="ADG258" s="41"/>
      <c r="ADH258" s="41"/>
      <c r="ADI258" s="41"/>
      <c r="ADJ258" s="41"/>
      <c r="ADK258" s="41"/>
      <c r="ADL258" s="41"/>
      <c r="ADM258" s="41"/>
      <c r="ADN258" s="41"/>
      <c r="ADO258" s="41"/>
      <c r="ADP258" s="41"/>
      <c r="ADQ258" s="41"/>
      <c r="ADR258" s="41"/>
      <c r="ADS258" s="41"/>
      <c r="ADT258" s="41"/>
      <c r="ADU258" s="41"/>
      <c r="ADV258" s="41"/>
      <c r="ADW258" s="41"/>
      <c r="ADX258" s="41"/>
      <c r="ADY258" s="41"/>
      <c r="ADZ258" s="41"/>
      <c r="AEA258" s="41"/>
      <c r="AEB258" s="41"/>
      <c r="AEC258" s="41"/>
      <c r="AED258" s="41"/>
      <c r="AEE258" s="41"/>
      <c r="AEF258" s="41"/>
      <c r="AEG258" s="41"/>
      <c r="AEH258" s="41"/>
      <c r="AEI258" s="41"/>
      <c r="AEJ258" s="41"/>
      <c r="AEK258" s="41"/>
      <c r="AEL258" s="41"/>
      <c r="AEM258" s="41"/>
      <c r="AEN258" s="41"/>
      <c r="AEO258" s="41"/>
      <c r="AEP258" s="41"/>
      <c r="AEQ258" s="41"/>
      <c r="AER258" s="41"/>
      <c r="AES258" s="41"/>
      <c r="AET258" s="41"/>
      <c r="AEU258" s="41"/>
      <c r="AEV258" s="41"/>
      <c r="AEW258" s="41"/>
      <c r="AEX258" s="41"/>
      <c r="AEY258" s="41"/>
      <c r="AEZ258" s="41"/>
      <c r="AFA258" s="41"/>
      <c r="AFB258" s="41"/>
      <c r="AFC258" s="41"/>
      <c r="AFD258" s="41"/>
      <c r="AFE258" s="41"/>
      <c r="AFF258" s="41"/>
      <c r="AFG258" s="41"/>
      <c r="AFH258" s="41"/>
      <c r="AFI258" s="41"/>
      <c r="AFJ258" s="41"/>
      <c r="AFK258" s="41"/>
      <c r="AFL258" s="41"/>
      <c r="AFM258" s="41"/>
      <c r="AFN258" s="41"/>
      <c r="AFO258" s="41"/>
      <c r="AFP258" s="41"/>
      <c r="AFQ258" s="41"/>
      <c r="AFR258" s="41"/>
      <c r="AFS258" s="41"/>
      <c r="AFT258" s="41"/>
      <c r="AFU258" s="41"/>
      <c r="AFV258" s="41"/>
      <c r="AFW258" s="41"/>
      <c r="AFX258" s="41"/>
      <c r="AFY258" s="41"/>
      <c r="AFZ258" s="41"/>
      <c r="AGA258" s="41"/>
      <c r="AGB258" s="41"/>
      <c r="AGC258" s="41"/>
      <c r="AGD258" s="41"/>
      <c r="AGE258" s="41"/>
      <c r="AGF258" s="41"/>
      <c r="AGG258" s="41"/>
      <c r="AGH258" s="41"/>
      <c r="AGI258" s="41"/>
      <c r="AGJ258" s="41"/>
      <c r="AGK258" s="41"/>
      <c r="AGL258" s="41"/>
      <c r="AGM258" s="41"/>
      <c r="AGN258" s="41"/>
      <c r="AGO258" s="41"/>
      <c r="AGP258" s="41"/>
      <c r="AGQ258" s="41"/>
      <c r="AGR258" s="41"/>
      <c r="AGS258" s="41"/>
      <c r="AGT258" s="41"/>
      <c r="AGU258" s="41"/>
      <c r="AGV258" s="41"/>
      <c r="AGW258" s="41"/>
      <c r="AGX258" s="41"/>
      <c r="AGY258" s="41"/>
      <c r="AGZ258" s="41"/>
      <c r="AHA258" s="41"/>
      <c r="AHB258" s="41"/>
      <c r="AHC258" s="41"/>
      <c r="AHD258" s="41"/>
      <c r="AHE258" s="41"/>
      <c r="AHF258" s="41"/>
      <c r="AHG258" s="41"/>
      <c r="AHH258" s="41"/>
      <c r="AHI258" s="41"/>
      <c r="AHJ258" s="41"/>
      <c r="AHK258" s="41"/>
      <c r="AHL258" s="41"/>
      <c r="AHM258" s="41"/>
      <c r="AHN258" s="41"/>
      <c r="AHO258" s="41"/>
      <c r="AHP258" s="41"/>
      <c r="AHQ258" s="41"/>
      <c r="AHR258" s="41"/>
      <c r="AHS258" s="41"/>
      <c r="AHT258" s="41"/>
      <c r="AHU258" s="41"/>
      <c r="AHV258" s="41"/>
      <c r="AHW258" s="41"/>
      <c r="AHX258" s="41"/>
      <c r="AHY258" s="41"/>
      <c r="AHZ258" s="41"/>
      <c r="AIA258" s="41"/>
      <c r="AIB258" s="41"/>
      <c r="AIC258" s="41"/>
      <c r="AID258" s="41"/>
      <c r="AIE258" s="41"/>
      <c r="AIF258" s="41"/>
      <c r="AIG258" s="41"/>
      <c r="AIH258" s="41"/>
      <c r="AII258" s="41"/>
      <c r="AIJ258" s="41"/>
      <c r="AIK258" s="41"/>
      <c r="AIL258" s="41"/>
      <c r="AIM258" s="41"/>
      <c r="AIN258" s="41"/>
      <c r="AIO258" s="41"/>
      <c r="AIP258" s="41"/>
      <c r="AIQ258" s="41"/>
      <c r="AIR258" s="41"/>
      <c r="AIS258" s="41"/>
      <c r="AIT258" s="41"/>
      <c r="AIU258" s="41"/>
      <c r="AIV258" s="41"/>
      <c r="AIW258" s="41"/>
      <c r="AIX258" s="41"/>
      <c r="AIY258" s="41"/>
      <c r="AIZ258" s="41"/>
      <c r="AJA258" s="41"/>
      <c r="AJB258" s="41"/>
      <c r="AJC258" s="41"/>
      <c r="AJD258" s="41"/>
      <c r="AJE258" s="41"/>
      <c r="AJF258" s="41"/>
      <c r="AJG258" s="41"/>
      <c r="AJH258" s="41"/>
      <c r="AJI258" s="41"/>
      <c r="AJJ258" s="41"/>
      <c r="AJK258" s="41"/>
      <c r="AJL258" s="41"/>
      <c r="AJM258" s="41"/>
      <c r="AJN258" s="41"/>
      <c r="AJO258" s="41"/>
      <c r="AJP258" s="41"/>
      <c r="AJQ258" s="41"/>
      <c r="AJR258" s="41"/>
      <c r="AJS258" s="41"/>
      <c r="AJT258" s="41"/>
      <c r="AJU258" s="41"/>
      <c r="AJV258" s="41"/>
      <c r="AJW258" s="41"/>
      <c r="AJX258" s="41"/>
      <c r="AJY258" s="41"/>
      <c r="AJZ258" s="41"/>
      <c r="AKA258" s="41"/>
      <c r="AKB258" s="41"/>
      <c r="AKC258" s="41"/>
      <c r="AKD258" s="41"/>
      <c r="AKE258" s="41"/>
      <c r="AKF258" s="41"/>
      <c r="AKG258" s="41"/>
      <c r="AKH258" s="41"/>
      <c r="AKI258" s="41"/>
      <c r="AKJ258" s="41"/>
      <c r="AKK258" s="41"/>
      <c r="AKL258" s="41"/>
      <c r="AKM258" s="41"/>
      <c r="AKN258" s="41"/>
      <c r="AKO258" s="41"/>
      <c r="AKP258" s="41"/>
      <c r="AKQ258" s="41"/>
      <c r="AKR258" s="41"/>
      <c r="AKS258" s="41"/>
      <c r="AKT258" s="41"/>
      <c r="AKU258" s="41"/>
      <c r="AKV258" s="41"/>
      <c r="AKW258" s="41"/>
      <c r="AKX258" s="41"/>
      <c r="AKY258" s="41"/>
      <c r="AKZ258" s="41"/>
      <c r="ALA258" s="41"/>
      <c r="ALB258" s="41"/>
      <c r="ALC258" s="41"/>
      <c r="ALD258" s="41"/>
      <c r="ALE258" s="41"/>
      <c r="ALF258" s="41"/>
      <c r="ALG258" s="41"/>
      <c r="ALH258" s="41"/>
      <c r="ALI258" s="41"/>
      <c r="ALJ258" s="41"/>
      <c r="ALK258" s="41"/>
      <c r="ALL258" s="41"/>
      <c r="ALM258" s="41"/>
      <c r="ALN258" s="41"/>
      <c r="ALO258" s="41"/>
      <c r="ALP258" s="41"/>
      <c r="ALQ258" s="41"/>
      <c r="ALR258" s="41"/>
      <c r="ALS258" s="41"/>
      <c r="ALT258" s="41"/>
      <c r="ALU258" s="41"/>
      <c r="ALV258" s="41"/>
      <c r="ALW258" s="41"/>
      <c r="ALX258" s="41"/>
      <c r="ALY258" s="41"/>
      <c r="ALZ258" s="41"/>
      <c r="AMA258" s="41"/>
      <c r="AMB258" s="41"/>
      <c r="AMC258" s="41"/>
      <c r="AMD258" s="41"/>
      <c r="AME258" s="41"/>
    </row>
    <row r="259" spans="1:1019" ht="38.25" customHeight="1" x14ac:dyDescent="0.2">
      <c r="A259" s="743"/>
      <c r="B259" s="718"/>
      <c r="C259" s="748"/>
      <c r="D259" s="794"/>
      <c r="E259" s="839"/>
      <c r="F259" s="757"/>
      <c r="G259" s="851"/>
      <c r="H259" s="813"/>
      <c r="I259" s="853"/>
      <c r="J259" s="554"/>
      <c r="K259" s="555"/>
      <c r="L259" s="556"/>
      <c r="M259" s="557"/>
      <c r="N259" s="570"/>
      <c r="O259" s="555"/>
      <c r="P259" s="557"/>
      <c r="Q259" s="557"/>
      <c r="R259" s="559"/>
      <c r="S259" s="555"/>
      <c r="T259" s="556"/>
      <c r="U259" s="557"/>
      <c r="V259" s="570"/>
      <c r="W259" s="560"/>
      <c r="X259" s="557"/>
      <c r="Y259" s="557"/>
      <c r="Z259" s="571"/>
      <c r="AA259" s="561"/>
      <c r="AB259" s="561"/>
      <c r="AC259" s="574" t="s">
        <v>408</v>
      </c>
      <c r="AD259" s="577">
        <v>0</v>
      </c>
      <c r="AE259" s="577">
        <v>1</v>
      </c>
      <c r="AF259" s="578">
        <v>1</v>
      </c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4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  <c r="IW259" s="41"/>
      <c r="IX259" s="41"/>
      <c r="IY259" s="41"/>
      <c r="IZ259" s="41"/>
      <c r="JA259" s="41"/>
      <c r="JB259" s="41"/>
      <c r="JC259" s="41"/>
      <c r="JD259" s="41"/>
      <c r="JE259" s="41"/>
      <c r="JF259" s="41"/>
      <c r="JG259" s="41"/>
      <c r="JH259" s="41"/>
      <c r="JI259" s="41"/>
      <c r="JJ259" s="41"/>
      <c r="JK259" s="41"/>
      <c r="JL259" s="41"/>
      <c r="JM259" s="41"/>
      <c r="JN259" s="41"/>
      <c r="JO259" s="41"/>
      <c r="JP259" s="41"/>
      <c r="JQ259" s="41"/>
      <c r="JR259" s="41"/>
      <c r="JS259" s="41"/>
      <c r="JT259" s="41"/>
      <c r="JU259" s="41"/>
      <c r="JV259" s="41"/>
      <c r="JW259" s="41"/>
      <c r="JX259" s="41"/>
      <c r="JY259" s="41"/>
      <c r="JZ259" s="41"/>
      <c r="KA259" s="41"/>
      <c r="KB259" s="41"/>
      <c r="KC259" s="41"/>
      <c r="KD259" s="41"/>
      <c r="KE259" s="41"/>
      <c r="KF259" s="41"/>
      <c r="KG259" s="41"/>
      <c r="KH259" s="41"/>
      <c r="KI259" s="41"/>
      <c r="KJ259" s="41"/>
      <c r="KK259" s="41"/>
      <c r="KL259" s="41"/>
      <c r="KM259" s="41"/>
      <c r="KN259" s="41"/>
      <c r="KO259" s="41"/>
      <c r="KP259" s="41"/>
      <c r="KQ259" s="41"/>
      <c r="KR259" s="41"/>
      <c r="KS259" s="41"/>
      <c r="KT259" s="41"/>
      <c r="KU259" s="41"/>
      <c r="KV259" s="41"/>
      <c r="KW259" s="41"/>
      <c r="KX259" s="41"/>
      <c r="KY259" s="41"/>
      <c r="KZ259" s="41"/>
      <c r="LA259" s="41"/>
      <c r="LB259" s="41"/>
      <c r="LC259" s="41"/>
      <c r="LD259" s="41"/>
      <c r="LE259" s="41"/>
      <c r="LF259" s="41"/>
      <c r="LG259" s="41"/>
      <c r="LH259" s="41"/>
      <c r="LI259" s="41"/>
      <c r="LJ259" s="41"/>
      <c r="LK259" s="41"/>
      <c r="LL259" s="41"/>
      <c r="LM259" s="41"/>
      <c r="LN259" s="41"/>
      <c r="LO259" s="41"/>
      <c r="LP259" s="41"/>
      <c r="LQ259" s="41"/>
      <c r="LR259" s="41"/>
      <c r="LS259" s="41"/>
      <c r="LT259" s="41"/>
      <c r="LU259" s="41"/>
      <c r="LV259" s="41"/>
      <c r="LW259" s="41"/>
      <c r="LX259" s="41"/>
      <c r="LY259" s="41"/>
      <c r="LZ259" s="41"/>
      <c r="MA259" s="41"/>
      <c r="MB259" s="41"/>
      <c r="MC259" s="41"/>
      <c r="MD259" s="41"/>
      <c r="ME259" s="41"/>
      <c r="MF259" s="41"/>
      <c r="MG259" s="41"/>
      <c r="MH259" s="41"/>
      <c r="MI259" s="41"/>
      <c r="MJ259" s="41"/>
      <c r="MK259" s="41"/>
      <c r="ML259" s="41"/>
      <c r="MM259" s="41"/>
      <c r="MN259" s="41"/>
      <c r="MO259" s="41"/>
      <c r="MP259" s="41"/>
      <c r="MQ259" s="41"/>
      <c r="MR259" s="41"/>
      <c r="MS259" s="41"/>
      <c r="MT259" s="41"/>
      <c r="MU259" s="41"/>
      <c r="MV259" s="41"/>
      <c r="MW259" s="41"/>
      <c r="MX259" s="41"/>
      <c r="MY259" s="41"/>
      <c r="MZ259" s="41"/>
      <c r="NA259" s="41"/>
      <c r="NB259" s="41"/>
      <c r="NC259" s="41"/>
      <c r="ND259" s="41"/>
      <c r="NE259" s="41"/>
      <c r="NF259" s="41"/>
      <c r="NG259" s="41"/>
      <c r="NH259" s="41"/>
      <c r="NI259" s="41"/>
      <c r="NJ259" s="41"/>
      <c r="NK259" s="41"/>
      <c r="NL259" s="41"/>
      <c r="NM259" s="41"/>
      <c r="NN259" s="41"/>
      <c r="NO259" s="41"/>
      <c r="NP259" s="41"/>
      <c r="NQ259" s="41"/>
      <c r="NR259" s="41"/>
      <c r="NS259" s="41"/>
      <c r="NT259" s="41"/>
      <c r="NU259" s="41"/>
      <c r="NV259" s="41"/>
      <c r="NW259" s="41"/>
      <c r="NX259" s="41"/>
      <c r="NY259" s="41"/>
      <c r="NZ259" s="41"/>
      <c r="OA259" s="41"/>
      <c r="OB259" s="41"/>
      <c r="OC259" s="41"/>
      <c r="OD259" s="41"/>
      <c r="OE259" s="41"/>
      <c r="OF259" s="41"/>
      <c r="OG259" s="41"/>
      <c r="OH259" s="41"/>
      <c r="OI259" s="41"/>
      <c r="OJ259" s="41"/>
      <c r="OK259" s="41"/>
      <c r="OL259" s="41"/>
      <c r="OM259" s="41"/>
      <c r="ON259" s="41"/>
      <c r="OO259" s="41"/>
      <c r="OP259" s="41"/>
      <c r="OQ259" s="41"/>
      <c r="OR259" s="41"/>
      <c r="OS259" s="41"/>
      <c r="OT259" s="41"/>
      <c r="OU259" s="41"/>
      <c r="OV259" s="41"/>
      <c r="OW259" s="41"/>
      <c r="OX259" s="41"/>
      <c r="OY259" s="41"/>
      <c r="OZ259" s="41"/>
      <c r="PA259" s="41"/>
      <c r="PB259" s="41"/>
      <c r="PC259" s="41"/>
      <c r="PD259" s="41"/>
      <c r="PE259" s="41"/>
      <c r="PF259" s="41"/>
      <c r="PG259" s="41"/>
      <c r="PH259" s="41"/>
      <c r="PI259" s="41"/>
      <c r="PJ259" s="41"/>
      <c r="PK259" s="41"/>
      <c r="PL259" s="41"/>
      <c r="PM259" s="41"/>
      <c r="PN259" s="41"/>
      <c r="PO259" s="41"/>
      <c r="PP259" s="41"/>
      <c r="PQ259" s="41"/>
      <c r="PR259" s="41"/>
      <c r="PS259" s="41"/>
      <c r="PT259" s="41"/>
      <c r="PU259" s="41"/>
      <c r="PV259" s="41"/>
      <c r="PW259" s="41"/>
      <c r="PX259" s="41"/>
      <c r="PY259" s="41"/>
      <c r="PZ259" s="41"/>
      <c r="QA259" s="41"/>
      <c r="QB259" s="41"/>
      <c r="QC259" s="41"/>
      <c r="QD259" s="41"/>
      <c r="QE259" s="41"/>
      <c r="QF259" s="41"/>
      <c r="QG259" s="41"/>
      <c r="QH259" s="41"/>
      <c r="QI259" s="41"/>
      <c r="QJ259" s="41"/>
      <c r="QK259" s="41"/>
      <c r="QL259" s="41"/>
      <c r="QM259" s="41"/>
      <c r="QN259" s="41"/>
      <c r="QO259" s="41"/>
      <c r="QP259" s="41"/>
      <c r="QQ259" s="41"/>
      <c r="QR259" s="41"/>
      <c r="QS259" s="41"/>
      <c r="QT259" s="41"/>
      <c r="QU259" s="41"/>
      <c r="QV259" s="41"/>
      <c r="QW259" s="41"/>
      <c r="QX259" s="41"/>
      <c r="QY259" s="41"/>
      <c r="QZ259" s="41"/>
      <c r="RA259" s="41"/>
      <c r="RB259" s="41"/>
      <c r="RC259" s="41"/>
      <c r="RD259" s="41"/>
      <c r="RE259" s="41"/>
      <c r="RF259" s="41"/>
      <c r="RG259" s="41"/>
      <c r="RH259" s="41"/>
      <c r="RI259" s="41"/>
      <c r="RJ259" s="41"/>
      <c r="RK259" s="41"/>
      <c r="RL259" s="41"/>
      <c r="RM259" s="41"/>
      <c r="RN259" s="41"/>
      <c r="RO259" s="41"/>
      <c r="RP259" s="41"/>
      <c r="RQ259" s="41"/>
      <c r="RR259" s="41"/>
      <c r="RS259" s="41"/>
      <c r="RT259" s="41"/>
      <c r="RU259" s="41"/>
      <c r="RV259" s="41"/>
      <c r="RW259" s="41"/>
      <c r="RX259" s="41"/>
      <c r="RY259" s="41"/>
      <c r="RZ259" s="41"/>
      <c r="SA259" s="41"/>
      <c r="SB259" s="41"/>
      <c r="SC259" s="41"/>
      <c r="SD259" s="41"/>
      <c r="SE259" s="41"/>
      <c r="SF259" s="41"/>
      <c r="SG259" s="41"/>
      <c r="SH259" s="41"/>
      <c r="SI259" s="41"/>
      <c r="SJ259" s="41"/>
      <c r="SK259" s="41"/>
      <c r="SL259" s="41"/>
      <c r="SM259" s="41"/>
      <c r="SN259" s="41"/>
      <c r="SO259" s="41"/>
      <c r="SP259" s="41"/>
      <c r="SQ259" s="41"/>
      <c r="SR259" s="41"/>
      <c r="SS259" s="41"/>
      <c r="ST259" s="41"/>
      <c r="SU259" s="41"/>
      <c r="SV259" s="41"/>
      <c r="SW259" s="41"/>
      <c r="SX259" s="41"/>
      <c r="SY259" s="41"/>
      <c r="SZ259" s="41"/>
      <c r="TA259" s="41"/>
      <c r="TB259" s="41"/>
      <c r="TC259" s="41"/>
      <c r="TD259" s="41"/>
      <c r="TE259" s="41"/>
      <c r="TF259" s="41"/>
      <c r="TG259" s="41"/>
      <c r="TH259" s="41"/>
      <c r="TI259" s="41"/>
      <c r="TJ259" s="41"/>
      <c r="TK259" s="41"/>
      <c r="TL259" s="41"/>
      <c r="TM259" s="41"/>
      <c r="TN259" s="41"/>
      <c r="TO259" s="41"/>
      <c r="TP259" s="41"/>
      <c r="TQ259" s="41"/>
      <c r="TR259" s="41"/>
      <c r="TS259" s="41"/>
      <c r="TT259" s="41"/>
      <c r="TU259" s="41"/>
      <c r="TV259" s="41"/>
      <c r="TW259" s="41"/>
      <c r="TX259" s="41"/>
      <c r="TY259" s="41"/>
      <c r="TZ259" s="41"/>
      <c r="UA259" s="41"/>
      <c r="UB259" s="41"/>
      <c r="UC259" s="41"/>
      <c r="UD259" s="41"/>
      <c r="UE259" s="41"/>
      <c r="UF259" s="41"/>
      <c r="UG259" s="41"/>
      <c r="UH259" s="41"/>
      <c r="UI259" s="41"/>
      <c r="UJ259" s="41"/>
      <c r="UK259" s="41"/>
      <c r="UL259" s="41"/>
      <c r="UM259" s="41"/>
      <c r="UN259" s="41"/>
      <c r="UO259" s="41"/>
      <c r="UP259" s="41"/>
      <c r="UQ259" s="41"/>
      <c r="UR259" s="41"/>
      <c r="US259" s="41"/>
      <c r="UT259" s="41"/>
      <c r="UU259" s="41"/>
      <c r="UV259" s="41"/>
      <c r="UW259" s="41"/>
      <c r="UX259" s="41"/>
      <c r="UY259" s="41"/>
      <c r="UZ259" s="41"/>
      <c r="VA259" s="41"/>
      <c r="VB259" s="41"/>
      <c r="VC259" s="41"/>
      <c r="VD259" s="41"/>
      <c r="VE259" s="41"/>
      <c r="VF259" s="41"/>
      <c r="VG259" s="41"/>
      <c r="VH259" s="41"/>
      <c r="VI259" s="41"/>
      <c r="VJ259" s="41"/>
      <c r="VK259" s="41"/>
      <c r="VL259" s="41"/>
      <c r="VM259" s="41"/>
      <c r="VN259" s="41"/>
      <c r="VO259" s="41"/>
      <c r="VP259" s="41"/>
      <c r="VQ259" s="41"/>
      <c r="VR259" s="41"/>
      <c r="VS259" s="41"/>
      <c r="VT259" s="41"/>
      <c r="VU259" s="41"/>
      <c r="VV259" s="41"/>
      <c r="VW259" s="41"/>
      <c r="VX259" s="41"/>
      <c r="VY259" s="41"/>
      <c r="VZ259" s="41"/>
      <c r="WA259" s="41"/>
      <c r="WB259" s="41"/>
      <c r="WC259" s="41"/>
      <c r="WD259" s="41"/>
      <c r="WE259" s="41"/>
      <c r="WF259" s="41"/>
      <c r="WG259" s="41"/>
      <c r="WH259" s="41"/>
      <c r="WI259" s="41"/>
      <c r="WJ259" s="41"/>
      <c r="WK259" s="41"/>
      <c r="WL259" s="41"/>
      <c r="WM259" s="41"/>
      <c r="WN259" s="41"/>
      <c r="WO259" s="41"/>
      <c r="WP259" s="41"/>
      <c r="WQ259" s="41"/>
      <c r="WR259" s="41"/>
      <c r="WS259" s="41"/>
      <c r="WT259" s="41"/>
      <c r="WU259" s="41"/>
      <c r="WV259" s="41"/>
      <c r="WW259" s="41"/>
      <c r="WX259" s="41"/>
      <c r="WY259" s="41"/>
      <c r="WZ259" s="41"/>
      <c r="XA259" s="41"/>
      <c r="XB259" s="41"/>
      <c r="XC259" s="41"/>
      <c r="XD259" s="41"/>
      <c r="XE259" s="41"/>
      <c r="XF259" s="41"/>
      <c r="XG259" s="41"/>
      <c r="XH259" s="41"/>
      <c r="XI259" s="41"/>
      <c r="XJ259" s="41"/>
      <c r="XK259" s="41"/>
      <c r="XL259" s="41"/>
      <c r="XM259" s="41"/>
      <c r="XN259" s="41"/>
      <c r="XO259" s="41"/>
      <c r="XP259" s="41"/>
      <c r="XQ259" s="41"/>
      <c r="XR259" s="41"/>
      <c r="XS259" s="41"/>
      <c r="XT259" s="41"/>
      <c r="XU259" s="41"/>
      <c r="XV259" s="41"/>
      <c r="XW259" s="41"/>
      <c r="XX259" s="41"/>
      <c r="XY259" s="41"/>
      <c r="XZ259" s="41"/>
      <c r="YA259" s="41"/>
      <c r="YB259" s="41"/>
      <c r="YC259" s="41"/>
      <c r="YD259" s="41"/>
      <c r="YE259" s="41"/>
      <c r="YF259" s="41"/>
      <c r="YG259" s="41"/>
      <c r="YH259" s="41"/>
      <c r="YI259" s="41"/>
      <c r="YJ259" s="41"/>
      <c r="YK259" s="41"/>
      <c r="YL259" s="41"/>
      <c r="YM259" s="41"/>
      <c r="YN259" s="41"/>
      <c r="YO259" s="41"/>
      <c r="YP259" s="41"/>
      <c r="YQ259" s="41"/>
      <c r="YR259" s="41"/>
      <c r="YS259" s="41"/>
      <c r="YT259" s="41"/>
      <c r="YU259" s="41"/>
      <c r="YV259" s="41"/>
      <c r="YW259" s="41"/>
      <c r="YX259" s="41"/>
      <c r="YY259" s="41"/>
      <c r="YZ259" s="41"/>
      <c r="ZA259" s="41"/>
      <c r="ZB259" s="41"/>
      <c r="ZC259" s="41"/>
      <c r="ZD259" s="41"/>
      <c r="ZE259" s="41"/>
      <c r="ZF259" s="41"/>
      <c r="ZG259" s="41"/>
      <c r="ZH259" s="41"/>
      <c r="ZI259" s="41"/>
      <c r="ZJ259" s="41"/>
      <c r="ZK259" s="41"/>
      <c r="ZL259" s="41"/>
      <c r="ZM259" s="41"/>
      <c r="ZN259" s="41"/>
      <c r="ZO259" s="41"/>
      <c r="ZP259" s="41"/>
      <c r="ZQ259" s="41"/>
      <c r="ZR259" s="41"/>
      <c r="ZS259" s="41"/>
      <c r="ZT259" s="41"/>
      <c r="ZU259" s="41"/>
      <c r="ZV259" s="41"/>
      <c r="ZW259" s="41"/>
      <c r="ZX259" s="41"/>
      <c r="ZY259" s="41"/>
      <c r="ZZ259" s="41"/>
      <c r="AAA259" s="41"/>
      <c r="AAB259" s="41"/>
      <c r="AAC259" s="41"/>
      <c r="AAD259" s="41"/>
      <c r="AAE259" s="41"/>
      <c r="AAF259" s="41"/>
      <c r="AAG259" s="41"/>
      <c r="AAH259" s="41"/>
      <c r="AAI259" s="41"/>
      <c r="AAJ259" s="41"/>
      <c r="AAK259" s="41"/>
      <c r="AAL259" s="41"/>
      <c r="AAM259" s="41"/>
      <c r="AAN259" s="41"/>
      <c r="AAO259" s="41"/>
      <c r="AAP259" s="41"/>
      <c r="AAQ259" s="41"/>
      <c r="AAR259" s="41"/>
      <c r="AAS259" s="41"/>
      <c r="AAT259" s="41"/>
      <c r="AAU259" s="41"/>
      <c r="AAV259" s="41"/>
      <c r="AAW259" s="41"/>
      <c r="AAX259" s="41"/>
      <c r="AAY259" s="41"/>
      <c r="AAZ259" s="41"/>
      <c r="ABA259" s="41"/>
      <c r="ABB259" s="41"/>
      <c r="ABC259" s="41"/>
      <c r="ABD259" s="41"/>
      <c r="ABE259" s="41"/>
      <c r="ABF259" s="41"/>
      <c r="ABG259" s="41"/>
      <c r="ABH259" s="41"/>
      <c r="ABI259" s="41"/>
      <c r="ABJ259" s="41"/>
      <c r="ABK259" s="41"/>
      <c r="ABL259" s="41"/>
      <c r="ABM259" s="41"/>
      <c r="ABN259" s="41"/>
      <c r="ABO259" s="41"/>
      <c r="ABP259" s="41"/>
      <c r="ABQ259" s="41"/>
      <c r="ABR259" s="41"/>
      <c r="ABS259" s="41"/>
      <c r="ABT259" s="41"/>
      <c r="ABU259" s="41"/>
      <c r="ABV259" s="41"/>
      <c r="ABW259" s="41"/>
      <c r="ABX259" s="41"/>
      <c r="ABY259" s="41"/>
      <c r="ABZ259" s="41"/>
      <c r="ACA259" s="41"/>
      <c r="ACB259" s="41"/>
      <c r="ACC259" s="41"/>
      <c r="ACD259" s="41"/>
      <c r="ACE259" s="41"/>
      <c r="ACF259" s="41"/>
      <c r="ACG259" s="41"/>
      <c r="ACH259" s="41"/>
      <c r="ACI259" s="41"/>
      <c r="ACJ259" s="41"/>
      <c r="ACK259" s="41"/>
      <c r="ACL259" s="41"/>
      <c r="ACM259" s="41"/>
      <c r="ACN259" s="41"/>
      <c r="ACO259" s="41"/>
      <c r="ACP259" s="41"/>
      <c r="ACQ259" s="41"/>
      <c r="ACR259" s="41"/>
      <c r="ACS259" s="41"/>
      <c r="ACT259" s="41"/>
      <c r="ACU259" s="41"/>
      <c r="ACV259" s="41"/>
      <c r="ACW259" s="41"/>
      <c r="ACX259" s="41"/>
      <c r="ACY259" s="41"/>
      <c r="ACZ259" s="41"/>
      <c r="ADA259" s="41"/>
      <c r="ADB259" s="41"/>
      <c r="ADC259" s="41"/>
      <c r="ADD259" s="41"/>
      <c r="ADE259" s="41"/>
      <c r="ADF259" s="41"/>
      <c r="ADG259" s="41"/>
      <c r="ADH259" s="41"/>
      <c r="ADI259" s="41"/>
      <c r="ADJ259" s="41"/>
      <c r="ADK259" s="41"/>
      <c r="ADL259" s="41"/>
      <c r="ADM259" s="41"/>
      <c r="ADN259" s="41"/>
      <c r="ADO259" s="41"/>
      <c r="ADP259" s="41"/>
      <c r="ADQ259" s="41"/>
      <c r="ADR259" s="41"/>
      <c r="ADS259" s="41"/>
      <c r="ADT259" s="41"/>
      <c r="ADU259" s="41"/>
      <c r="ADV259" s="41"/>
      <c r="ADW259" s="41"/>
      <c r="ADX259" s="41"/>
      <c r="ADY259" s="41"/>
      <c r="ADZ259" s="41"/>
      <c r="AEA259" s="41"/>
      <c r="AEB259" s="41"/>
      <c r="AEC259" s="41"/>
      <c r="AED259" s="41"/>
      <c r="AEE259" s="41"/>
      <c r="AEF259" s="41"/>
      <c r="AEG259" s="41"/>
      <c r="AEH259" s="41"/>
      <c r="AEI259" s="41"/>
      <c r="AEJ259" s="41"/>
      <c r="AEK259" s="41"/>
      <c r="AEL259" s="41"/>
      <c r="AEM259" s="41"/>
      <c r="AEN259" s="41"/>
      <c r="AEO259" s="41"/>
      <c r="AEP259" s="41"/>
      <c r="AEQ259" s="41"/>
      <c r="AER259" s="41"/>
      <c r="AES259" s="41"/>
      <c r="AET259" s="41"/>
      <c r="AEU259" s="41"/>
      <c r="AEV259" s="41"/>
      <c r="AEW259" s="41"/>
      <c r="AEX259" s="41"/>
      <c r="AEY259" s="41"/>
      <c r="AEZ259" s="41"/>
      <c r="AFA259" s="41"/>
      <c r="AFB259" s="41"/>
      <c r="AFC259" s="41"/>
      <c r="AFD259" s="41"/>
      <c r="AFE259" s="41"/>
      <c r="AFF259" s="41"/>
      <c r="AFG259" s="41"/>
      <c r="AFH259" s="41"/>
      <c r="AFI259" s="41"/>
      <c r="AFJ259" s="41"/>
      <c r="AFK259" s="41"/>
      <c r="AFL259" s="41"/>
      <c r="AFM259" s="41"/>
      <c r="AFN259" s="41"/>
      <c r="AFO259" s="41"/>
      <c r="AFP259" s="41"/>
      <c r="AFQ259" s="41"/>
      <c r="AFR259" s="41"/>
      <c r="AFS259" s="41"/>
      <c r="AFT259" s="41"/>
      <c r="AFU259" s="41"/>
      <c r="AFV259" s="41"/>
      <c r="AFW259" s="41"/>
      <c r="AFX259" s="41"/>
      <c r="AFY259" s="41"/>
      <c r="AFZ259" s="41"/>
      <c r="AGA259" s="41"/>
      <c r="AGB259" s="41"/>
      <c r="AGC259" s="41"/>
      <c r="AGD259" s="41"/>
      <c r="AGE259" s="41"/>
      <c r="AGF259" s="41"/>
      <c r="AGG259" s="41"/>
      <c r="AGH259" s="41"/>
      <c r="AGI259" s="41"/>
      <c r="AGJ259" s="41"/>
      <c r="AGK259" s="41"/>
      <c r="AGL259" s="41"/>
      <c r="AGM259" s="41"/>
      <c r="AGN259" s="41"/>
      <c r="AGO259" s="41"/>
      <c r="AGP259" s="41"/>
      <c r="AGQ259" s="41"/>
      <c r="AGR259" s="41"/>
      <c r="AGS259" s="41"/>
      <c r="AGT259" s="41"/>
      <c r="AGU259" s="41"/>
      <c r="AGV259" s="41"/>
      <c r="AGW259" s="41"/>
      <c r="AGX259" s="41"/>
      <c r="AGY259" s="41"/>
      <c r="AGZ259" s="41"/>
      <c r="AHA259" s="41"/>
      <c r="AHB259" s="41"/>
      <c r="AHC259" s="41"/>
      <c r="AHD259" s="41"/>
      <c r="AHE259" s="41"/>
      <c r="AHF259" s="41"/>
      <c r="AHG259" s="41"/>
      <c r="AHH259" s="41"/>
      <c r="AHI259" s="41"/>
      <c r="AHJ259" s="41"/>
      <c r="AHK259" s="41"/>
      <c r="AHL259" s="41"/>
      <c r="AHM259" s="41"/>
      <c r="AHN259" s="41"/>
      <c r="AHO259" s="41"/>
      <c r="AHP259" s="41"/>
      <c r="AHQ259" s="41"/>
      <c r="AHR259" s="41"/>
      <c r="AHS259" s="41"/>
      <c r="AHT259" s="41"/>
      <c r="AHU259" s="41"/>
      <c r="AHV259" s="41"/>
      <c r="AHW259" s="41"/>
      <c r="AHX259" s="41"/>
      <c r="AHY259" s="41"/>
      <c r="AHZ259" s="41"/>
      <c r="AIA259" s="41"/>
      <c r="AIB259" s="41"/>
      <c r="AIC259" s="41"/>
      <c r="AID259" s="41"/>
      <c r="AIE259" s="41"/>
      <c r="AIF259" s="41"/>
      <c r="AIG259" s="41"/>
      <c r="AIH259" s="41"/>
      <c r="AII259" s="41"/>
      <c r="AIJ259" s="41"/>
      <c r="AIK259" s="41"/>
      <c r="AIL259" s="41"/>
      <c r="AIM259" s="41"/>
      <c r="AIN259" s="41"/>
      <c r="AIO259" s="41"/>
      <c r="AIP259" s="41"/>
      <c r="AIQ259" s="41"/>
      <c r="AIR259" s="41"/>
      <c r="AIS259" s="41"/>
      <c r="AIT259" s="41"/>
      <c r="AIU259" s="41"/>
      <c r="AIV259" s="41"/>
      <c r="AIW259" s="41"/>
      <c r="AIX259" s="41"/>
      <c r="AIY259" s="41"/>
      <c r="AIZ259" s="41"/>
      <c r="AJA259" s="41"/>
      <c r="AJB259" s="41"/>
      <c r="AJC259" s="41"/>
      <c r="AJD259" s="41"/>
      <c r="AJE259" s="41"/>
      <c r="AJF259" s="41"/>
      <c r="AJG259" s="41"/>
      <c r="AJH259" s="41"/>
      <c r="AJI259" s="41"/>
      <c r="AJJ259" s="41"/>
      <c r="AJK259" s="41"/>
      <c r="AJL259" s="41"/>
      <c r="AJM259" s="41"/>
      <c r="AJN259" s="41"/>
      <c r="AJO259" s="41"/>
      <c r="AJP259" s="41"/>
      <c r="AJQ259" s="41"/>
      <c r="AJR259" s="41"/>
      <c r="AJS259" s="41"/>
      <c r="AJT259" s="41"/>
      <c r="AJU259" s="41"/>
      <c r="AJV259" s="41"/>
      <c r="AJW259" s="41"/>
      <c r="AJX259" s="41"/>
      <c r="AJY259" s="41"/>
      <c r="AJZ259" s="41"/>
      <c r="AKA259" s="41"/>
      <c r="AKB259" s="41"/>
      <c r="AKC259" s="41"/>
      <c r="AKD259" s="41"/>
      <c r="AKE259" s="41"/>
      <c r="AKF259" s="41"/>
      <c r="AKG259" s="41"/>
      <c r="AKH259" s="41"/>
      <c r="AKI259" s="41"/>
      <c r="AKJ259" s="41"/>
      <c r="AKK259" s="41"/>
      <c r="AKL259" s="41"/>
      <c r="AKM259" s="41"/>
      <c r="AKN259" s="41"/>
      <c r="AKO259" s="41"/>
      <c r="AKP259" s="41"/>
      <c r="AKQ259" s="41"/>
      <c r="AKR259" s="41"/>
      <c r="AKS259" s="41"/>
      <c r="AKT259" s="41"/>
      <c r="AKU259" s="41"/>
      <c r="AKV259" s="41"/>
      <c r="AKW259" s="41"/>
      <c r="AKX259" s="41"/>
      <c r="AKY259" s="41"/>
      <c r="AKZ259" s="41"/>
      <c r="ALA259" s="41"/>
      <c r="ALB259" s="41"/>
      <c r="ALC259" s="41"/>
      <c r="ALD259" s="41"/>
      <c r="ALE259" s="41"/>
      <c r="ALF259" s="41"/>
      <c r="ALG259" s="41"/>
      <c r="ALH259" s="41"/>
      <c r="ALI259" s="41"/>
      <c r="ALJ259" s="41"/>
      <c r="ALK259" s="41"/>
      <c r="ALL259" s="41"/>
      <c r="ALM259" s="41"/>
      <c r="ALN259" s="41"/>
      <c r="ALO259" s="41"/>
      <c r="ALP259" s="41"/>
      <c r="ALQ259" s="41"/>
      <c r="ALR259" s="41"/>
      <c r="ALS259" s="41"/>
      <c r="ALT259" s="41"/>
      <c r="ALU259" s="41"/>
      <c r="ALV259" s="41"/>
      <c r="ALW259" s="41"/>
      <c r="ALX259" s="41"/>
      <c r="ALY259" s="41"/>
      <c r="ALZ259" s="41"/>
      <c r="AMA259" s="41"/>
      <c r="AMB259" s="41"/>
      <c r="AMC259" s="41"/>
      <c r="AMD259" s="41"/>
      <c r="AME259" s="41"/>
    </row>
    <row r="260" spans="1:1019" ht="36" customHeight="1" thickBot="1" x14ac:dyDescent="0.25">
      <c r="A260" s="743"/>
      <c r="B260" s="718"/>
      <c r="C260" s="748"/>
      <c r="D260" s="794"/>
      <c r="E260" s="839"/>
      <c r="F260" s="757"/>
      <c r="G260" s="851"/>
      <c r="H260" s="813"/>
      <c r="I260" s="853"/>
      <c r="J260" s="554"/>
      <c r="K260" s="555"/>
      <c r="L260" s="556"/>
      <c r="M260" s="557"/>
      <c r="N260" s="570"/>
      <c r="O260" s="555"/>
      <c r="P260" s="557"/>
      <c r="Q260" s="557"/>
      <c r="R260" s="559"/>
      <c r="S260" s="555"/>
      <c r="T260" s="556"/>
      <c r="U260" s="557"/>
      <c r="V260" s="570"/>
      <c r="W260" s="560"/>
      <c r="X260" s="557"/>
      <c r="Y260" s="557"/>
      <c r="Z260" s="571"/>
      <c r="AA260" s="561"/>
      <c r="AB260" s="561"/>
      <c r="AC260" s="574" t="s">
        <v>409</v>
      </c>
      <c r="AD260" s="577">
        <v>0</v>
      </c>
      <c r="AE260" s="577">
        <v>1</v>
      </c>
      <c r="AF260" s="578">
        <v>1</v>
      </c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4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  <c r="IW260" s="41"/>
      <c r="IX260" s="41"/>
      <c r="IY260" s="41"/>
      <c r="IZ260" s="41"/>
      <c r="JA260" s="41"/>
      <c r="JB260" s="41"/>
      <c r="JC260" s="41"/>
      <c r="JD260" s="41"/>
      <c r="JE260" s="41"/>
      <c r="JF260" s="41"/>
      <c r="JG260" s="41"/>
      <c r="JH260" s="41"/>
      <c r="JI260" s="41"/>
      <c r="JJ260" s="41"/>
      <c r="JK260" s="41"/>
      <c r="JL260" s="41"/>
      <c r="JM260" s="41"/>
      <c r="JN260" s="41"/>
      <c r="JO260" s="41"/>
      <c r="JP260" s="41"/>
      <c r="JQ260" s="41"/>
      <c r="JR260" s="41"/>
      <c r="JS260" s="41"/>
      <c r="JT260" s="41"/>
      <c r="JU260" s="41"/>
      <c r="JV260" s="41"/>
      <c r="JW260" s="41"/>
      <c r="JX260" s="41"/>
      <c r="JY260" s="41"/>
      <c r="JZ260" s="41"/>
      <c r="KA260" s="41"/>
      <c r="KB260" s="41"/>
      <c r="KC260" s="41"/>
      <c r="KD260" s="41"/>
      <c r="KE260" s="41"/>
      <c r="KF260" s="41"/>
      <c r="KG260" s="41"/>
      <c r="KH260" s="41"/>
      <c r="KI260" s="41"/>
      <c r="KJ260" s="41"/>
      <c r="KK260" s="41"/>
      <c r="KL260" s="41"/>
      <c r="KM260" s="41"/>
      <c r="KN260" s="41"/>
      <c r="KO260" s="41"/>
      <c r="KP260" s="41"/>
      <c r="KQ260" s="41"/>
      <c r="KR260" s="41"/>
      <c r="KS260" s="41"/>
      <c r="KT260" s="41"/>
      <c r="KU260" s="41"/>
      <c r="KV260" s="41"/>
      <c r="KW260" s="41"/>
      <c r="KX260" s="41"/>
      <c r="KY260" s="41"/>
      <c r="KZ260" s="41"/>
      <c r="LA260" s="41"/>
      <c r="LB260" s="41"/>
      <c r="LC260" s="41"/>
      <c r="LD260" s="41"/>
      <c r="LE260" s="41"/>
      <c r="LF260" s="41"/>
      <c r="LG260" s="41"/>
      <c r="LH260" s="41"/>
      <c r="LI260" s="41"/>
      <c r="LJ260" s="41"/>
      <c r="LK260" s="41"/>
      <c r="LL260" s="41"/>
      <c r="LM260" s="41"/>
      <c r="LN260" s="41"/>
      <c r="LO260" s="41"/>
      <c r="LP260" s="41"/>
      <c r="LQ260" s="41"/>
      <c r="LR260" s="41"/>
      <c r="LS260" s="41"/>
      <c r="LT260" s="41"/>
      <c r="LU260" s="41"/>
      <c r="LV260" s="41"/>
      <c r="LW260" s="41"/>
      <c r="LX260" s="41"/>
      <c r="LY260" s="41"/>
      <c r="LZ260" s="41"/>
      <c r="MA260" s="41"/>
      <c r="MB260" s="41"/>
      <c r="MC260" s="41"/>
      <c r="MD260" s="41"/>
      <c r="ME260" s="41"/>
      <c r="MF260" s="41"/>
      <c r="MG260" s="41"/>
      <c r="MH260" s="41"/>
      <c r="MI260" s="41"/>
      <c r="MJ260" s="41"/>
      <c r="MK260" s="41"/>
      <c r="ML260" s="41"/>
      <c r="MM260" s="41"/>
      <c r="MN260" s="41"/>
      <c r="MO260" s="41"/>
      <c r="MP260" s="41"/>
      <c r="MQ260" s="41"/>
      <c r="MR260" s="41"/>
      <c r="MS260" s="41"/>
      <c r="MT260" s="41"/>
      <c r="MU260" s="41"/>
      <c r="MV260" s="41"/>
      <c r="MW260" s="41"/>
      <c r="MX260" s="41"/>
      <c r="MY260" s="41"/>
      <c r="MZ260" s="41"/>
      <c r="NA260" s="41"/>
      <c r="NB260" s="41"/>
      <c r="NC260" s="41"/>
      <c r="ND260" s="41"/>
      <c r="NE260" s="41"/>
      <c r="NF260" s="41"/>
      <c r="NG260" s="41"/>
      <c r="NH260" s="41"/>
      <c r="NI260" s="41"/>
      <c r="NJ260" s="41"/>
      <c r="NK260" s="41"/>
      <c r="NL260" s="41"/>
      <c r="NM260" s="41"/>
      <c r="NN260" s="41"/>
      <c r="NO260" s="41"/>
      <c r="NP260" s="41"/>
      <c r="NQ260" s="41"/>
      <c r="NR260" s="41"/>
      <c r="NS260" s="41"/>
      <c r="NT260" s="41"/>
      <c r="NU260" s="41"/>
      <c r="NV260" s="41"/>
      <c r="NW260" s="41"/>
      <c r="NX260" s="41"/>
      <c r="NY260" s="41"/>
      <c r="NZ260" s="41"/>
      <c r="OA260" s="41"/>
      <c r="OB260" s="41"/>
      <c r="OC260" s="41"/>
      <c r="OD260" s="41"/>
      <c r="OE260" s="41"/>
      <c r="OF260" s="41"/>
      <c r="OG260" s="41"/>
      <c r="OH260" s="41"/>
      <c r="OI260" s="41"/>
      <c r="OJ260" s="41"/>
      <c r="OK260" s="41"/>
      <c r="OL260" s="41"/>
      <c r="OM260" s="41"/>
      <c r="ON260" s="41"/>
      <c r="OO260" s="41"/>
      <c r="OP260" s="41"/>
      <c r="OQ260" s="41"/>
      <c r="OR260" s="41"/>
      <c r="OS260" s="41"/>
      <c r="OT260" s="41"/>
      <c r="OU260" s="41"/>
      <c r="OV260" s="41"/>
      <c r="OW260" s="41"/>
      <c r="OX260" s="41"/>
      <c r="OY260" s="41"/>
      <c r="OZ260" s="41"/>
      <c r="PA260" s="41"/>
      <c r="PB260" s="41"/>
      <c r="PC260" s="41"/>
      <c r="PD260" s="41"/>
      <c r="PE260" s="41"/>
      <c r="PF260" s="41"/>
      <c r="PG260" s="41"/>
      <c r="PH260" s="41"/>
      <c r="PI260" s="41"/>
      <c r="PJ260" s="41"/>
      <c r="PK260" s="41"/>
      <c r="PL260" s="41"/>
      <c r="PM260" s="41"/>
      <c r="PN260" s="41"/>
      <c r="PO260" s="41"/>
      <c r="PP260" s="41"/>
      <c r="PQ260" s="41"/>
      <c r="PR260" s="41"/>
      <c r="PS260" s="41"/>
      <c r="PT260" s="41"/>
      <c r="PU260" s="41"/>
      <c r="PV260" s="41"/>
      <c r="PW260" s="41"/>
      <c r="PX260" s="41"/>
      <c r="PY260" s="41"/>
      <c r="PZ260" s="41"/>
      <c r="QA260" s="41"/>
      <c r="QB260" s="41"/>
      <c r="QC260" s="41"/>
      <c r="QD260" s="41"/>
      <c r="QE260" s="41"/>
      <c r="QF260" s="41"/>
      <c r="QG260" s="41"/>
      <c r="QH260" s="41"/>
      <c r="QI260" s="41"/>
      <c r="QJ260" s="41"/>
      <c r="QK260" s="41"/>
      <c r="QL260" s="41"/>
      <c r="QM260" s="41"/>
      <c r="QN260" s="41"/>
      <c r="QO260" s="41"/>
      <c r="QP260" s="41"/>
      <c r="QQ260" s="41"/>
      <c r="QR260" s="41"/>
      <c r="QS260" s="41"/>
      <c r="QT260" s="41"/>
      <c r="QU260" s="41"/>
      <c r="QV260" s="41"/>
      <c r="QW260" s="41"/>
      <c r="QX260" s="41"/>
      <c r="QY260" s="41"/>
      <c r="QZ260" s="41"/>
      <c r="RA260" s="41"/>
      <c r="RB260" s="41"/>
      <c r="RC260" s="41"/>
      <c r="RD260" s="41"/>
      <c r="RE260" s="41"/>
      <c r="RF260" s="41"/>
      <c r="RG260" s="41"/>
      <c r="RH260" s="41"/>
      <c r="RI260" s="41"/>
      <c r="RJ260" s="41"/>
      <c r="RK260" s="41"/>
      <c r="RL260" s="41"/>
      <c r="RM260" s="41"/>
      <c r="RN260" s="41"/>
      <c r="RO260" s="41"/>
      <c r="RP260" s="41"/>
      <c r="RQ260" s="41"/>
      <c r="RR260" s="41"/>
      <c r="RS260" s="41"/>
      <c r="RT260" s="41"/>
      <c r="RU260" s="41"/>
      <c r="RV260" s="41"/>
      <c r="RW260" s="41"/>
      <c r="RX260" s="41"/>
      <c r="RY260" s="41"/>
      <c r="RZ260" s="41"/>
      <c r="SA260" s="41"/>
      <c r="SB260" s="41"/>
      <c r="SC260" s="41"/>
      <c r="SD260" s="41"/>
      <c r="SE260" s="41"/>
      <c r="SF260" s="41"/>
      <c r="SG260" s="41"/>
      <c r="SH260" s="41"/>
      <c r="SI260" s="41"/>
      <c r="SJ260" s="41"/>
      <c r="SK260" s="41"/>
      <c r="SL260" s="41"/>
      <c r="SM260" s="41"/>
      <c r="SN260" s="41"/>
      <c r="SO260" s="41"/>
      <c r="SP260" s="41"/>
      <c r="SQ260" s="41"/>
      <c r="SR260" s="41"/>
      <c r="SS260" s="41"/>
      <c r="ST260" s="41"/>
      <c r="SU260" s="41"/>
      <c r="SV260" s="41"/>
      <c r="SW260" s="41"/>
      <c r="SX260" s="41"/>
      <c r="SY260" s="41"/>
      <c r="SZ260" s="41"/>
      <c r="TA260" s="41"/>
      <c r="TB260" s="41"/>
      <c r="TC260" s="41"/>
      <c r="TD260" s="41"/>
      <c r="TE260" s="41"/>
      <c r="TF260" s="41"/>
      <c r="TG260" s="41"/>
      <c r="TH260" s="41"/>
      <c r="TI260" s="41"/>
      <c r="TJ260" s="41"/>
      <c r="TK260" s="41"/>
      <c r="TL260" s="41"/>
      <c r="TM260" s="41"/>
      <c r="TN260" s="41"/>
      <c r="TO260" s="41"/>
      <c r="TP260" s="41"/>
      <c r="TQ260" s="41"/>
      <c r="TR260" s="41"/>
      <c r="TS260" s="41"/>
      <c r="TT260" s="41"/>
      <c r="TU260" s="41"/>
      <c r="TV260" s="41"/>
      <c r="TW260" s="41"/>
      <c r="TX260" s="41"/>
      <c r="TY260" s="41"/>
      <c r="TZ260" s="41"/>
      <c r="UA260" s="41"/>
      <c r="UB260" s="41"/>
      <c r="UC260" s="41"/>
      <c r="UD260" s="41"/>
      <c r="UE260" s="41"/>
      <c r="UF260" s="41"/>
      <c r="UG260" s="41"/>
      <c r="UH260" s="41"/>
      <c r="UI260" s="41"/>
      <c r="UJ260" s="41"/>
      <c r="UK260" s="41"/>
      <c r="UL260" s="41"/>
      <c r="UM260" s="41"/>
      <c r="UN260" s="41"/>
      <c r="UO260" s="41"/>
      <c r="UP260" s="41"/>
      <c r="UQ260" s="41"/>
      <c r="UR260" s="41"/>
      <c r="US260" s="41"/>
      <c r="UT260" s="41"/>
      <c r="UU260" s="41"/>
      <c r="UV260" s="41"/>
      <c r="UW260" s="41"/>
      <c r="UX260" s="41"/>
      <c r="UY260" s="41"/>
      <c r="UZ260" s="41"/>
      <c r="VA260" s="41"/>
      <c r="VB260" s="41"/>
      <c r="VC260" s="41"/>
      <c r="VD260" s="41"/>
      <c r="VE260" s="41"/>
      <c r="VF260" s="41"/>
      <c r="VG260" s="41"/>
      <c r="VH260" s="41"/>
      <c r="VI260" s="41"/>
      <c r="VJ260" s="41"/>
      <c r="VK260" s="41"/>
      <c r="VL260" s="41"/>
      <c r="VM260" s="41"/>
      <c r="VN260" s="41"/>
      <c r="VO260" s="41"/>
      <c r="VP260" s="41"/>
      <c r="VQ260" s="41"/>
      <c r="VR260" s="41"/>
      <c r="VS260" s="41"/>
      <c r="VT260" s="41"/>
      <c r="VU260" s="41"/>
      <c r="VV260" s="41"/>
      <c r="VW260" s="41"/>
      <c r="VX260" s="41"/>
      <c r="VY260" s="41"/>
      <c r="VZ260" s="41"/>
      <c r="WA260" s="41"/>
      <c r="WB260" s="41"/>
      <c r="WC260" s="41"/>
      <c r="WD260" s="41"/>
      <c r="WE260" s="41"/>
      <c r="WF260" s="41"/>
      <c r="WG260" s="41"/>
      <c r="WH260" s="41"/>
      <c r="WI260" s="41"/>
      <c r="WJ260" s="41"/>
      <c r="WK260" s="41"/>
      <c r="WL260" s="41"/>
      <c r="WM260" s="41"/>
      <c r="WN260" s="41"/>
      <c r="WO260" s="41"/>
      <c r="WP260" s="41"/>
      <c r="WQ260" s="41"/>
      <c r="WR260" s="41"/>
      <c r="WS260" s="41"/>
      <c r="WT260" s="41"/>
      <c r="WU260" s="41"/>
      <c r="WV260" s="41"/>
      <c r="WW260" s="41"/>
      <c r="WX260" s="41"/>
      <c r="WY260" s="41"/>
      <c r="WZ260" s="41"/>
      <c r="XA260" s="41"/>
      <c r="XB260" s="41"/>
      <c r="XC260" s="41"/>
      <c r="XD260" s="41"/>
      <c r="XE260" s="41"/>
      <c r="XF260" s="41"/>
      <c r="XG260" s="41"/>
      <c r="XH260" s="41"/>
      <c r="XI260" s="41"/>
      <c r="XJ260" s="41"/>
      <c r="XK260" s="41"/>
      <c r="XL260" s="41"/>
      <c r="XM260" s="41"/>
      <c r="XN260" s="41"/>
      <c r="XO260" s="41"/>
      <c r="XP260" s="41"/>
      <c r="XQ260" s="41"/>
      <c r="XR260" s="41"/>
      <c r="XS260" s="41"/>
      <c r="XT260" s="41"/>
      <c r="XU260" s="41"/>
      <c r="XV260" s="41"/>
      <c r="XW260" s="41"/>
      <c r="XX260" s="41"/>
      <c r="XY260" s="41"/>
      <c r="XZ260" s="41"/>
      <c r="YA260" s="41"/>
      <c r="YB260" s="41"/>
      <c r="YC260" s="41"/>
      <c r="YD260" s="41"/>
      <c r="YE260" s="41"/>
      <c r="YF260" s="41"/>
      <c r="YG260" s="41"/>
      <c r="YH260" s="41"/>
      <c r="YI260" s="41"/>
      <c r="YJ260" s="41"/>
      <c r="YK260" s="41"/>
      <c r="YL260" s="41"/>
      <c r="YM260" s="41"/>
      <c r="YN260" s="41"/>
      <c r="YO260" s="41"/>
      <c r="YP260" s="41"/>
      <c r="YQ260" s="41"/>
      <c r="YR260" s="41"/>
      <c r="YS260" s="41"/>
      <c r="YT260" s="41"/>
      <c r="YU260" s="41"/>
      <c r="YV260" s="41"/>
      <c r="YW260" s="41"/>
      <c r="YX260" s="41"/>
      <c r="YY260" s="41"/>
      <c r="YZ260" s="41"/>
      <c r="ZA260" s="41"/>
      <c r="ZB260" s="41"/>
      <c r="ZC260" s="41"/>
      <c r="ZD260" s="41"/>
      <c r="ZE260" s="41"/>
      <c r="ZF260" s="41"/>
      <c r="ZG260" s="41"/>
      <c r="ZH260" s="41"/>
      <c r="ZI260" s="41"/>
      <c r="ZJ260" s="41"/>
      <c r="ZK260" s="41"/>
      <c r="ZL260" s="41"/>
      <c r="ZM260" s="41"/>
      <c r="ZN260" s="41"/>
      <c r="ZO260" s="41"/>
      <c r="ZP260" s="41"/>
      <c r="ZQ260" s="41"/>
      <c r="ZR260" s="41"/>
      <c r="ZS260" s="41"/>
      <c r="ZT260" s="41"/>
      <c r="ZU260" s="41"/>
      <c r="ZV260" s="41"/>
      <c r="ZW260" s="41"/>
      <c r="ZX260" s="41"/>
      <c r="ZY260" s="41"/>
      <c r="ZZ260" s="41"/>
      <c r="AAA260" s="41"/>
      <c r="AAB260" s="41"/>
      <c r="AAC260" s="41"/>
      <c r="AAD260" s="41"/>
      <c r="AAE260" s="41"/>
      <c r="AAF260" s="41"/>
      <c r="AAG260" s="41"/>
      <c r="AAH260" s="41"/>
      <c r="AAI260" s="41"/>
      <c r="AAJ260" s="41"/>
      <c r="AAK260" s="41"/>
      <c r="AAL260" s="41"/>
      <c r="AAM260" s="41"/>
      <c r="AAN260" s="41"/>
      <c r="AAO260" s="41"/>
      <c r="AAP260" s="41"/>
      <c r="AAQ260" s="41"/>
      <c r="AAR260" s="41"/>
      <c r="AAS260" s="41"/>
      <c r="AAT260" s="41"/>
      <c r="AAU260" s="41"/>
      <c r="AAV260" s="41"/>
      <c r="AAW260" s="41"/>
      <c r="AAX260" s="41"/>
      <c r="AAY260" s="41"/>
      <c r="AAZ260" s="41"/>
      <c r="ABA260" s="41"/>
      <c r="ABB260" s="41"/>
      <c r="ABC260" s="41"/>
      <c r="ABD260" s="41"/>
      <c r="ABE260" s="41"/>
      <c r="ABF260" s="41"/>
      <c r="ABG260" s="41"/>
      <c r="ABH260" s="41"/>
      <c r="ABI260" s="41"/>
      <c r="ABJ260" s="41"/>
      <c r="ABK260" s="41"/>
      <c r="ABL260" s="41"/>
      <c r="ABM260" s="41"/>
      <c r="ABN260" s="41"/>
      <c r="ABO260" s="41"/>
      <c r="ABP260" s="41"/>
      <c r="ABQ260" s="41"/>
      <c r="ABR260" s="41"/>
      <c r="ABS260" s="41"/>
      <c r="ABT260" s="41"/>
      <c r="ABU260" s="41"/>
      <c r="ABV260" s="41"/>
      <c r="ABW260" s="41"/>
      <c r="ABX260" s="41"/>
      <c r="ABY260" s="41"/>
      <c r="ABZ260" s="41"/>
      <c r="ACA260" s="41"/>
      <c r="ACB260" s="41"/>
      <c r="ACC260" s="41"/>
      <c r="ACD260" s="41"/>
      <c r="ACE260" s="41"/>
      <c r="ACF260" s="41"/>
      <c r="ACG260" s="41"/>
      <c r="ACH260" s="41"/>
      <c r="ACI260" s="41"/>
      <c r="ACJ260" s="41"/>
      <c r="ACK260" s="41"/>
      <c r="ACL260" s="41"/>
      <c r="ACM260" s="41"/>
      <c r="ACN260" s="41"/>
      <c r="ACO260" s="41"/>
      <c r="ACP260" s="41"/>
      <c r="ACQ260" s="41"/>
      <c r="ACR260" s="41"/>
      <c r="ACS260" s="41"/>
      <c r="ACT260" s="41"/>
      <c r="ACU260" s="41"/>
      <c r="ACV260" s="41"/>
      <c r="ACW260" s="41"/>
      <c r="ACX260" s="41"/>
      <c r="ACY260" s="41"/>
      <c r="ACZ260" s="41"/>
      <c r="ADA260" s="41"/>
      <c r="ADB260" s="41"/>
      <c r="ADC260" s="41"/>
      <c r="ADD260" s="41"/>
      <c r="ADE260" s="41"/>
      <c r="ADF260" s="41"/>
      <c r="ADG260" s="41"/>
      <c r="ADH260" s="41"/>
      <c r="ADI260" s="41"/>
      <c r="ADJ260" s="41"/>
      <c r="ADK260" s="41"/>
      <c r="ADL260" s="41"/>
      <c r="ADM260" s="41"/>
      <c r="ADN260" s="41"/>
      <c r="ADO260" s="41"/>
      <c r="ADP260" s="41"/>
      <c r="ADQ260" s="41"/>
      <c r="ADR260" s="41"/>
      <c r="ADS260" s="41"/>
      <c r="ADT260" s="41"/>
      <c r="ADU260" s="41"/>
      <c r="ADV260" s="41"/>
      <c r="ADW260" s="41"/>
      <c r="ADX260" s="41"/>
      <c r="ADY260" s="41"/>
      <c r="ADZ260" s="41"/>
      <c r="AEA260" s="41"/>
      <c r="AEB260" s="41"/>
      <c r="AEC260" s="41"/>
      <c r="AED260" s="41"/>
      <c r="AEE260" s="41"/>
      <c r="AEF260" s="41"/>
      <c r="AEG260" s="41"/>
      <c r="AEH260" s="41"/>
      <c r="AEI260" s="41"/>
      <c r="AEJ260" s="41"/>
      <c r="AEK260" s="41"/>
      <c r="AEL260" s="41"/>
      <c r="AEM260" s="41"/>
      <c r="AEN260" s="41"/>
      <c r="AEO260" s="41"/>
      <c r="AEP260" s="41"/>
      <c r="AEQ260" s="41"/>
      <c r="AER260" s="41"/>
      <c r="AES260" s="41"/>
      <c r="AET260" s="41"/>
      <c r="AEU260" s="41"/>
      <c r="AEV260" s="41"/>
      <c r="AEW260" s="41"/>
      <c r="AEX260" s="41"/>
      <c r="AEY260" s="41"/>
      <c r="AEZ260" s="41"/>
      <c r="AFA260" s="41"/>
      <c r="AFB260" s="41"/>
      <c r="AFC260" s="41"/>
      <c r="AFD260" s="41"/>
      <c r="AFE260" s="41"/>
      <c r="AFF260" s="41"/>
      <c r="AFG260" s="41"/>
      <c r="AFH260" s="41"/>
      <c r="AFI260" s="41"/>
      <c r="AFJ260" s="41"/>
      <c r="AFK260" s="41"/>
      <c r="AFL260" s="41"/>
      <c r="AFM260" s="41"/>
      <c r="AFN260" s="41"/>
      <c r="AFO260" s="41"/>
      <c r="AFP260" s="41"/>
      <c r="AFQ260" s="41"/>
      <c r="AFR260" s="41"/>
      <c r="AFS260" s="41"/>
      <c r="AFT260" s="41"/>
      <c r="AFU260" s="41"/>
      <c r="AFV260" s="41"/>
      <c r="AFW260" s="41"/>
      <c r="AFX260" s="41"/>
      <c r="AFY260" s="41"/>
      <c r="AFZ260" s="41"/>
      <c r="AGA260" s="41"/>
      <c r="AGB260" s="41"/>
      <c r="AGC260" s="41"/>
      <c r="AGD260" s="41"/>
      <c r="AGE260" s="41"/>
      <c r="AGF260" s="41"/>
      <c r="AGG260" s="41"/>
      <c r="AGH260" s="41"/>
      <c r="AGI260" s="41"/>
      <c r="AGJ260" s="41"/>
      <c r="AGK260" s="41"/>
      <c r="AGL260" s="41"/>
      <c r="AGM260" s="41"/>
      <c r="AGN260" s="41"/>
      <c r="AGO260" s="41"/>
      <c r="AGP260" s="41"/>
      <c r="AGQ260" s="41"/>
      <c r="AGR260" s="41"/>
      <c r="AGS260" s="41"/>
      <c r="AGT260" s="41"/>
      <c r="AGU260" s="41"/>
      <c r="AGV260" s="41"/>
      <c r="AGW260" s="41"/>
      <c r="AGX260" s="41"/>
      <c r="AGY260" s="41"/>
      <c r="AGZ260" s="41"/>
      <c r="AHA260" s="41"/>
      <c r="AHB260" s="41"/>
      <c r="AHC260" s="41"/>
      <c r="AHD260" s="41"/>
      <c r="AHE260" s="41"/>
      <c r="AHF260" s="41"/>
      <c r="AHG260" s="41"/>
      <c r="AHH260" s="41"/>
      <c r="AHI260" s="41"/>
      <c r="AHJ260" s="41"/>
      <c r="AHK260" s="41"/>
      <c r="AHL260" s="41"/>
      <c r="AHM260" s="41"/>
      <c r="AHN260" s="41"/>
      <c r="AHO260" s="41"/>
      <c r="AHP260" s="41"/>
      <c r="AHQ260" s="41"/>
      <c r="AHR260" s="41"/>
      <c r="AHS260" s="41"/>
      <c r="AHT260" s="41"/>
      <c r="AHU260" s="41"/>
      <c r="AHV260" s="41"/>
      <c r="AHW260" s="41"/>
      <c r="AHX260" s="41"/>
      <c r="AHY260" s="41"/>
      <c r="AHZ260" s="41"/>
      <c r="AIA260" s="41"/>
      <c r="AIB260" s="41"/>
      <c r="AIC260" s="41"/>
      <c r="AID260" s="41"/>
      <c r="AIE260" s="41"/>
      <c r="AIF260" s="41"/>
      <c r="AIG260" s="41"/>
      <c r="AIH260" s="41"/>
      <c r="AII260" s="41"/>
      <c r="AIJ260" s="41"/>
      <c r="AIK260" s="41"/>
      <c r="AIL260" s="41"/>
      <c r="AIM260" s="41"/>
      <c r="AIN260" s="41"/>
      <c r="AIO260" s="41"/>
      <c r="AIP260" s="41"/>
      <c r="AIQ260" s="41"/>
      <c r="AIR260" s="41"/>
      <c r="AIS260" s="41"/>
      <c r="AIT260" s="41"/>
      <c r="AIU260" s="41"/>
      <c r="AIV260" s="41"/>
      <c r="AIW260" s="41"/>
      <c r="AIX260" s="41"/>
      <c r="AIY260" s="41"/>
      <c r="AIZ260" s="41"/>
      <c r="AJA260" s="41"/>
      <c r="AJB260" s="41"/>
      <c r="AJC260" s="41"/>
      <c r="AJD260" s="41"/>
      <c r="AJE260" s="41"/>
      <c r="AJF260" s="41"/>
      <c r="AJG260" s="41"/>
      <c r="AJH260" s="41"/>
      <c r="AJI260" s="41"/>
      <c r="AJJ260" s="41"/>
      <c r="AJK260" s="41"/>
      <c r="AJL260" s="41"/>
      <c r="AJM260" s="41"/>
      <c r="AJN260" s="41"/>
      <c r="AJO260" s="41"/>
      <c r="AJP260" s="41"/>
      <c r="AJQ260" s="41"/>
      <c r="AJR260" s="41"/>
      <c r="AJS260" s="41"/>
      <c r="AJT260" s="41"/>
      <c r="AJU260" s="41"/>
      <c r="AJV260" s="41"/>
      <c r="AJW260" s="41"/>
      <c r="AJX260" s="41"/>
      <c r="AJY260" s="41"/>
      <c r="AJZ260" s="41"/>
      <c r="AKA260" s="41"/>
      <c r="AKB260" s="41"/>
      <c r="AKC260" s="41"/>
      <c r="AKD260" s="41"/>
      <c r="AKE260" s="41"/>
      <c r="AKF260" s="41"/>
      <c r="AKG260" s="41"/>
      <c r="AKH260" s="41"/>
      <c r="AKI260" s="41"/>
      <c r="AKJ260" s="41"/>
      <c r="AKK260" s="41"/>
      <c r="AKL260" s="41"/>
      <c r="AKM260" s="41"/>
      <c r="AKN260" s="41"/>
      <c r="AKO260" s="41"/>
      <c r="AKP260" s="41"/>
      <c r="AKQ260" s="41"/>
      <c r="AKR260" s="41"/>
      <c r="AKS260" s="41"/>
      <c r="AKT260" s="41"/>
      <c r="AKU260" s="41"/>
      <c r="AKV260" s="41"/>
      <c r="AKW260" s="41"/>
      <c r="AKX260" s="41"/>
      <c r="AKY260" s="41"/>
      <c r="AKZ260" s="41"/>
      <c r="ALA260" s="41"/>
      <c r="ALB260" s="41"/>
      <c r="ALC260" s="41"/>
      <c r="ALD260" s="41"/>
      <c r="ALE260" s="41"/>
      <c r="ALF260" s="41"/>
      <c r="ALG260" s="41"/>
      <c r="ALH260" s="41"/>
      <c r="ALI260" s="41"/>
      <c r="ALJ260" s="41"/>
      <c r="ALK260" s="41"/>
      <c r="ALL260" s="41"/>
      <c r="ALM260" s="41"/>
      <c r="ALN260" s="41"/>
      <c r="ALO260" s="41"/>
      <c r="ALP260" s="41"/>
      <c r="ALQ260" s="41"/>
      <c r="ALR260" s="41"/>
      <c r="ALS260" s="41"/>
      <c r="ALT260" s="41"/>
      <c r="ALU260" s="41"/>
      <c r="ALV260" s="41"/>
      <c r="ALW260" s="41"/>
      <c r="ALX260" s="41"/>
      <c r="ALY260" s="41"/>
      <c r="ALZ260" s="41"/>
      <c r="AMA260" s="41"/>
      <c r="AMB260" s="41"/>
      <c r="AMC260" s="41"/>
      <c r="AMD260" s="41"/>
      <c r="AME260" s="41"/>
    </row>
    <row r="261" spans="1:1019" ht="28.5" customHeight="1" thickBot="1" x14ac:dyDescent="0.25">
      <c r="A261" s="744"/>
      <c r="B261" s="625"/>
      <c r="C261" s="749"/>
      <c r="D261" s="795"/>
      <c r="E261" s="840"/>
      <c r="F261" s="758"/>
      <c r="G261" s="845"/>
      <c r="H261" s="814"/>
      <c r="I261" s="854"/>
      <c r="J261" s="562" t="s">
        <v>26</v>
      </c>
      <c r="K261" s="563">
        <f>SUM(K258)</f>
        <v>7.7</v>
      </c>
      <c r="L261" s="564">
        <f t="shared" ref="L261:N261" si="87">SUM(L258)</f>
        <v>7.7</v>
      </c>
      <c r="M261" s="564">
        <f t="shared" si="87"/>
        <v>0</v>
      </c>
      <c r="N261" s="565">
        <f t="shared" si="87"/>
        <v>0</v>
      </c>
      <c r="O261" s="566">
        <f>SUM(O258)</f>
        <v>8.9</v>
      </c>
      <c r="P261" s="567">
        <f>+P258</f>
        <v>8.9</v>
      </c>
      <c r="Q261" s="567">
        <v>0</v>
      </c>
      <c r="R261" s="568">
        <f t="shared" ref="R261:Z261" si="88">SUM(R258)</f>
        <v>0</v>
      </c>
      <c r="S261" s="563">
        <f t="shared" si="88"/>
        <v>8.9</v>
      </c>
      <c r="T261" s="564">
        <f t="shared" si="88"/>
        <v>8.9</v>
      </c>
      <c r="U261" s="564">
        <f t="shared" si="88"/>
        <v>0</v>
      </c>
      <c r="V261" s="565">
        <f t="shared" si="88"/>
        <v>0</v>
      </c>
      <c r="W261" s="563">
        <f t="shared" si="88"/>
        <v>0</v>
      </c>
      <c r="X261" s="564">
        <f t="shared" si="88"/>
        <v>0</v>
      </c>
      <c r="Y261" s="564">
        <f t="shared" si="88"/>
        <v>0</v>
      </c>
      <c r="Z261" s="565">
        <f t="shared" si="88"/>
        <v>0</v>
      </c>
      <c r="AA261" s="569">
        <f>AA258</f>
        <v>8.9</v>
      </c>
      <c r="AB261" s="569">
        <f>AB258</f>
        <v>8.9</v>
      </c>
      <c r="AC261" s="572" t="s">
        <v>410</v>
      </c>
      <c r="AD261" s="579">
        <v>7</v>
      </c>
      <c r="AE261" s="579">
        <v>7</v>
      </c>
      <c r="AF261" s="580">
        <v>10</v>
      </c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4"/>
    </row>
    <row r="262" spans="1:1019" ht="17.25" customHeight="1" thickBot="1" x14ac:dyDescent="0.25">
      <c r="A262" s="684" t="s">
        <v>17</v>
      </c>
      <c r="B262" s="624" t="s">
        <v>18</v>
      </c>
      <c r="C262" s="740" t="s">
        <v>27</v>
      </c>
      <c r="D262" s="643" t="s">
        <v>37</v>
      </c>
      <c r="E262" s="807" t="s">
        <v>244</v>
      </c>
      <c r="F262" s="649"/>
      <c r="G262" s="652" t="s">
        <v>304</v>
      </c>
      <c r="H262" s="655" t="s">
        <v>21</v>
      </c>
      <c r="I262" s="658" t="s">
        <v>36</v>
      </c>
      <c r="J262" s="284" t="s">
        <v>28</v>
      </c>
      <c r="K262" s="196">
        <f>+L262+N262</f>
        <v>0</v>
      </c>
      <c r="L262" s="374">
        <v>0</v>
      </c>
      <c r="M262" s="378">
        <v>0</v>
      </c>
      <c r="N262" s="345">
        <v>0</v>
      </c>
      <c r="O262" s="190">
        <f>+P262+R262</f>
        <v>0</v>
      </c>
      <c r="P262" s="199">
        <v>0</v>
      </c>
      <c r="Q262" s="280">
        <v>0</v>
      </c>
      <c r="R262" s="200">
        <v>0</v>
      </c>
      <c r="S262" s="196">
        <f>+T262+V262</f>
        <v>0</v>
      </c>
      <c r="T262" s="374">
        <v>0</v>
      </c>
      <c r="U262" s="378">
        <v>0</v>
      </c>
      <c r="V262" s="345">
        <v>0</v>
      </c>
      <c r="W262" s="196">
        <f>+X262+Z262</f>
        <v>0</v>
      </c>
      <c r="X262" s="201">
        <v>0</v>
      </c>
      <c r="Y262" s="201">
        <v>0</v>
      </c>
      <c r="Z262" s="200">
        <v>0</v>
      </c>
      <c r="AA262" s="296">
        <v>0</v>
      </c>
      <c r="AB262" s="296">
        <v>0</v>
      </c>
      <c r="AC262" s="1045" t="s">
        <v>209</v>
      </c>
      <c r="AD262" s="632" t="s">
        <v>39</v>
      </c>
      <c r="AE262" s="632" t="s">
        <v>39</v>
      </c>
      <c r="AF262" s="835" t="s">
        <v>39</v>
      </c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4"/>
    </row>
    <row r="263" spans="1:1019" ht="18.75" customHeight="1" thickBot="1" x14ac:dyDescent="0.25">
      <c r="A263" s="685"/>
      <c r="B263" s="718"/>
      <c r="C263" s="741"/>
      <c r="D263" s="644"/>
      <c r="E263" s="869"/>
      <c r="F263" s="650"/>
      <c r="G263" s="653"/>
      <c r="H263" s="656"/>
      <c r="I263" s="659"/>
      <c r="J263" s="128" t="s">
        <v>24</v>
      </c>
      <c r="K263" s="195">
        <f>+L263+N263</f>
        <v>0</v>
      </c>
      <c r="L263" s="13">
        <v>0</v>
      </c>
      <c r="M263" s="13">
        <v>0</v>
      </c>
      <c r="N263" s="112">
        <v>0</v>
      </c>
      <c r="O263" s="132">
        <f>+P263+R263</f>
        <v>0</v>
      </c>
      <c r="P263" s="14">
        <v>0</v>
      </c>
      <c r="Q263" s="15">
        <v>0</v>
      </c>
      <c r="R263" s="112">
        <v>0</v>
      </c>
      <c r="S263" s="195">
        <f>+T263+V263</f>
        <v>0</v>
      </c>
      <c r="T263" s="13">
        <v>0</v>
      </c>
      <c r="U263" s="13">
        <v>0</v>
      </c>
      <c r="V263" s="112">
        <v>0</v>
      </c>
      <c r="W263" s="195">
        <f>+X263+Z263</f>
        <v>0</v>
      </c>
      <c r="X263" s="13">
        <v>0</v>
      </c>
      <c r="Y263" s="13">
        <v>0</v>
      </c>
      <c r="Z263" s="112">
        <v>0</v>
      </c>
      <c r="AA263" s="295">
        <v>0</v>
      </c>
      <c r="AB263" s="295">
        <v>0</v>
      </c>
      <c r="AC263" s="1045"/>
      <c r="AD263" s="632"/>
      <c r="AE263" s="632"/>
      <c r="AF263" s="835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4"/>
    </row>
    <row r="264" spans="1:1019" ht="25.5" customHeight="1" thickBot="1" x14ac:dyDescent="0.25">
      <c r="A264" s="686"/>
      <c r="B264" s="625"/>
      <c r="C264" s="596"/>
      <c r="D264" s="645"/>
      <c r="E264" s="725"/>
      <c r="F264" s="651"/>
      <c r="G264" s="654"/>
      <c r="H264" s="657"/>
      <c r="I264" s="660"/>
      <c r="J264" s="134" t="s">
        <v>26</v>
      </c>
      <c r="K264" s="6">
        <f t="shared" ref="K264:N264" si="89">SUM(K262:K263)</f>
        <v>0</v>
      </c>
      <c r="L264" s="5">
        <f t="shared" si="89"/>
        <v>0</v>
      </c>
      <c r="M264" s="5">
        <f t="shared" si="89"/>
        <v>0</v>
      </c>
      <c r="N264" s="7">
        <f t="shared" si="89"/>
        <v>0</v>
      </c>
      <c r="O264" s="113">
        <f t="shared" ref="O264:AB264" si="90">SUM(O262:O263)</f>
        <v>0</v>
      </c>
      <c r="P264" s="3">
        <f t="shared" si="90"/>
        <v>0</v>
      </c>
      <c r="Q264" s="3">
        <f t="shared" si="90"/>
        <v>0</v>
      </c>
      <c r="R264" s="21">
        <f t="shared" si="90"/>
        <v>0</v>
      </c>
      <c r="S264" s="6">
        <f t="shared" si="90"/>
        <v>0</v>
      </c>
      <c r="T264" s="5">
        <f t="shared" si="90"/>
        <v>0</v>
      </c>
      <c r="U264" s="5">
        <f t="shared" si="90"/>
        <v>0</v>
      </c>
      <c r="V264" s="7">
        <f t="shared" si="90"/>
        <v>0</v>
      </c>
      <c r="W264" s="8">
        <f t="shared" si="90"/>
        <v>0</v>
      </c>
      <c r="X264" s="2">
        <f t="shared" si="90"/>
        <v>0</v>
      </c>
      <c r="Y264" s="2">
        <f t="shared" si="90"/>
        <v>0</v>
      </c>
      <c r="Z264" s="7">
        <f t="shared" si="90"/>
        <v>0</v>
      </c>
      <c r="AA264" s="23">
        <f t="shared" si="90"/>
        <v>0</v>
      </c>
      <c r="AB264" s="23">
        <f t="shared" si="90"/>
        <v>0</v>
      </c>
      <c r="AC264" s="1045"/>
      <c r="AD264" s="632"/>
      <c r="AE264" s="632"/>
      <c r="AF264" s="835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4"/>
    </row>
    <row r="265" spans="1:1019" ht="18" customHeight="1" thickBot="1" x14ac:dyDescent="0.25">
      <c r="A265" s="684" t="s">
        <v>17</v>
      </c>
      <c r="B265" s="624" t="s">
        <v>18</v>
      </c>
      <c r="C265" s="740" t="s">
        <v>27</v>
      </c>
      <c r="D265" s="643" t="s">
        <v>38</v>
      </c>
      <c r="E265" s="836" t="s">
        <v>245</v>
      </c>
      <c r="F265" s="703"/>
      <c r="G265" s="652" t="s">
        <v>398</v>
      </c>
      <c r="H265" s="655" t="s">
        <v>21</v>
      </c>
      <c r="I265" s="658" t="s">
        <v>36</v>
      </c>
      <c r="J265" s="284" t="s">
        <v>28</v>
      </c>
      <c r="K265" s="196">
        <f>+L265+N265</f>
        <v>0</v>
      </c>
      <c r="L265" s="374">
        <v>0</v>
      </c>
      <c r="M265" s="280">
        <v>0</v>
      </c>
      <c r="N265" s="200">
        <v>0</v>
      </c>
      <c r="O265" s="190">
        <f>+P265+R265</f>
        <v>0</v>
      </c>
      <c r="P265" s="199">
        <v>0</v>
      </c>
      <c r="Q265" s="280">
        <v>0</v>
      </c>
      <c r="R265" s="200">
        <v>0</v>
      </c>
      <c r="S265" s="196">
        <f>+T265+V265</f>
        <v>0</v>
      </c>
      <c r="T265" s="374">
        <v>0</v>
      </c>
      <c r="U265" s="280">
        <v>0</v>
      </c>
      <c r="V265" s="200">
        <v>0</v>
      </c>
      <c r="W265" s="196">
        <f>+X265+Z265</f>
        <v>0</v>
      </c>
      <c r="X265" s="201">
        <v>0</v>
      </c>
      <c r="Y265" s="201">
        <v>0</v>
      </c>
      <c r="Z265" s="200">
        <v>0</v>
      </c>
      <c r="AA265" s="296">
        <v>0</v>
      </c>
      <c r="AB265" s="296">
        <v>0</v>
      </c>
      <c r="AC265" s="1045" t="s">
        <v>246</v>
      </c>
      <c r="AD265" s="632" t="s">
        <v>39</v>
      </c>
      <c r="AE265" s="632" t="s">
        <v>39</v>
      </c>
      <c r="AF265" s="835" t="s">
        <v>39</v>
      </c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4"/>
    </row>
    <row r="266" spans="1:1019" ht="21.75" customHeight="1" thickBot="1" x14ac:dyDescent="0.25">
      <c r="A266" s="685"/>
      <c r="B266" s="718"/>
      <c r="C266" s="741"/>
      <c r="D266" s="644"/>
      <c r="E266" s="837"/>
      <c r="F266" s="704"/>
      <c r="G266" s="653"/>
      <c r="H266" s="656"/>
      <c r="I266" s="659"/>
      <c r="J266" s="286" t="s">
        <v>24</v>
      </c>
      <c r="K266" s="195">
        <f>+L266+N266</f>
        <v>0</v>
      </c>
      <c r="L266" s="13">
        <v>0</v>
      </c>
      <c r="M266" s="13">
        <v>0</v>
      </c>
      <c r="N266" s="112">
        <v>0</v>
      </c>
      <c r="O266" s="132">
        <f>+P266+R266</f>
        <v>0</v>
      </c>
      <c r="P266" s="14">
        <v>0</v>
      </c>
      <c r="Q266" s="15">
        <v>0</v>
      </c>
      <c r="R266" s="112">
        <v>0</v>
      </c>
      <c r="S266" s="195">
        <f>+T266+V266</f>
        <v>0</v>
      </c>
      <c r="T266" s="13">
        <v>0</v>
      </c>
      <c r="U266" s="13">
        <v>0</v>
      </c>
      <c r="V266" s="112">
        <v>0</v>
      </c>
      <c r="W266" s="195">
        <f>+X266+Z266</f>
        <v>0</v>
      </c>
      <c r="X266" s="13">
        <v>0</v>
      </c>
      <c r="Y266" s="13">
        <v>0</v>
      </c>
      <c r="Z266" s="112">
        <v>0</v>
      </c>
      <c r="AA266" s="295">
        <v>0</v>
      </c>
      <c r="AB266" s="295">
        <v>0</v>
      </c>
      <c r="AC266" s="1045"/>
      <c r="AD266" s="632"/>
      <c r="AE266" s="632"/>
      <c r="AF266" s="835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4"/>
    </row>
    <row r="267" spans="1:1019" ht="24" customHeight="1" thickBot="1" x14ac:dyDescent="0.25">
      <c r="A267" s="686"/>
      <c r="B267" s="625"/>
      <c r="C267" s="596"/>
      <c r="D267" s="645"/>
      <c r="E267" s="648"/>
      <c r="F267" s="651"/>
      <c r="G267" s="654"/>
      <c r="H267" s="657"/>
      <c r="I267" s="660"/>
      <c r="J267" s="134" t="s">
        <v>26</v>
      </c>
      <c r="K267" s="6">
        <f t="shared" ref="K267:N267" si="91">SUM(K265:K266)</f>
        <v>0</v>
      </c>
      <c r="L267" s="5">
        <f t="shared" si="91"/>
        <v>0</v>
      </c>
      <c r="M267" s="5">
        <f t="shared" si="91"/>
        <v>0</v>
      </c>
      <c r="N267" s="7">
        <f t="shared" si="91"/>
        <v>0</v>
      </c>
      <c r="O267" s="113">
        <f t="shared" ref="O267:AB267" si="92">SUM(O265:O266)</f>
        <v>0</v>
      </c>
      <c r="P267" s="3">
        <f t="shared" si="92"/>
        <v>0</v>
      </c>
      <c r="Q267" s="3">
        <f t="shared" si="92"/>
        <v>0</v>
      </c>
      <c r="R267" s="21">
        <f t="shared" si="92"/>
        <v>0</v>
      </c>
      <c r="S267" s="6">
        <f t="shared" si="92"/>
        <v>0</v>
      </c>
      <c r="T267" s="5">
        <f t="shared" si="92"/>
        <v>0</v>
      </c>
      <c r="U267" s="5">
        <f t="shared" si="92"/>
        <v>0</v>
      </c>
      <c r="V267" s="7">
        <f t="shared" si="92"/>
        <v>0</v>
      </c>
      <c r="W267" s="8">
        <f t="shared" si="92"/>
        <v>0</v>
      </c>
      <c r="X267" s="2">
        <f t="shared" si="92"/>
        <v>0</v>
      </c>
      <c r="Y267" s="2">
        <f t="shared" si="92"/>
        <v>0</v>
      </c>
      <c r="Z267" s="7">
        <f t="shared" si="92"/>
        <v>0</v>
      </c>
      <c r="AA267" s="23">
        <f t="shared" si="92"/>
        <v>0</v>
      </c>
      <c r="AB267" s="23">
        <f t="shared" si="92"/>
        <v>0</v>
      </c>
      <c r="AC267" s="1045"/>
      <c r="AD267" s="632"/>
      <c r="AE267" s="632"/>
      <c r="AF267" s="835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4"/>
    </row>
    <row r="268" spans="1:1019" ht="18.75" customHeight="1" x14ac:dyDescent="0.2">
      <c r="A268" s="684" t="s">
        <v>17</v>
      </c>
      <c r="B268" s="624" t="s">
        <v>18</v>
      </c>
      <c r="C268" s="740" t="s">
        <v>27</v>
      </c>
      <c r="D268" s="643" t="s">
        <v>42</v>
      </c>
      <c r="E268" s="836" t="s">
        <v>292</v>
      </c>
      <c r="F268" s="703"/>
      <c r="G268" s="652" t="s">
        <v>399</v>
      </c>
      <c r="H268" s="655" t="s">
        <v>21</v>
      </c>
      <c r="I268" s="658" t="s">
        <v>36</v>
      </c>
      <c r="J268" s="283" t="s">
        <v>28</v>
      </c>
      <c r="K268" s="163">
        <f>+L268+N268</f>
        <v>0</v>
      </c>
      <c r="L268" s="12">
        <v>0</v>
      </c>
      <c r="M268" s="246">
        <v>0</v>
      </c>
      <c r="N268" s="245">
        <v>0</v>
      </c>
      <c r="O268" s="160">
        <f>+P268+R268</f>
        <v>0</v>
      </c>
      <c r="P268" s="12">
        <v>0</v>
      </c>
      <c r="Q268" s="246">
        <v>0</v>
      </c>
      <c r="R268" s="116">
        <v>0</v>
      </c>
      <c r="S268" s="163">
        <f>+T268+V268</f>
        <v>0</v>
      </c>
      <c r="T268" s="12">
        <v>0</v>
      </c>
      <c r="U268" s="246">
        <v>0</v>
      </c>
      <c r="V268" s="245">
        <v>0</v>
      </c>
      <c r="W268" s="163">
        <f>+X268+Z268</f>
        <v>0</v>
      </c>
      <c r="X268" s="244">
        <v>0</v>
      </c>
      <c r="Y268" s="244">
        <v>0</v>
      </c>
      <c r="Z268" s="116">
        <v>0</v>
      </c>
      <c r="AA268" s="294">
        <v>0</v>
      </c>
      <c r="AB268" s="294">
        <v>0</v>
      </c>
      <c r="AC268" s="609" t="s">
        <v>209</v>
      </c>
      <c r="AD268" s="612" t="s">
        <v>39</v>
      </c>
      <c r="AE268" s="612" t="s">
        <v>39</v>
      </c>
      <c r="AF268" s="615" t="s">
        <v>39</v>
      </c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4"/>
    </row>
    <row r="269" spans="1:1019" ht="20.25" customHeight="1" thickBot="1" x14ac:dyDescent="0.25">
      <c r="A269" s="685"/>
      <c r="B269" s="718"/>
      <c r="C269" s="741"/>
      <c r="D269" s="644"/>
      <c r="E269" s="837"/>
      <c r="F269" s="704"/>
      <c r="G269" s="653"/>
      <c r="H269" s="656"/>
      <c r="I269" s="659"/>
      <c r="J269" s="467" t="s">
        <v>319</v>
      </c>
      <c r="K269" s="195">
        <f>+L269+N269</f>
        <v>0</v>
      </c>
      <c r="L269" s="13">
        <v>0</v>
      </c>
      <c r="M269" s="13">
        <v>0</v>
      </c>
      <c r="N269" s="112">
        <v>0</v>
      </c>
      <c r="O269" s="132">
        <f>+P269+R269</f>
        <v>0</v>
      </c>
      <c r="P269" s="14">
        <v>0</v>
      </c>
      <c r="Q269" s="15">
        <v>0</v>
      </c>
      <c r="R269" s="112">
        <v>0</v>
      </c>
      <c r="S269" s="195">
        <f>+T269+V269</f>
        <v>0</v>
      </c>
      <c r="T269" s="13">
        <v>0</v>
      </c>
      <c r="U269" s="13">
        <v>0</v>
      </c>
      <c r="V269" s="112">
        <v>0</v>
      </c>
      <c r="W269" s="195">
        <f>+X269+Z269</f>
        <v>0</v>
      </c>
      <c r="X269" s="13">
        <v>0</v>
      </c>
      <c r="Y269" s="13">
        <v>0</v>
      </c>
      <c r="Z269" s="112">
        <v>0</v>
      </c>
      <c r="AA269" s="295">
        <v>0</v>
      </c>
      <c r="AB269" s="295">
        <v>0</v>
      </c>
      <c r="AC269" s="610"/>
      <c r="AD269" s="613"/>
      <c r="AE269" s="613"/>
      <c r="AF269" s="616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4"/>
    </row>
    <row r="270" spans="1:1019" ht="24.75" customHeight="1" thickBot="1" x14ac:dyDescent="0.25">
      <c r="A270" s="686"/>
      <c r="B270" s="625"/>
      <c r="C270" s="596"/>
      <c r="D270" s="645"/>
      <c r="E270" s="648"/>
      <c r="F270" s="651"/>
      <c r="G270" s="654"/>
      <c r="H270" s="657"/>
      <c r="I270" s="660"/>
      <c r="J270" s="134" t="s">
        <v>26</v>
      </c>
      <c r="K270" s="6">
        <f t="shared" ref="K270:N270" si="93">SUM(K268:K269)</f>
        <v>0</v>
      </c>
      <c r="L270" s="5">
        <f t="shared" si="93"/>
        <v>0</v>
      </c>
      <c r="M270" s="5">
        <f t="shared" si="93"/>
        <v>0</v>
      </c>
      <c r="N270" s="7">
        <f t="shared" si="93"/>
        <v>0</v>
      </c>
      <c r="O270" s="113">
        <f t="shared" ref="O270:AB270" si="94">SUM(O268:O269)</f>
        <v>0</v>
      </c>
      <c r="P270" s="3">
        <f t="shared" si="94"/>
        <v>0</v>
      </c>
      <c r="Q270" s="3">
        <f t="shared" si="94"/>
        <v>0</v>
      </c>
      <c r="R270" s="21">
        <f t="shared" si="94"/>
        <v>0</v>
      </c>
      <c r="S270" s="6">
        <f t="shared" si="94"/>
        <v>0</v>
      </c>
      <c r="T270" s="5">
        <f t="shared" si="94"/>
        <v>0</v>
      </c>
      <c r="U270" s="5">
        <f t="shared" si="94"/>
        <v>0</v>
      </c>
      <c r="V270" s="7">
        <f t="shared" si="94"/>
        <v>0</v>
      </c>
      <c r="W270" s="8">
        <f t="shared" si="94"/>
        <v>0</v>
      </c>
      <c r="X270" s="2">
        <f t="shared" si="94"/>
        <v>0</v>
      </c>
      <c r="Y270" s="2">
        <f t="shared" si="94"/>
        <v>0</v>
      </c>
      <c r="Z270" s="7">
        <f t="shared" si="94"/>
        <v>0</v>
      </c>
      <c r="AA270" s="23">
        <f t="shared" si="94"/>
        <v>0</v>
      </c>
      <c r="AB270" s="23">
        <f t="shared" si="94"/>
        <v>0</v>
      </c>
      <c r="AC270" s="611"/>
      <c r="AD270" s="614"/>
      <c r="AE270" s="614"/>
      <c r="AF270" s="617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4"/>
    </row>
    <row r="271" spans="1:1019" ht="19.5" customHeight="1" x14ac:dyDescent="0.2">
      <c r="A271" s="684" t="s">
        <v>17</v>
      </c>
      <c r="B271" s="624" t="s">
        <v>18</v>
      </c>
      <c r="C271" s="740" t="s">
        <v>27</v>
      </c>
      <c r="D271" s="643" t="s">
        <v>36</v>
      </c>
      <c r="E271" s="831" t="s">
        <v>126</v>
      </c>
      <c r="F271" s="703"/>
      <c r="G271" s="652" t="s">
        <v>398</v>
      </c>
      <c r="H271" s="655" t="s">
        <v>21</v>
      </c>
      <c r="I271" s="658" t="s">
        <v>36</v>
      </c>
      <c r="J271" s="283" t="s">
        <v>28</v>
      </c>
      <c r="K271" s="163">
        <f>L271+N271</f>
        <v>912.7</v>
      </c>
      <c r="L271" s="12">
        <v>0</v>
      </c>
      <c r="M271" s="246">
        <v>0</v>
      </c>
      <c r="N271" s="245">
        <v>912.7</v>
      </c>
      <c r="O271" s="160">
        <f>+P271+R271</f>
        <v>0</v>
      </c>
      <c r="P271" s="12">
        <v>0</v>
      </c>
      <c r="Q271" s="246">
        <v>0</v>
      </c>
      <c r="R271" s="116">
        <v>0</v>
      </c>
      <c r="S271" s="163">
        <f>T271+V271</f>
        <v>0</v>
      </c>
      <c r="T271" s="12">
        <v>0</v>
      </c>
      <c r="U271" s="246">
        <v>0</v>
      </c>
      <c r="V271" s="245">
        <v>0</v>
      </c>
      <c r="W271" s="163">
        <f>+X271+Z271</f>
        <v>0</v>
      </c>
      <c r="X271" s="244">
        <v>0</v>
      </c>
      <c r="Y271" s="244">
        <v>0</v>
      </c>
      <c r="Z271" s="116">
        <v>0</v>
      </c>
      <c r="AA271" s="294">
        <v>0</v>
      </c>
      <c r="AB271" s="294">
        <v>0</v>
      </c>
      <c r="AC271" s="609" t="s">
        <v>194</v>
      </c>
      <c r="AD271" s="612" t="s">
        <v>39</v>
      </c>
      <c r="AE271" s="612" t="s">
        <v>39</v>
      </c>
      <c r="AF271" s="615" t="s">
        <v>39</v>
      </c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4"/>
    </row>
    <row r="272" spans="1:1019" ht="21.75" customHeight="1" thickBot="1" x14ac:dyDescent="0.25">
      <c r="A272" s="685"/>
      <c r="B272" s="718"/>
      <c r="C272" s="741"/>
      <c r="D272" s="644"/>
      <c r="E272" s="832"/>
      <c r="F272" s="704"/>
      <c r="G272" s="653"/>
      <c r="H272" s="656"/>
      <c r="I272" s="659"/>
      <c r="J272" s="309" t="s">
        <v>24</v>
      </c>
      <c r="K272" s="302">
        <f>+L272+N272</f>
        <v>311.8</v>
      </c>
      <c r="L272" s="312">
        <v>0</v>
      </c>
      <c r="M272" s="312">
        <v>0</v>
      </c>
      <c r="N272" s="313">
        <v>311.8</v>
      </c>
      <c r="O272" s="193">
        <f>+P272+R272</f>
        <v>0</v>
      </c>
      <c r="P272" s="184">
        <v>0</v>
      </c>
      <c r="Q272" s="314">
        <v>0</v>
      </c>
      <c r="R272" s="313">
        <v>0</v>
      </c>
      <c r="S272" s="302">
        <f>+T272+V272</f>
        <v>0</v>
      </c>
      <c r="T272" s="312">
        <v>0</v>
      </c>
      <c r="U272" s="312">
        <v>0</v>
      </c>
      <c r="V272" s="313">
        <v>0</v>
      </c>
      <c r="W272" s="302">
        <f>+X272+Z272</f>
        <v>0</v>
      </c>
      <c r="X272" s="312">
        <v>0</v>
      </c>
      <c r="Y272" s="312">
        <v>0</v>
      </c>
      <c r="Z272" s="313">
        <v>0</v>
      </c>
      <c r="AA272" s="315">
        <v>0</v>
      </c>
      <c r="AB272" s="315">
        <v>0</v>
      </c>
      <c r="AC272" s="610"/>
      <c r="AD272" s="613"/>
      <c r="AE272" s="613"/>
      <c r="AF272" s="616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4"/>
    </row>
    <row r="273" spans="1:67" ht="24.75" customHeight="1" thickBot="1" x14ac:dyDescent="0.25">
      <c r="A273" s="686"/>
      <c r="B273" s="625"/>
      <c r="C273" s="596"/>
      <c r="D273" s="645"/>
      <c r="E273" s="675"/>
      <c r="F273" s="651"/>
      <c r="G273" s="654"/>
      <c r="H273" s="657"/>
      <c r="I273" s="660"/>
      <c r="J273" s="134" t="s">
        <v>26</v>
      </c>
      <c r="K273" s="6">
        <f t="shared" ref="K273:N273" si="95">SUM(K271:K272)</f>
        <v>1224.5</v>
      </c>
      <c r="L273" s="5">
        <f t="shared" si="95"/>
        <v>0</v>
      </c>
      <c r="M273" s="5">
        <f t="shared" si="95"/>
        <v>0</v>
      </c>
      <c r="N273" s="7">
        <f t="shared" si="95"/>
        <v>1224.5</v>
      </c>
      <c r="O273" s="113">
        <f t="shared" ref="O273:AB273" si="96">SUM(O271:O272)</f>
        <v>0</v>
      </c>
      <c r="P273" s="3">
        <f t="shared" si="96"/>
        <v>0</v>
      </c>
      <c r="Q273" s="3">
        <f t="shared" si="96"/>
        <v>0</v>
      </c>
      <c r="R273" s="21">
        <f t="shared" si="96"/>
        <v>0</v>
      </c>
      <c r="S273" s="6">
        <f t="shared" si="96"/>
        <v>0</v>
      </c>
      <c r="T273" s="5">
        <f t="shared" si="96"/>
        <v>0</v>
      </c>
      <c r="U273" s="5">
        <f t="shared" si="96"/>
        <v>0</v>
      </c>
      <c r="V273" s="7">
        <f t="shared" si="96"/>
        <v>0</v>
      </c>
      <c r="W273" s="8">
        <f t="shared" si="96"/>
        <v>0</v>
      </c>
      <c r="X273" s="2">
        <f t="shared" si="96"/>
        <v>0</v>
      </c>
      <c r="Y273" s="2">
        <f t="shared" si="96"/>
        <v>0</v>
      </c>
      <c r="Z273" s="7">
        <f t="shared" si="96"/>
        <v>0</v>
      </c>
      <c r="AA273" s="23">
        <f t="shared" si="96"/>
        <v>0</v>
      </c>
      <c r="AB273" s="23">
        <f t="shared" si="96"/>
        <v>0</v>
      </c>
      <c r="AC273" s="611"/>
      <c r="AD273" s="614"/>
      <c r="AE273" s="614"/>
      <c r="AF273" s="617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4"/>
    </row>
    <row r="274" spans="1:67" ht="16.5" customHeight="1" thickBot="1" x14ac:dyDescent="0.25">
      <c r="A274" s="684" t="s">
        <v>17</v>
      </c>
      <c r="B274" s="624" t="s">
        <v>18</v>
      </c>
      <c r="C274" s="740" t="s">
        <v>27</v>
      </c>
      <c r="D274" s="643" t="s">
        <v>47</v>
      </c>
      <c r="E274" s="807" t="s">
        <v>375</v>
      </c>
      <c r="F274" s="649"/>
      <c r="G274" s="652" t="s">
        <v>304</v>
      </c>
      <c r="H274" s="655" t="s">
        <v>21</v>
      </c>
      <c r="I274" s="761" t="s">
        <v>36</v>
      </c>
      <c r="J274" s="283" t="s">
        <v>28</v>
      </c>
      <c r="K274" s="163">
        <f>+L274+N274</f>
        <v>0</v>
      </c>
      <c r="L274" s="12">
        <v>0</v>
      </c>
      <c r="M274" s="246">
        <v>0</v>
      </c>
      <c r="N274" s="116">
        <v>0</v>
      </c>
      <c r="O274" s="160">
        <f>+P274+R274</f>
        <v>0</v>
      </c>
      <c r="P274" s="12">
        <v>0</v>
      </c>
      <c r="Q274" s="246">
        <v>0</v>
      </c>
      <c r="R274" s="116">
        <v>0</v>
      </c>
      <c r="S274" s="163">
        <f>+T274+V274</f>
        <v>0</v>
      </c>
      <c r="T274" s="12">
        <v>0</v>
      </c>
      <c r="U274" s="246">
        <v>0</v>
      </c>
      <c r="V274" s="116">
        <v>0</v>
      </c>
      <c r="W274" s="163">
        <f>+X274+Z274</f>
        <v>0</v>
      </c>
      <c r="X274" s="244">
        <v>0</v>
      </c>
      <c r="Y274" s="244">
        <v>0</v>
      </c>
      <c r="Z274" s="116">
        <v>0</v>
      </c>
      <c r="AA274" s="294">
        <v>0</v>
      </c>
      <c r="AB274" s="294">
        <v>0</v>
      </c>
      <c r="AC274" s="662" t="s">
        <v>210</v>
      </c>
      <c r="AD274" s="632" t="s">
        <v>39</v>
      </c>
      <c r="AE274" s="632" t="s">
        <v>39</v>
      </c>
      <c r="AF274" s="633" t="s">
        <v>39</v>
      </c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  <c r="BF274" s="53"/>
      <c r="BG274" s="54"/>
    </row>
    <row r="275" spans="1:67" ht="19.5" customHeight="1" thickBot="1" x14ac:dyDescent="0.25">
      <c r="A275" s="685"/>
      <c r="B275" s="718"/>
      <c r="C275" s="741"/>
      <c r="D275" s="644"/>
      <c r="E275" s="869"/>
      <c r="F275" s="650"/>
      <c r="G275" s="653"/>
      <c r="H275" s="656"/>
      <c r="I275" s="762"/>
      <c r="J275" s="468" t="s">
        <v>319</v>
      </c>
      <c r="K275" s="196">
        <f>+L275+N275</f>
        <v>0</v>
      </c>
      <c r="L275" s="291">
        <v>0</v>
      </c>
      <c r="M275" s="96">
        <v>0</v>
      </c>
      <c r="N275" s="345">
        <v>0</v>
      </c>
      <c r="O275" s="190">
        <f>+P275+R275</f>
        <v>0</v>
      </c>
      <c r="P275" s="199">
        <v>0</v>
      </c>
      <c r="Q275" s="280">
        <v>0</v>
      </c>
      <c r="R275" s="200">
        <v>0</v>
      </c>
      <c r="S275" s="196">
        <f>+T275+V275</f>
        <v>0</v>
      </c>
      <c r="T275" s="291">
        <v>0</v>
      </c>
      <c r="U275" s="96">
        <v>0</v>
      </c>
      <c r="V275" s="345">
        <v>0</v>
      </c>
      <c r="W275" s="196">
        <f>+X275+Z275</f>
        <v>0</v>
      </c>
      <c r="X275" s="201">
        <v>0</v>
      </c>
      <c r="Y275" s="201">
        <v>0</v>
      </c>
      <c r="Z275" s="200">
        <v>0</v>
      </c>
      <c r="AA275" s="296">
        <v>0</v>
      </c>
      <c r="AB275" s="296">
        <v>0</v>
      </c>
      <c r="AC275" s="662"/>
      <c r="AD275" s="632"/>
      <c r="AE275" s="632"/>
      <c r="AF275" s="63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4"/>
    </row>
    <row r="276" spans="1:67" ht="19.5" customHeight="1" thickBot="1" x14ac:dyDescent="0.25">
      <c r="A276" s="685"/>
      <c r="B276" s="718"/>
      <c r="C276" s="741"/>
      <c r="D276" s="644"/>
      <c r="E276" s="869"/>
      <c r="F276" s="650"/>
      <c r="G276" s="653"/>
      <c r="H276" s="656"/>
      <c r="I276" s="762"/>
      <c r="J276" s="309" t="s">
        <v>24</v>
      </c>
      <c r="K276" s="171">
        <f>+L276+N276</f>
        <v>0</v>
      </c>
      <c r="L276" s="311">
        <v>0</v>
      </c>
      <c r="M276" s="311">
        <v>0</v>
      </c>
      <c r="N276" s="379">
        <v>0</v>
      </c>
      <c r="O276" s="168">
        <f>+P276+R276</f>
        <v>0</v>
      </c>
      <c r="P276" s="184">
        <v>0</v>
      </c>
      <c r="Q276" s="314">
        <v>0</v>
      </c>
      <c r="R276" s="313">
        <v>0</v>
      </c>
      <c r="S276" s="171">
        <f>+T276+V276</f>
        <v>0</v>
      </c>
      <c r="T276" s="311">
        <v>0</v>
      </c>
      <c r="U276" s="311">
        <v>0</v>
      </c>
      <c r="V276" s="379">
        <v>0</v>
      </c>
      <c r="W276" s="171">
        <f>+X276+Z276</f>
        <v>0</v>
      </c>
      <c r="X276" s="312">
        <v>0</v>
      </c>
      <c r="Y276" s="312">
        <v>0</v>
      </c>
      <c r="Z276" s="313">
        <v>0</v>
      </c>
      <c r="AA276" s="315">
        <v>0</v>
      </c>
      <c r="AB276" s="315">
        <v>0</v>
      </c>
      <c r="AC276" s="662"/>
      <c r="AD276" s="632"/>
      <c r="AE276" s="632"/>
      <c r="AF276" s="63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4"/>
    </row>
    <row r="277" spans="1:67" ht="22.5" customHeight="1" thickBot="1" x14ac:dyDescent="0.25">
      <c r="A277" s="686"/>
      <c r="B277" s="625"/>
      <c r="C277" s="596"/>
      <c r="D277" s="645"/>
      <c r="E277" s="725"/>
      <c r="F277" s="651"/>
      <c r="G277" s="654"/>
      <c r="H277" s="657"/>
      <c r="I277" s="763"/>
      <c r="J277" s="134" t="s">
        <v>26</v>
      </c>
      <c r="K277" s="6">
        <f t="shared" ref="K277:N277" si="97">SUM(K274:K276)</f>
        <v>0</v>
      </c>
      <c r="L277" s="5">
        <f t="shared" si="97"/>
        <v>0</v>
      </c>
      <c r="M277" s="5">
        <f t="shared" si="97"/>
        <v>0</v>
      </c>
      <c r="N277" s="7">
        <f t="shared" si="97"/>
        <v>0</v>
      </c>
      <c r="O277" s="113">
        <f t="shared" ref="O277:AB277" si="98">SUM(O274:O276)</f>
        <v>0</v>
      </c>
      <c r="P277" s="3">
        <f t="shared" si="98"/>
        <v>0</v>
      </c>
      <c r="Q277" s="3">
        <f t="shared" si="98"/>
        <v>0</v>
      </c>
      <c r="R277" s="21">
        <f t="shared" si="98"/>
        <v>0</v>
      </c>
      <c r="S277" s="6">
        <f t="shared" si="98"/>
        <v>0</v>
      </c>
      <c r="T277" s="5">
        <f t="shared" si="98"/>
        <v>0</v>
      </c>
      <c r="U277" s="5">
        <f t="shared" si="98"/>
        <v>0</v>
      </c>
      <c r="V277" s="7">
        <f t="shared" si="98"/>
        <v>0</v>
      </c>
      <c r="W277" s="8">
        <f t="shared" si="98"/>
        <v>0</v>
      </c>
      <c r="X277" s="2">
        <f t="shared" si="98"/>
        <v>0</v>
      </c>
      <c r="Y277" s="2">
        <f t="shared" si="98"/>
        <v>0</v>
      </c>
      <c r="Z277" s="7">
        <f t="shared" si="98"/>
        <v>0</v>
      </c>
      <c r="AA277" s="23">
        <f t="shared" si="98"/>
        <v>0</v>
      </c>
      <c r="AB277" s="23">
        <f t="shared" si="98"/>
        <v>0</v>
      </c>
      <c r="AC277" s="662"/>
      <c r="AD277" s="632"/>
      <c r="AE277" s="632"/>
      <c r="AF277" s="63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  <c r="BF277" s="53"/>
      <c r="BG277" s="54"/>
    </row>
    <row r="278" spans="1:67" ht="18.75" customHeight="1" thickBot="1" x14ac:dyDescent="0.25">
      <c r="A278" s="684" t="s">
        <v>17</v>
      </c>
      <c r="B278" s="624" t="s">
        <v>18</v>
      </c>
      <c r="C278" s="740" t="s">
        <v>27</v>
      </c>
      <c r="D278" s="643" t="s">
        <v>57</v>
      </c>
      <c r="E278" s="836" t="s">
        <v>87</v>
      </c>
      <c r="F278" s="703"/>
      <c r="G278" s="922" t="s">
        <v>304</v>
      </c>
      <c r="H278" s="655" t="s">
        <v>21</v>
      </c>
      <c r="I278" s="658" t="s">
        <v>36</v>
      </c>
      <c r="J278" s="283" t="s">
        <v>28</v>
      </c>
      <c r="K278" s="163">
        <f>+L278+N278</f>
        <v>0</v>
      </c>
      <c r="L278" s="12">
        <v>0</v>
      </c>
      <c r="M278" s="246">
        <v>0</v>
      </c>
      <c r="N278" s="245">
        <v>0</v>
      </c>
      <c r="O278" s="160">
        <f>+P278+R278</f>
        <v>0</v>
      </c>
      <c r="P278" s="12">
        <v>0</v>
      </c>
      <c r="Q278" s="246">
        <v>0</v>
      </c>
      <c r="R278" s="116">
        <v>0</v>
      </c>
      <c r="S278" s="163">
        <f>+T278+V278</f>
        <v>0</v>
      </c>
      <c r="T278" s="12">
        <v>0</v>
      </c>
      <c r="U278" s="246">
        <v>0</v>
      </c>
      <c r="V278" s="245">
        <v>0</v>
      </c>
      <c r="W278" s="163">
        <f>+X278+Z278</f>
        <v>0</v>
      </c>
      <c r="X278" s="244">
        <v>0</v>
      </c>
      <c r="Y278" s="244">
        <v>0</v>
      </c>
      <c r="Z278" s="116">
        <v>0</v>
      </c>
      <c r="AA278" s="294">
        <v>0</v>
      </c>
      <c r="AB278" s="294">
        <v>0</v>
      </c>
      <c r="AC278" s="662" t="s">
        <v>211</v>
      </c>
      <c r="AD278" s="632" t="s">
        <v>39</v>
      </c>
      <c r="AE278" s="632" t="s">
        <v>39</v>
      </c>
      <c r="AF278" s="633" t="s">
        <v>39</v>
      </c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4"/>
    </row>
    <row r="279" spans="1:67" ht="19.5" customHeight="1" thickBot="1" x14ac:dyDescent="0.25">
      <c r="A279" s="685"/>
      <c r="B279" s="718"/>
      <c r="C279" s="741"/>
      <c r="D279" s="644"/>
      <c r="E279" s="837"/>
      <c r="F279" s="704"/>
      <c r="G279" s="936"/>
      <c r="H279" s="656"/>
      <c r="I279" s="659"/>
      <c r="J279" s="309" t="s">
        <v>24</v>
      </c>
      <c r="K279" s="302">
        <f>+L279+N279</f>
        <v>0</v>
      </c>
      <c r="L279" s="312">
        <v>0</v>
      </c>
      <c r="M279" s="312">
        <v>0</v>
      </c>
      <c r="N279" s="313">
        <v>0</v>
      </c>
      <c r="O279" s="193">
        <f>+P279+R279</f>
        <v>0</v>
      </c>
      <c r="P279" s="184">
        <v>0</v>
      </c>
      <c r="Q279" s="314">
        <v>0</v>
      </c>
      <c r="R279" s="313">
        <v>0</v>
      </c>
      <c r="S279" s="302">
        <f>+T279+V279</f>
        <v>0</v>
      </c>
      <c r="T279" s="312">
        <v>0</v>
      </c>
      <c r="U279" s="312">
        <v>0</v>
      </c>
      <c r="V279" s="313">
        <v>0</v>
      </c>
      <c r="W279" s="302">
        <f>+X279+Z279</f>
        <v>0</v>
      </c>
      <c r="X279" s="312">
        <v>0</v>
      </c>
      <c r="Y279" s="312">
        <v>0</v>
      </c>
      <c r="Z279" s="313">
        <v>0</v>
      </c>
      <c r="AA279" s="315">
        <v>0</v>
      </c>
      <c r="AB279" s="315">
        <v>0</v>
      </c>
      <c r="AC279" s="662"/>
      <c r="AD279" s="632"/>
      <c r="AE279" s="632"/>
      <c r="AF279" s="63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4"/>
    </row>
    <row r="280" spans="1:67" ht="28.5" customHeight="1" thickBot="1" x14ac:dyDescent="0.25">
      <c r="A280" s="686"/>
      <c r="B280" s="625"/>
      <c r="C280" s="596"/>
      <c r="D280" s="645"/>
      <c r="E280" s="648"/>
      <c r="F280" s="651"/>
      <c r="G280" s="875"/>
      <c r="H280" s="657"/>
      <c r="I280" s="660"/>
      <c r="J280" s="134" t="s">
        <v>26</v>
      </c>
      <c r="K280" s="6">
        <f t="shared" ref="K280:N280" si="99">SUM(K278:K279)</f>
        <v>0</v>
      </c>
      <c r="L280" s="5">
        <f t="shared" si="99"/>
        <v>0</v>
      </c>
      <c r="M280" s="5">
        <f t="shared" si="99"/>
        <v>0</v>
      </c>
      <c r="N280" s="7">
        <f t="shared" si="99"/>
        <v>0</v>
      </c>
      <c r="O280" s="113">
        <f t="shared" ref="O280:AB280" si="100">SUM(O278:O279)</f>
        <v>0</v>
      </c>
      <c r="P280" s="3">
        <f t="shared" si="100"/>
        <v>0</v>
      </c>
      <c r="Q280" s="3">
        <f t="shared" si="100"/>
        <v>0</v>
      </c>
      <c r="R280" s="21">
        <f t="shared" si="100"/>
        <v>0</v>
      </c>
      <c r="S280" s="6">
        <f t="shared" si="100"/>
        <v>0</v>
      </c>
      <c r="T280" s="5">
        <f t="shared" si="100"/>
        <v>0</v>
      </c>
      <c r="U280" s="5">
        <f t="shared" si="100"/>
        <v>0</v>
      </c>
      <c r="V280" s="7">
        <f t="shared" si="100"/>
        <v>0</v>
      </c>
      <c r="W280" s="8">
        <f t="shared" si="100"/>
        <v>0</v>
      </c>
      <c r="X280" s="2">
        <f t="shared" si="100"/>
        <v>0</v>
      </c>
      <c r="Y280" s="2">
        <f t="shared" si="100"/>
        <v>0</v>
      </c>
      <c r="Z280" s="7">
        <f t="shared" si="100"/>
        <v>0</v>
      </c>
      <c r="AA280" s="23">
        <f t="shared" si="100"/>
        <v>0</v>
      </c>
      <c r="AB280" s="23">
        <f t="shared" si="100"/>
        <v>0</v>
      </c>
      <c r="AC280" s="662"/>
      <c r="AD280" s="632"/>
      <c r="AE280" s="632"/>
      <c r="AF280" s="63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4"/>
    </row>
    <row r="281" spans="1:67" ht="17.25" customHeight="1" thickBot="1" x14ac:dyDescent="0.25">
      <c r="A281" s="742" t="s">
        <v>17</v>
      </c>
      <c r="B281" s="624" t="s">
        <v>18</v>
      </c>
      <c r="C281" s="740" t="s">
        <v>27</v>
      </c>
      <c r="D281" s="753" t="s">
        <v>41</v>
      </c>
      <c r="E281" s="724" t="s">
        <v>89</v>
      </c>
      <c r="F281" s="820"/>
      <c r="G281" s="652" t="s">
        <v>94</v>
      </c>
      <c r="H281" s="766" t="s">
        <v>85</v>
      </c>
      <c r="I281" s="714" t="s">
        <v>36</v>
      </c>
      <c r="J281" s="283" t="s">
        <v>86</v>
      </c>
      <c r="K281" s="163">
        <f>+L281+N281</f>
        <v>84.4</v>
      </c>
      <c r="L281" s="341">
        <v>49.2</v>
      </c>
      <c r="M281" s="341">
        <v>0</v>
      </c>
      <c r="N281" s="245">
        <v>35.200000000000003</v>
      </c>
      <c r="O281" s="160">
        <f>+P281+R281</f>
        <v>120</v>
      </c>
      <c r="P281" s="12">
        <v>50</v>
      </c>
      <c r="Q281" s="12">
        <v>0</v>
      </c>
      <c r="R281" s="116">
        <v>70</v>
      </c>
      <c r="S281" s="163">
        <f>+T281+V281</f>
        <v>100</v>
      </c>
      <c r="T281" s="341">
        <v>50</v>
      </c>
      <c r="U281" s="341">
        <v>0</v>
      </c>
      <c r="V281" s="245">
        <v>50</v>
      </c>
      <c r="W281" s="163">
        <f>+X281+Z281</f>
        <v>0</v>
      </c>
      <c r="X281" s="12">
        <v>0</v>
      </c>
      <c r="Y281" s="12">
        <v>0</v>
      </c>
      <c r="Z281" s="116">
        <v>0</v>
      </c>
      <c r="AA281" s="294">
        <v>130</v>
      </c>
      <c r="AB281" s="294">
        <v>140</v>
      </c>
      <c r="AC281" s="900" t="s">
        <v>212</v>
      </c>
      <c r="AD281" s="830">
        <v>100</v>
      </c>
      <c r="AE281" s="830">
        <v>100</v>
      </c>
      <c r="AF281" s="809">
        <v>100</v>
      </c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4"/>
    </row>
    <row r="282" spans="1:67" ht="18" customHeight="1" thickBot="1" x14ac:dyDescent="0.25">
      <c r="A282" s="1011"/>
      <c r="B282" s="718"/>
      <c r="C282" s="748"/>
      <c r="D282" s="754"/>
      <c r="E282" s="818"/>
      <c r="F282" s="821"/>
      <c r="G282" s="653"/>
      <c r="H282" s="819"/>
      <c r="I282" s="823"/>
      <c r="J282" s="309" t="s">
        <v>24</v>
      </c>
      <c r="K282" s="193">
        <f>+L282+N282</f>
        <v>0</v>
      </c>
      <c r="L282" s="117">
        <v>0</v>
      </c>
      <c r="M282" s="117">
        <v>0</v>
      </c>
      <c r="N282" s="118">
        <v>0</v>
      </c>
      <c r="O282" s="193">
        <f>+P282+R282</f>
        <v>0</v>
      </c>
      <c r="P282" s="117">
        <v>0</v>
      </c>
      <c r="Q282" s="117">
        <v>0</v>
      </c>
      <c r="R282" s="118">
        <v>0</v>
      </c>
      <c r="S282" s="193">
        <f>+T282+V282</f>
        <v>0</v>
      </c>
      <c r="T282" s="117">
        <v>0</v>
      </c>
      <c r="U282" s="117">
        <v>0</v>
      </c>
      <c r="V282" s="118">
        <v>0</v>
      </c>
      <c r="W282" s="302">
        <v>0</v>
      </c>
      <c r="X282" s="117">
        <v>0</v>
      </c>
      <c r="Y282" s="117">
        <v>0</v>
      </c>
      <c r="Z282" s="118">
        <v>0</v>
      </c>
      <c r="AA282" s="306">
        <v>0</v>
      </c>
      <c r="AB282" s="306">
        <v>0</v>
      </c>
      <c r="AC282" s="900"/>
      <c r="AD282" s="830"/>
      <c r="AE282" s="830"/>
      <c r="AF282" s="809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4"/>
    </row>
    <row r="283" spans="1:67" ht="26.25" customHeight="1" thickBot="1" x14ac:dyDescent="0.25">
      <c r="A283" s="744"/>
      <c r="B283" s="625"/>
      <c r="C283" s="749"/>
      <c r="D283" s="755"/>
      <c r="E283" s="725"/>
      <c r="F283" s="822"/>
      <c r="G283" s="654"/>
      <c r="H283" s="767"/>
      <c r="I283" s="824"/>
      <c r="J283" s="134" t="s">
        <v>26</v>
      </c>
      <c r="K283" s="8">
        <f t="shared" ref="K283:N283" si="101">SUM(K281:K282)</f>
        <v>84.4</v>
      </c>
      <c r="L283" s="1">
        <f t="shared" si="101"/>
        <v>49.2</v>
      </c>
      <c r="M283" s="1">
        <f t="shared" si="101"/>
        <v>0</v>
      </c>
      <c r="N283" s="7">
        <f t="shared" si="101"/>
        <v>35.200000000000003</v>
      </c>
      <c r="O283" s="20">
        <f t="shared" ref="O283:AB283" si="102">SUM(O281:O282)</f>
        <v>120</v>
      </c>
      <c r="P283" s="22">
        <f t="shared" si="102"/>
        <v>50</v>
      </c>
      <c r="Q283" s="22">
        <f t="shared" si="102"/>
        <v>0</v>
      </c>
      <c r="R283" s="21">
        <f t="shared" si="102"/>
        <v>70</v>
      </c>
      <c r="S283" s="8">
        <f t="shared" si="102"/>
        <v>100</v>
      </c>
      <c r="T283" s="1">
        <f t="shared" si="102"/>
        <v>50</v>
      </c>
      <c r="U283" s="1">
        <f t="shared" si="102"/>
        <v>0</v>
      </c>
      <c r="V283" s="7">
        <f t="shared" si="102"/>
        <v>50</v>
      </c>
      <c r="W283" s="8">
        <f t="shared" si="102"/>
        <v>0</v>
      </c>
      <c r="X283" s="1">
        <f t="shared" si="102"/>
        <v>0</v>
      </c>
      <c r="Y283" s="1">
        <f t="shared" si="102"/>
        <v>0</v>
      </c>
      <c r="Z283" s="7">
        <f t="shared" si="102"/>
        <v>0</v>
      </c>
      <c r="AA283" s="23">
        <f t="shared" si="102"/>
        <v>130</v>
      </c>
      <c r="AB283" s="23">
        <f t="shared" si="102"/>
        <v>140</v>
      </c>
      <c r="AC283" s="900"/>
      <c r="AD283" s="830"/>
      <c r="AE283" s="830"/>
      <c r="AF283" s="809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4"/>
    </row>
    <row r="284" spans="1:67" ht="21" customHeight="1" x14ac:dyDescent="0.2">
      <c r="A284" s="726" t="s">
        <v>17</v>
      </c>
      <c r="B284" s="624" t="s">
        <v>18</v>
      </c>
      <c r="C284" s="740" t="s">
        <v>27</v>
      </c>
      <c r="D284" s="753" t="s">
        <v>58</v>
      </c>
      <c r="E284" s="724" t="s">
        <v>90</v>
      </c>
      <c r="F284" s="820"/>
      <c r="G284" s="695" t="s">
        <v>94</v>
      </c>
      <c r="H284" s="1152" t="s">
        <v>85</v>
      </c>
      <c r="I284" s="714" t="s">
        <v>36</v>
      </c>
      <c r="J284" s="283" t="s">
        <v>86</v>
      </c>
      <c r="K284" s="163">
        <f>+L284+N284</f>
        <v>149.69999999999999</v>
      </c>
      <c r="L284" s="341">
        <v>144.1</v>
      </c>
      <c r="M284" s="341">
        <v>0</v>
      </c>
      <c r="N284" s="245">
        <v>5.6</v>
      </c>
      <c r="O284" s="160">
        <f>+P284+R284</f>
        <v>240</v>
      </c>
      <c r="P284" s="12">
        <v>120</v>
      </c>
      <c r="Q284" s="12">
        <v>0</v>
      </c>
      <c r="R284" s="116">
        <v>120</v>
      </c>
      <c r="S284" s="163">
        <f>+T284+V284</f>
        <v>240</v>
      </c>
      <c r="T284" s="341">
        <v>120</v>
      </c>
      <c r="U284" s="341">
        <v>0</v>
      </c>
      <c r="V284" s="245">
        <v>120</v>
      </c>
      <c r="W284" s="163">
        <f>+X284+Z284</f>
        <v>0</v>
      </c>
      <c r="X284" s="12">
        <v>0</v>
      </c>
      <c r="Y284" s="12">
        <v>0</v>
      </c>
      <c r="Z284" s="116">
        <v>0</v>
      </c>
      <c r="AA284" s="294">
        <v>250</v>
      </c>
      <c r="AB284" s="294">
        <v>260</v>
      </c>
      <c r="AC284" s="609" t="s">
        <v>212</v>
      </c>
      <c r="AD284" s="897">
        <v>100</v>
      </c>
      <c r="AE284" s="897">
        <v>100</v>
      </c>
      <c r="AF284" s="808">
        <v>100</v>
      </c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4"/>
    </row>
    <row r="285" spans="1:67" ht="23.25" customHeight="1" thickBot="1" x14ac:dyDescent="0.25">
      <c r="A285" s="734"/>
      <c r="B285" s="718"/>
      <c r="C285" s="748"/>
      <c r="D285" s="754"/>
      <c r="E285" s="818"/>
      <c r="F285" s="821"/>
      <c r="G285" s="696"/>
      <c r="H285" s="1153"/>
      <c r="I285" s="823"/>
      <c r="J285" s="286" t="s">
        <v>24</v>
      </c>
      <c r="K285" s="132">
        <f>+L285+N285</f>
        <v>0</v>
      </c>
      <c r="L285" s="98">
        <v>0</v>
      </c>
      <c r="M285" s="98">
        <v>0</v>
      </c>
      <c r="N285" s="247">
        <v>0</v>
      </c>
      <c r="O285" s="132">
        <f>+P285+R285</f>
        <v>0</v>
      </c>
      <c r="P285" s="98">
        <v>0</v>
      </c>
      <c r="Q285" s="98">
        <v>0</v>
      </c>
      <c r="R285" s="247">
        <v>0</v>
      </c>
      <c r="S285" s="132">
        <f>+T285+V285</f>
        <v>0</v>
      </c>
      <c r="T285" s="98">
        <v>0</v>
      </c>
      <c r="U285" s="98">
        <v>0</v>
      </c>
      <c r="V285" s="247">
        <v>0</v>
      </c>
      <c r="W285" s="195">
        <v>0</v>
      </c>
      <c r="X285" s="98">
        <v>0</v>
      </c>
      <c r="Y285" s="98">
        <v>0</v>
      </c>
      <c r="Z285" s="247">
        <v>0</v>
      </c>
      <c r="AA285" s="297">
        <v>0</v>
      </c>
      <c r="AB285" s="297">
        <v>0</v>
      </c>
      <c r="AC285" s="610"/>
      <c r="AD285" s="899"/>
      <c r="AE285" s="899"/>
      <c r="AF285" s="867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4"/>
    </row>
    <row r="286" spans="1:67" ht="24" customHeight="1" thickBot="1" x14ac:dyDescent="0.25">
      <c r="A286" s="592"/>
      <c r="B286" s="625"/>
      <c r="C286" s="749"/>
      <c r="D286" s="755"/>
      <c r="E286" s="725"/>
      <c r="F286" s="822"/>
      <c r="G286" s="654"/>
      <c r="H286" s="767"/>
      <c r="I286" s="824"/>
      <c r="J286" s="134" t="s">
        <v>26</v>
      </c>
      <c r="K286" s="8">
        <f t="shared" ref="K286:N286" si="103">SUM(K284:K285)</f>
        <v>149.69999999999999</v>
      </c>
      <c r="L286" s="1">
        <f t="shared" si="103"/>
        <v>144.1</v>
      </c>
      <c r="M286" s="1">
        <f t="shared" si="103"/>
        <v>0</v>
      </c>
      <c r="N286" s="7">
        <f t="shared" si="103"/>
        <v>5.6</v>
      </c>
      <c r="O286" s="20">
        <f t="shared" ref="O286:AB286" si="104">SUM(O284:O285)</f>
        <v>240</v>
      </c>
      <c r="P286" s="22">
        <f t="shared" si="104"/>
        <v>120</v>
      </c>
      <c r="Q286" s="22">
        <f t="shared" si="104"/>
        <v>0</v>
      </c>
      <c r="R286" s="21">
        <f t="shared" si="104"/>
        <v>120</v>
      </c>
      <c r="S286" s="8">
        <f t="shared" si="104"/>
        <v>240</v>
      </c>
      <c r="T286" s="1">
        <f t="shared" si="104"/>
        <v>120</v>
      </c>
      <c r="U286" s="1">
        <f t="shared" si="104"/>
        <v>0</v>
      </c>
      <c r="V286" s="7">
        <f t="shared" si="104"/>
        <v>120</v>
      </c>
      <c r="W286" s="8">
        <f t="shared" si="104"/>
        <v>0</v>
      </c>
      <c r="X286" s="1">
        <f t="shared" si="104"/>
        <v>0</v>
      </c>
      <c r="Y286" s="1">
        <f t="shared" si="104"/>
        <v>0</v>
      </c>
      <c r="Z286" s="7">
        <f t="shared" si="104"/>
        <v>0</v>
      </c>
      <c r="AA286" s="23">
        <f t="shared" si="104"/>
        <v>250</v>
      </c>
      <c r="AB286" s="23">
        <f t="shared" si="104"/>
        <v>260</v>
      </c>
      <c r="AC286" s="611"/>
      <c r="AD286" s="898"/>
      <c r="AE286" s="898"/>
      <c r="AF286" s="868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4"/>
    </row>
    <row r="287" spans="1:67" ht="30" customHeight="1" thickBot="1" x14ac:dyDescent="0.25">
      <c r="A287" s="726" t="s">
        <v>17</v>
      </c>
      <c r="B287" s="687" t="s">
        <v>18</v>
      </c>
      <c r="C287" s="1160" t="s">
        <v>27</v>
      </c>
      <c r="D287" s="1172" t="s">
        <v>43</v>
      </c>
      <c r="E287" s="807" t="s">
        <v>91</v>
      </c>
      <c r="F287" s="649"/>
      <c r="G287" s="652" t="s">
        <v>108</v>
      </c>
      <c r="H287" s="855" t="s">
        <v>21</v>
      </c>
      <c r="I287" s="714" t="s">
        <v>36</v>
      </c>
      <c r="J287" s="380" t="s">
        <v>28</v>
      </c>
      <c r="K287" s="381">
        <f>+L287+N287</f>
        <v>10</v>
      </c>
      <c r="L287" s="382">
        <v>10</v>
      </c>
      <c r="M287" s="382">
        <v>0</v>
      </c>
      <c r="N287" s="383">
        <v>0</v>
      </c>
      <c r="O287" s="381">
        <f>+P287+R287</f>
        <v>50</v>
      </c>
      <c r="P287" s="384">
        <v>10</v>
      </c>
      <c r="Q287" s="384">
        <v>0</v>
      </c>
      <c r="R287" s="385">
        <v>40</v>
      </c>
      <c r="S287" s="381">
        <f>+T287+V287</f>
        <v>50</v>
      </c>
      <c r="T287" s="382">
        <v>10</v>
      </c>
      <c r="U287" s="382">
        <v>0</v>
      </c>
      <c r="V287" s="383">
        <v>40</v>
      </c>
      <c r="W287" s="386">
        <f>X287+Z287</f>
        <v>0</v>
      </c>
      <c r="X287" s="384">
        <v>0</v>
      </c>
      <c r="Y287" s="384">
        <v>0</v>
      </c>
      <c r="Z287" s="385">
        <v>0</v>
      </c>
      <c r="AA287" s="387">
        <v>50</v>
      </c>
      <c r="AB287" s="387">
        <v>50</v>
      </c>
      <c r="AC287" s="871" t="s">
        <v>213</v>
      </c>
      <c r="AD287" s="870" t="s">
        <v>92</v>
      </c>
      <c r="AE287" s="870" t="s">
        <v>92</v>
      </c>
      <c r="AF287" s="888" t="s">
        <v>92</v>
      </c>
      <c r="AQ287" s="72"/>
      <c r="AR287" s="72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  <c r="BG287" s="73"/>
      <c r="BH287" s="60"/>
      <c r="BI287" s="60"/>
      <c r="BJ287" s="60"/>
      <c r="BK287" s="60"/>
      <c r="BL287" s="60"/>
      <c r="BM287" s="60"/>
      <c r="BN287" s="60"/>
      <c r="BO287" s="60"/>
    </row>
    <row r="288" spans="1:67" ht="32.25" customHeight="1" thickBot="1" x14ac:dyDescent="0.25">
      <c r="A288" s="592"/>
      <c r="B288" s="594"/>
      <c r="C288" s="1136"/>
      <c r="D288" s="872"/>
      <c r="E288" s="725"/>
      <c r="F288" s="651"/>
      <c r="G288" s="654"/>
      <c r="H288" s="856"/>
      <c r="I288" s="824"/>
      <c r="J288" s="134" t="s">
        <v>26</v>
      </c>
      <c r="K288" s="8">
        <f t="shared" ref="K288:N288" si="105">K287</f>
        <v>10</v>
      </c>
      <c r="L288" s="2">
        <f t="shared" si="105"/>
        <v>10</v>
      </c>
      <c r="M288" s="2">
        <f t="shared" si="105"/>
        <v>0</v>
      </c>
      <c r="N288" s="11">
        <f t="shared" si="105"/>
        <v>0</v>
      </c>
      <c r="O288" s="20">
        <f t="shared" ref="O288:AB288" si="106">O287</f>
        <v>50</v>
      </c>
      <c r="P288" s="3">
        <f t="shared" si="106"/>
        <v>10</v>
      </c>
      <c r="Q288" s="3">
        <f t="shared" si="106"/>
        <v>0</v>
      </c>
      <c r="R288" s="24">
        <f t="shared" si="106"/>
        <v>40</v>
      </c>
      <c r="S288" s="8">
        <f t="shared" si="106"/>
        <v>50</v>
      </c>
      <c r="T288" s="2">
        <f t="shared" si="106"/>
        <v>10</v>
      </c>
      <c r="U288" s="2">
        <f t="shared" si="106"/>
        <v>0</v>
      </c>
      <c r="V288" s="11">
        <f t="shared" si="106"/>
        <v>40</v>
      </c>
      <c r="W288" s="6">
        <f t="shared" si="106"/>
        <v>0</v>
      </c>
      <c r="X288" s="2">
        <f t="shared" si="106"/>
        <v>0</v>
      </c>
      <c r="Y288" s="2">
        <f t="shared" si="106"/>
        <v>0</v>
      </c>
      <c r="Z288" s="11">
        <f t="shared" si="106"/>
        <v>0</v>
      </c>
      <c r="AA288" s="23">
        <f t="shared" si="106"/>
        <v>50</v>
      </c>
      <c r="AB288" s="23">
        <f t="shared" si="106"/>
        <v>50</v>
      </c>
      <c r="AC288" s="871"/>
      <c r="AD288" s="870"/>
      <c r="AE288" s="870"/>
      <c r="AF288" s="888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  <c r="BG288" s="73"/>
      <c r="BH288" s="60"/>
      <c r="BI288" s="60"/>
      <c r="BJ288" s="60"/>
      <c r="BK288" s="60"/>
      <c r="BL288" s="60"/>
      <c r="BM288" s="60"/>
      <c r="BN288" s="60"/>
      <c r="BO288" s="60"/>
    </row>
    <row r="289" spans="1:67" ht="19.5" customHeight="1" x14ac:dyDescent="0.2">
      <c r="A289" s="726" t="s">
        <v>17</v>
      </c>
      <c r="B289" s="687" t="s">
        <v>18</v>
      </c>
      <c r="C289" s="1160" t="s">
        <v>27</v>
      </c>
      <c r="D289" s="1164" t="s">
        <v>46</v>
      </c>
      <c r="E289" s="750" t="s">
        <v>93</v>
      </c>
      <c r="F289" s="649"/>
      <c r="G289" s="652" t="s">
        <v>94</v>
      </c>
      <c r="H289" s="855" t="s">
        <v>21</v>
      </c>
      <c r="I289" s="714" t="s">
        <v>36</v>
      </c>
      <c r="J289" s="122" t="s">
        <v>28</v>
      </c>
      <c r="K289" s="194">
        <f>+L289+N289</f>
        <v>50</v>
      </c>
      <c r="L289" s="123">
        <v>0</v>
      </c>
      <c r="M289" s="124">
        <v>0</v>
      </c>
      <c r="N289" s="125">
        <v>50</v>
      </c>
      <c r="O289" s="194">
        <f>+P289+R289</f>
        <v>650</v>
      </c>
      <c r="P289" s="124">
        <v>0</v>
      </c>
      <c r="Q289" s="124">
        <v>0</v>
      </c>
      <c r="R289" s="125">
        <v>650</v>
      </c>
      <c r="S289" s="194">
        <f>+T289+V289</f>
        <v>150</v>
      </c>
      <c r="T289" s="123">
        <v>0</v>
      </c>
      <c r="U289" s="124">
        <v>0</v>
      </c>
      <c r="V289" s="125">
        <v>150</v>
      </c>
      <c r="W289" s="126">
        <f>X289+Z289</f>
        <v>0</v>
      </c>
      <c r="X289" s="124">
        <v>0</v>
      </c>
      <c r="Y289" s="124">
        <v>0</v>
      </c>
      <c r="Z289" s="125">
        <v>0</v>
      </c>
      <c r="AA289" s="127">
        <v>100</v>
      </c>
      <c r="AB289" s="127">
        <v>100</v>
      </c>
      <c r="AC289" s="976" t="s">
        <v>214</v>
      </c>
      <c r="AD289" s="999">
        <v>100</v>
      </c>
      <c r="AE289" s="999">
        <v>100</v>
      </c>
      <c r="AF289" s="989">
        <v>100</v>
      </c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  <c r="BG289" s="73"/>
      <c r="BH289" s="60"/>
      <c r="BI289" s="60"/>
      <c r="BJ289" s="60"/>
      <c r="BK289" s="60"/>
      <c r="BL289" s="60"/>
      <c r="BM289" s="60"/>
      <c r="BN289" s="60"/>
      <c r="BO289" s="60"/>
    </row>
    <row r="290" spans="1:67" ht="21" customHeight="1" thickBot="1" x14ac:dyDescent="0.25">
      <c r="A290" s="734"/>
      <c r="B290" s="688"/>
      <c r="C290" s="1161"/>
      <c r="D290" s="1165"/>
      <c r="E290" s="751"/>
      <c r="F290" s="650"/>
      <c r="G290" s="653"/>
      <c r="H290" s="1101"/>
      <c r="I290" s="823"/>
      <c r="J290" s="285" t="s">
        <v>24</v>
      </c>
      <c r="K290" s="302">
        <f>L290+N290</f>
        <v>0</v>
      </c>
      <c r="L290" s="388">
        <v>0</v>
      </c>
      <c r="M290" s="208">
        <v>0</v>
      </c>
      <c r="N290" s="209">
        <v>0</v>
      </c>
      <c r="O290" s="302">
        <f>P290+R290</f>
        <v>0</v>
      </c>
      <c r="P290" s="208">
        <v>0</v>
      </c>
      <c r="Q290" s="208">
        <v>0</v>
      </c>
      <c r="R290" s="209">
        <v>0</v>
      </c>
      <c r="S290" s="302">
        <f>T290+V290</f>
        <v>0</v>
      </c>
      <c r="T290" s="388">
        <v>0</v>
      </c>
      <c r="U290" s="208">
        <v>0</v>
      </c>
      <c r="V290" s="209">
        <v>0</v>
      </c>
      <c r="W290" s="193">
        <f>X290+Z290</f>
        <v>0</v>
      </c>
      <c r="X290" s="208">
        <v>0</v>
      </c>
      <c r="Y290" s="208">
        <v>0</v>
      </c>
      <c r="Z290" s="209">
        <v>0</v>
      </c>
      <c r="AA290" s="352">
        <v>0</v>
      </c>
      <c r="AB290" s="352">
        <v>0</v>
      </c>
      <c r="AC290" s="977"/>
      <c r="AD290" s="1000"/>
      <c r="AE290" s="1000"/>
      <c r="AF290" s="990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3"/>
      <c r="BH290" s="60"/>
      <c r="BI290" s="60"/>
      <c r="BJ290" s="60"/>
      <c r="BK290" s="60"/>
      <c r="BL290" s="60"/>
      <c r="BM290" s="60"/>
      <c r="BN290" s="60"/>
      <c r="BO290" s="60"/>
    </row>
    <row r="291" spans="1:67" ht="24" customHeight="1" thickBot="1" x14ac:dyDescent="0.25">
      <c r="A291" s="592"/>
      <c r="B291" s="594"/>
      <c r="C291" s="1136"/>
      <c r="D291" s="1114"/>
      <c r="E291" s="752"/>
      <c r="F291" s="651"/>
      <c r="G291" s="654"/>
      <c r="H291" s="856"/>
      <c r="I291" s="824"/>
      <c r="J291" s="134" t="s">
        <v>26</v>
      </c>
      <c r="K291" s="8">
        <f>SUM(K289:K290)</f>
        <v>50</v>
      </c>
      <c r="L291" s="2">
        <f>SUM(L289:L290)</f>
        <v>0</v>
      </c>
      <c r="M291" s="2">
        <f t="shared" ref="M291:AB291" si="107">M289</f>
        <v>0</v>
      </c>
      <c r="N291" s="11">
        <f>SUM(N289:N290)</f>
        <v>50</v>
      </c>
      <c r="O291" s="20">
        <f t="shared" si="107"/>
        <v>650</v>
      </c>
      <c r="P291" s="3">
        <f t="shared" si="107"/>
        <v>0</v>
      </c>
      <c r="Q291" s="3">
        <f t="shared" si="107"/>
        <v>0</v>
      </c>
      <c r="R291" s="24">
        <f t="shared" si="107"/>
        <v>650</v>
      </c>
      <c r="S291" s="8">
        <f t="shared" si="107"/>
        <v>150</v>
      </c>
      <c r="T291" s="2">
        <f t="shared" si="107"/>
        <v>0</v>
      </c>
      <c r="U291" s="2">
        <f t="shared" si="107"/>
        <v>0</v>
      </c>
      <c r="V291" s="11">
        <f t="shared" si="107"/>
        <v>150</v>
      </c>
      <c r="W291" s="6">
        <f t="shared" si="107"/>
        <v>0</v>
      </c>
      <c r="X291" s="2">
        <f t="shared" si="107"/>
        <v>0</v>
      </c>
      <c r="Y291" s="2">
        <f t="shared" si="107"/>
        <v>0</v>
      </c>
      <c r="Z291" s="11">
        <f t="shared" si="107"/>
        <v>0</v>
      </c>
      <c r="AA291" s="23">
        <f t="shared" si="107"/>
        <v>100</v>
      </c>
      <c r="AB291" s="23">
        <f t="shared" si="107"/>
        <v>100</v>
      </c>
      <c r="AC291" s="978"/>
      <c r="AD291" s="1001"/>
      <c r="AE291" s="1001"/>
      <c r="AF291" s="991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3"/>
      <c r="BH291" s="60"/>
      <c r="BI291" s="60"/>
      <c r="BJ291" s="60"/>
      <c r="BK291" s="60"/>
      <c r="BL291" s="60"/>
      <c r="BM291" s="60"/>
      <c r="BN291" s="60"/>
      <c r="BO291" s="60"/>
    </row>
    <row r="292" spans="1:67" s="68" customFormat="1" ht="20.25" customHeight="1" thickBot="1" x14ac:dyDescent="0.25">
      <c r="A292" s="726" t="s">
        <v>17</v>
      </c>
      <c r="B292" s="687" t="s">
        <v>18</v>
      </c>
      <c r="C292" s="1160" t="s">
        <v>27</v>
      </c>
      <c r="D292" s="1164" t="s">
        <v>59</v>
      </c>
      <c r="E292" s="1185" t="s">
        <v>95</v>
      </c>
      <c r="F292" s="649"/>
      <c r="G292" s="652" t="s">
        <v>391</v>
      </c>
      <c r="H292" s="855" t="s">
        <v>21</v>
      </c>
      <c r="I292" s="714" t="s">
        <v>36</v>
      </c>
      <c r="J292" s="122" t="s">
        <v>28</v>
      </c>
      <c r="K292" s="194">
        <f>+L292+N292</f>
        <v>0</v>
      </c>
      <c r="L292" s="123">
        <v>0</v>
      </c>
      <c r="M292" s="124">
        <v>0</v>
      </c>
      <c r="N292" s="135">
        <v>0</v>
      </c>
      <c r="O292" s="194">
        <f>+P292+R292</f>
        <v>0</v>
      </c>
      <c r="P292" s="124">
        <v>0</v>
      </c>
      <c r="Q292" s="124">
        <v>0</v>
      </c>
      <c r="R292" s="125">
        <v>0</v>
      </c>
      <c r="S292" s="194">
        <f>+T292+V292</f>
        <v>0</v>
      </c>
      <c r="T292" s="123">
        <v>0</v>
      </c>
      <c r="U292" s="124">
        <v>0</v>
      </c>
      <c r="V292" s="135">
        <v>0</v>
      </c>
      <c r="W292" s="126">
        <f>X292+Z292</f>
        <v>0</v>
      </c>
      <c r="X292" s="124">
        <v>0</v>
      </c>
      <c r="Y292" s="124">
        <v>0</v>
      </c>
      <c r="Z292" s="125">
        <v>0</v>
      </c>
      <c r="AA292" s="127">
        <v>0</v>
      </c>
      <c r="AB292" s="127">
        <v>0</v>
      </c>
      <c r="AC292" s="871" t="s">
        <v>215</v>
      </c>
      <c r="AD292" s="870">
        <v>0</v>
      </c>
      <c r="AE292" s="870">
        <v>0</v>
      </c>
      <c r="AF292" s="888">
        <v>0</v>
      </c>
      <c r="AN292" s="69"/>
      <c r="AO292" s="42"/>
      <c r="AP292" s="42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1"/>
      <c r="BH292" s="69"/>
      <c r="BI292" s="69"/>
      <c r="BJ292" s="69"/>
      <c r="BK292" s="69"/>
      <c r="BL292" s="69"/>
      <c r="BM292" s="69"/>
      <c r="BN292" s="69"/>
      <c r="BO292" s="69"/>
    </row>
    <row r="293" spans="1:67" s="68" customFormat="1" ht="21.75" customHeight="1" thickBot="1" x14ac:dyDescent="0.25">
      <c r="A293" s="734"/>
      <c r="B293" s="688"/>
      <c r="C293" s="1161"/>
      <c r="D293" s="1165"/>
      <c r="E293" s="1186"/>
      <c r="F293" s="650"/>
      <c r="G293" s="653"/>
      <c r="H293" s="1101"/>
      <c r="I293" s="823"/>
      <c r="J293" s="285" t="s">
        <v>24</v>
      </c>
      <c r="K293" s="302">
        <f>L293+N293</f>
        <v>0</v>
      </c>
      <c r="L293" s="388">
        <v>0</v>
      </c>
      <c r="M293" s="208">
        <v>0</v>
      </c>
      <c r="N293" s="389">
        <v>0</v>
      </c>
      <c r="O293" s="302">
        <f>P293+R293</f>
        <v>0</v>
      </c>
      <c r="P293" s="208">
        <v>0</v>
      </c>
      <c r="Q293" s="208">
        <v>0</v>
      </c>
      <c r="R293" s="209">
        <v>0</v>
      </c>
      <c r="S293" s="302">
        <f>T293+V293</f>
        <v>0</v>
      </c>
      <c r="T293" s="388">
        <v>0</v>
      </c>
      <c r="U293" s="208">
        <v>0</v>
      </c>
      <c r="V293" s="389">
        <v>0</v>
      </c>
      <c r="W293" s="193">
        <f>X293+Z293</f>
        <v>0</v>
      </c>
      <c r="X293" s="208">
        <v>0</v>
      </c>
      <c r="Y293" s="208">
        <v>0</v>
      </c>
      <c r="Z293" s="209">
        <v>0</v>
      </c>
      <c r="AA293" s="352">
        <v>0</v>
      </c>
      <c r="AB293" s="352">
        <v>0</v>
      </c>
      <c r="AC293" s="871"/>
      <c r="AD293" s="870"/>
      <c r="AE293" s="870"/>
      <c r="AF293" s="888"/>
      <c r="AN293" s="69"/>
      <c r="AO293" s="42"/>
      <c r="AP293" s="42"/>
      <c r="AQ293" s="70"/>
      <c r="AR293" s="70"/>
      <c r="AS293" s="70"/>
      <c r="AT293" s="70"/>
      <c r="AU293" s="70"/>
      <c r="AV293" s="70"/>
      <c r="AW293" s="70"/>
      <c r="AX293" s="70"/>
      <c r="AY293" s="70"/>
      <c r="AZ293" s="70"/>
      <c r="BA293" s="70"/>
      <c r="BB293" s="70"/>
      <c r="BC293" s="70"/>
      <c r="BD293" s="70"/>
      <c r="BE293" s="70"/>
      <c r="BF293" s="70"/>
      <c r="BG293" s="71"/>
      <c r="BH293" s="69"/>
      <c r="BI293" s="69"/>
      <c r="BJ293" s="69"/>
      <c r="BK293" s="69"/>
      <c r="BL293" s="69"/>
      <c r="BM293" s="69"/>
      <c r="BN293" s="69"/>
      <c r="BO293" s="69"/>
    </row>
    <row r="294" spans="1:67" ht="26.25" customHeight="1" thickBot="1" x14ac:dyDescent="0.25">
      <c r="A294" s="592"/>
      <c r="B294" s="594"/>
      <c r="C294" s="1136"/>
      <c r="D294" s="1114"/>
      <c r="E294" s="1111"/>
      <c r="F294" s="651"/>
      <c r="G294" s="654"/>
      <c r="H294" s="856"/>
      <c r="I294" s="824"/>
      <c r="J294" s="134" t="s">
        <v>26</v>
      </c>
      <c r="K294" s="8">
        <f>SUM(K292:K293)</f>
        <v>0</v>
      </c>
      <c r="L294" s="1">
        <f t="shared" ref="L294:AB294" si="108">SUM(L292:L293)</f>
        <v>0</v>
      </c>
      <c r="M294" s="1">
        <f t="shared" si="108"/>
        <v>0</v>
      </c>
      <c r="N294" s="11">
        <f t="shared" si="108"/>
        <v>0</v>
      </c>
      <c r="O294" s="8">
        <f t="shared" si="108"/>
        <v>0</v>
      </c>
      <c r="P294" s="1">
        <f t="shared" si="108"/>
        <v>0</v>
      </c>
      <c r="Q294" s="1">
        <f t="shared" si="108"/>
        <v>0</v>
      </c>
      <c r="R294" s="11">
        <f t="shared" si="108"/>
        <v>0</v>
      </c>
      <c r="S294" s="8">
        <f t="shared" si="108"/>
        <v>0</v>
      </c>
      <c r="T294" s="1">
        <f t="shared" si="108"/>
        <v>0</v>
      </c>
      <c r="U294" s="1">
        <f t="shared" si="108"/>
        <v>0</v>
      </c>
      <c r="V294" s="11">
        <f t="shared" si="108"/>
        <v>0</v>
      </c>
      <c r="W294" s="8">
        <f t="shared" si="108"/>
        <v>0</v>
      </c>
      <c r="X294" s="1">
        <f t="shared" si="108"/>
        <v>0</v>
      </c>
      <c r="Y294" s="1">
        <f t="shared" si="108"/>
        <v>0</v>
      </c>
      <c r="Z294" s="11">
        <f t="shared" si="108"/>
        <v>0</v>
      </c>
      <c r="AA294" s="9">
        <f t="shared" si="108"/>
        <v>0</v>
      </c>
      <c r="AB294" s="9">
        <f t="shared" si="108"/>
        <v>0</v>
      </c>
      <c r="AC294" s="871"/>
      <c r="AD294" s="870"/>
      <c r="AE294" s="870"/>
      <c r="AF294" s="888"/>
      <c r="AQ294" s="70"/>
      <c r="AR294" s="70"/>
      <c r="AS294" s="70"/>
      <c r="AT294" s="70"/>
      <c r="AU294" s="70"/>
      <c r="AV294" s="70"/>
      <c r="AW294" s="70"/>
      <c r="AX294" s="70"/>
      <c r="AY294" s="70"/>
      <c r="AZ294" s="70"/>
      <c r="BA294" s="70"/>
      <c r="BB294" s="70"/>
      <c r="BC294" s="70"/>
      <c r="BD294" s="70"/>
      <c r="BE294" s="70"/>
      <c r="BF294" s="70"/>
      <c r="BG294" s="71"/>
      <c r="BH294" s="60"/>
      <c r="BI294" s="60"/>
      <c r="BJ294" s="60"/>
      <c r="BK294" s="60"/>
      <c r="BL294" s="60"/>
      <c r="BM294" s="60"/>
      <c r="BN294" s="60"/>
      <c r="BO294" s="60"/>
    </row>
    <row r="295" spans="1:67" ht="19.5" customHeight="1" x14ac:dyDescent="0.2">
      <c r="A295" s="684" t="s">
        <v>17</v>
      </c>
      <c r="B295" s="624" t="s">
        <v>18</v>
      </c>
      <c r="C295" s="1134" t="s">
        <v>27</v>
      </c>
      <c r="D295" s="1112" t="s">
        <v>50</v>
      </c>
      <c r="E295" s="1109" t="s">
        <v>96</v>
      </c>
      <c r="F295" s="703"/>
      <c r="G295" s="695" t="s">
        <v>391</v>
      </c>
      <c r="H295" s="873" t="s">
        <v>21</v>
      </c>
      <c r="I295" s="714" t="s">
        <v>36</v>
      </c>
      <c r="J295" s="283" t="s">
        <v>28</v>
      </c>
      <c r="K295" s="163">
        <f>+L295+N295</f>
        <v>0</v>
      </c>
      <c r="L295" s="175">
        <v>0</v>
      </c>
      <c r="M295" s="175">
        <v>0</v>
      </c>
      <c r="N295" s="164">
        <v>0</v>
      </c>
      <c r="O295" s="163">
        <f>+P295+R295</f>
        <v>0</v>
      </c>
      <c r="P295" s="175">
        <v>0</v>
      </c>
      <c r="Q295" s="175">
        <v>0</v>
      </c>
      <c r="R295" s="471">
        <v>0</v>
      </c>
      <c r="S295" s="163">
        <f>+T295+V295</f>
        <v>0</v>
      </c>
      <c r="T295" s="175">
        <v>0</v>
      </c>
      <c r="U295" s="175">
        <v>0</v>
      </c>
      <c r="V295" s="164">
        <v>0</v>
      </c>
      <c r="W295" s="255">
        <f>X295+Z295</f>
        <v>0</v>
      </c>
      <c r="X295" s="175">
        <v>0</v>
      </c>
      <c r="Y295" s="175">
        <v>0</v>
      </c>
      <c r="Z295" s="471">
        <v>0</v>
      </c>
      <c r="AA295" s="165">
        <v>0</v>
      </c>
      <c r="AB295" s="165">
        <v>0</v>
      </c>
      <c r="AC295" s="976" t="s">
        <v>216</v>
      </c>
      <c r="AD295" s="999">
        <v>0</v>
      </c>
      <c r="AE295" s="999">
        <v>0</v>
      </c>
      <c r="AF295" s="989">
        <v>0</v>
      </c>
      <c r="AQ295" s="70"/>
      <c r="AR295" s="70"/>
      <c r="AS295" s="70"/>
      <c r="AT295" s="70"/>
      <c r="AU295" s="70"/>
      <c r="AV295" s="70"/>
      <c r="AW295" s="70"/>
      <c r="AX295" s="70"/>
      <c r="AY295" s="70"/>
      <c r="AZ295" s="70"/>
      <c r="BA295" s="70"/>
      <c r="BB295" s="70"/>
      <c r="BC295" s="70"/>
      <c r="BD295" s="70"/>
      <c r="BE295" s="70"/>
      <c r="BF295" s="70"/>
      <c r="BG295" s="71"/>
      <c r="BH295" s="60"/>
      <c r="BI295" s="60"/>
      <c r="BJ295" s="60"/>
      <c r="BK295" s="60"/>
      <c r="BL295" s="60"/>
      <c r="BM295" s="60"/>
      <c r="BN295" s="60"/>
      <c r="BO295" s="60"/>
    </row>
    <row r="296" spans="1:67" ht="21" customHeight="1" thickBot="1" x14ac:dyDescent="0.25">
      <c r="A296" s="685"/>
      <c r="B296" s="718"/>
      <c r="C296" s="1135"/>
      <c r="D296" s="1113"/>
      <c r="E296" s="1110"/>
      <c r="F296" s="1187"/>
      <c r="G296" s="998"/>
      <c r="H296" s="1151"/>
      <c r="I296" s="823"/>
      <c r="J296" s="309" t="s">
        <v>23</v>
      </c>
      <c r="K296" s="197">
        <f>L296+N296</f>
        <v>0</v>
      </c>
      <c r="L296" s="121">
        <v>0</v>
      </c>
      <c r="M296" s="121">
        <v>0</v>
      </c>
      <c r="N296" s="472">
        <v>0</v>
      </c>
      <c r="O296" s="197">
        <f>P296+R296</f>
        <v>0</v>
      </c>
      <c r="P296" s="121">
        <v>0</v>
      </c>
      <c r="Q296" s="121">
        <v>0</v>
      </c>
      <c r="R296" s="473">
        <v>0</v>
      </c>
      <c r="S296" s="197">
        <f>T296+V296</f>
        <v>0</v>
      </c>
      <c r="T296" s="121">
        <v>0</v>
      </c>
      <c r="U296" s="121">
        <v>0</v>
      </c>
      <c r="V296" s="472">
        <v>0</v>
      </c>
      <c r="W296" s="474">
        <f>X296+Z296</f>
        <v>0</v>
      </c>
      <c r="X296" s="121">
        <v>0</v>
      </c>
      <c r="Y296" s="121">
        <v>0</v>
      </c>
      <c r="Z296" s="473">
        <v>0</v>
      </c>
      <c r="AA296" s="156">
        <v>0</v>
      </c>
      <c r="AB296" s="156">
        <v>0</v>
      </c>
      <c r="AC296" s="977"/>
      <c r="AD296" s="1000"/>
      <c r="AE296" s="1000"/>
      <c r="AF296" s="990"/>
      <c r="AQ296" s="70"/>
      <c r="AR296" s="70"/>
      <c r="AS296" s="70"/>
      <c r="AT296" s="70"/>
      <c r="AU296" s="70"/>
      <c r="AV296" s="70"/>
      <c r="AW296" s="70"/>
      <c r="AX296" s="70"/>
      <c r="AY296" s="70"/>
      <c r="AZ296" s="70"/>
      <c r="BA296" s="70"/>
      <c r="BB296" s="70"/>
      <c r="BC296" s="70"/>
      <c r="BD296" s="70"/>
      <c r="BE296" s="70"/>
      <c r="BF296" s="70"/>
      <c r="BG296" s="71"/>
      <c r="BH296" s="60"/>
      <c r="BI296" s="60"/>
      <c r="BJ296" s="60"/>
      <c r="BK296" s="60"/>
      <c r="BL296" s="60"/>
      <c r="BM296" s="60"/>
      <c r="BN296" s="60"/>
      <c r="BO296" s="60"/>
    </row>
    <row r="297" spans="1:67" ht="25.5" customHeight="1" thickBot="1" x14ac:dyDescent="0.25">
      <c r="A297" s="592"/>
      <c r="B297" s="594"/>
      <c r="C297" s="1136"/>
      <c r="D297" s="1114"/>
      <c r="E297" s="1111"/>
      <c r="F297" s="651"/>
      <c r="G297" s="654"/>
      <c r="H297" s="856"/>
      <c r="I297" s="824"/>
      <c r="J297" s="459" t="s">
        <v>26</v>
      </c>
      <c r="K297" s="8">
        <f>SUM(K295:K296)</f>
        <v>0</v>
      </c>
      <c r="L297" s="2">
        <f t="shared" ref="L297:AB297" si="109">SUM(L295:L296)</f>
        <v>0</v>
      </c>
      <c r="M297" s="2">
        <f t="shared" si="109"/>
        <v>0</v>
      </c>
      <c r="N297" s="7">
        <f t="shared" si="109"/>
        <v>0</v>
      </c>
      <c r="O297" s="8">
        <f t="shared" si="109"/>
        <v>0</v>
      </c>
      <c r="P297" s="2">
        <f t="shared" si="109"/>
        <v>0</v>
      </c>
      <c r="Q297" s="2">
        <f t="shared" si="109"/>
        <v>0</v>
      </c>
      <c r="R297" s="7">
        <f t="shared" si="109"/>
        <v>0</v>
      </c>
      <c r="S297" s="8">
        <f t="shared" si="109"/>
        <v>0</v>
      </c>
      <c r="T297" s="2">
        <f t="shared" si="109"/>
        <v>0</v>
      </c>
      <c r="U297" s="2">
        <f t="shared" si="109"/>
        <v>0</v>
      </c>
      <c r="V297" s="7">
        <f t="shared" si="109"/>
        <v>0</v>
      </c>
      <c r="W297" s="8">
        <f t="shared" si="109"/>
        <v>0</v>
      </c>
      <c r="X297" s="2">
        <f t="shared" si="109"/>
        <v>0</v>
      </c>
      <c r="Y297" s="2">
        <f t="shared" si="109"/>
        <v>0</v>
      </c>
      <c r="Z297" s="7">
        <f t="shared" si="109"/>
        <v>0</v>
      </c>
      <c r="AA297" s="9">
        <f t="shared" si="109"/>
        <v>0</v>
      </c>
      <c r="AB297" s="9">
        <f t="shared" si="109"/>
        <v>0</v>
      </c>
      <c r="AC297" s="803"/>
      <c r="AD297" s="1001"/>
      <c r="AE297" s="1001"/>
      <c r="AF297" s="991"/>
      <c r="AQ297" s="70"/>
      <c r="AR297" s="70"/>
      <c r="AS297" s="70"/>
      <c r="AT297" s="70"/>
      <c r="AU297" s="70"/>
      <c r="AV297" s="70"/>
      <c r="AW297" s="70"/>
      <c r="AX297" s="70"/>
      <c r="AY297" s="70"/>
      <c r="AZ297" s="70"/>
      <c r="BA297" s="70"/>
      <c r="BB297" s="70"/>
      <c r="BC297" s="70"/>
      <c r="BD297" s="70"/>
      <c r="BE297" s="70"/>
      <c r="BF297" s="70"/>
      <c r="BG297" s="71"/>
      <c r="BH297" s="60"/>
      <c r="BI297" s="60"/>
      <c r="BJ297" s="60"/>
      <c r="BK297" s="60"/>
      <c r="BL297" s="60"/>
      <c r="BM297" s="60"/>
      <c r="BN297" s="60"/>
      <c r="BO297" s="60"/>
    </row>
    <row r="298" spans="1:67" ht="16.5" customHeight="1" x14ac:dyDescent="0.2">
      <c r="A298" s="726" t="s">
        <v>17</v>
      </c>
      <c r="B298" s="624" t="s">
        <v>18</v>
      </c>
      <c r="C298" s="740" t="s">
        <v>27</v>
      </c>
      <c r="D298" s="784" t="s">
        <v>51</v>
      </c>
      <c r="E298" s="1157" t="s">
        <v>97</v>
      </c>
      <c r="F298" s="745"/>
      <c r="G298" s="652" t="s">
        <v>304</v>
      </c>
      <c r="H298" s="766" t="s">
        <v>21</v>
      </c>
      <c r="I298" s="761" t="s">
        <v>36</v>
      </c>
      <c r="J298" s="283" t="s">
        <v>28</v>
      </c>
      <c r="K298" s="190">
        <f>+L298+N298</f>
        <v>0</v>
      </c>
      <c r="L298" s="199">
        <v>0</v>
      </c>
      <c r="M298" s="199">
        <v>0</v>
      </c>
      <c r="N298" s="200">
        <v>0</v>
      </c>
      <c r="O298" s="190">
        <f>+P298+R298</f>
        <v>0</v>
      </c>
      <c r="P298" s="199">
        <v>0</v>
      </c>
      <c r="Q298" s="199">
        <v>0</v>
      </c>
      <c r="R298" s="200">
        <v>0</v>
      </c>
      <c r="S298" s="190">
        <f>+T298+V298</f>
        <v>0</v>
      </c>
      <c r="T298" s="199">
        <v>0</v>
      </c>
      <c r="U298" s="199">
        <v>0</v>
      </c>
      <c r="V298" s="200">
        <v>0</v>
      </c>
      <c r="W298" s="196">
        <f>+X298+Z298</f>
        <v>0</v>
      </c>
      <c r="X298" s="199">
        <v>0</v>
      </c>
      <c r="Y298" s="199">
        <v>0</v>
      </c>
      <c r="Z298" s="200">
        <v>0</v>
      </c>
      <c r="AA298" s="296">
        <v>0</v>
      </c>
      <c r="AB298" s="296">
        <v>0</v>
      </c>
      <c r="AC298" s="994" t="s">
        <v>217</v>
      </c>
      <c r="AD298" s="827">
        <v>0</v>
      </c>
      <c r="AE298" s="827">
        <v>0</v>
      </c>
      <c r="AF298" s="781">
        <v>0</v>
      </c>
      <c r="AQ298" s="70"/>
      <c r="AR298" s="70"/>
      <c r="AS298" s="70"/>
      <c r="AT298" s="70"/>
      <c r="AU298" s="70"/>
      <c r="AV298" s="70"/>
      <c r="AW298" s="70"/>
      <c r="AX298" s="70"/>
      <c r="AY298" s="70"/>
      <c r="AZ298" s="70"/>
      <c r="BA298" s="70"/>
      <c r="BB298" s="70"/>
      <c r="BC298" s="70"/>
      <c r="BD298" s="70"/>
      <c r="BE298" s="70"/>
      <c r="BF298" s="70"/>
      <c r="BG298" s="71"/>
      <c r="BH298" s="60"/>
      <c r="BI298" s="60"/>
      <c r="BJ298" s="60"/>
      <c r="BK298" s="60"/>
      <c r="BL298" s="60"/>
      <c r="BM298" s="60"/>
      <c r="BN298" s="60"/>
      <c r="BO298" s="60"/>
    </row>
    <row r="299" spans="1:67" ht="18" customHeight="1" x14ac:dyDescent="0.2">
      <c r="A299" s="734"/>
      <c r="B299" s="718"/>
      <c r="C299" s="748"/>
      <c r="D299" s="785"/>
      <c r="E299" s="1158"/>
      <c r="F299" s="746"/>
      <c r="G299" s="653"/>
      <c r="H299" s="819"/>
      <c r="I299" s="762"/>
      <c r="J299" s="468" t="s">
        <v>319</v>
      </c>
      <c r="K299" s="191">
        <f>L299+N299</f>
        <v>0</v>
      </c>
      <c r="L299" s="14">
        <v>0</v>
      </c>
      <c r="M299" s="205">
        <v>0</v>
      </c>
      <c r="N299" s="112">
        <v>0</v>
      </c>
      <c r="O299" s="191">
        <f>P299+R299</f>
        <v>0</v>
      </c>
      <c r="P299" s="13">
        <v>0</v>
      </c>
      <c r="Q299" s="14">
        <v>0</v>
      </c>
      <c r="R299" s="112">
        <v>0</v>
      </c>
      <c r="S299" s="191">
        <f>T299+V299</f>
        <v>0</v>
      </c>
      <c r="T299" s="14">
        <v>0</v>
      </c>
      <c r="U299" s="205">
        <v>0</v>
      </c>
      <c r="V299" s="112">
        <v>0</v>
      </c>
      <c r="W299" s="197">
        <f>X299+Z299</f>
        <v>0</v>
      </c>
      <c r="X299" s="14">
        <v>0</v>
      </c>
      <c r="Y299" s="205">
        <v>0</v>
      </c>
      <c r="Z299" s="301">
        <v>0</v>
      </c>
      <c r="AA299" s="295">
        <v>0</v>
      </c>
      <c r="AB299" s="295">
        <v>0</v>
      </c>
      <c r="AC299" s="1010"/>
      <c r="AD299" s="828"/>
      <c r="AE299" s="828"/>
      <c r="AF299" s="782"/>
      <c r="AQ299" s="70"/>
      <c r="AR299" s="70"/>
      <c r="AS299" s="70"/>
      <c r="AT299" s="70"/>
      <c r="AU299" s="70"/>
      <c r="AV299" s="70"/>
      <c r="AW299" s="70"/>
      <c r="AX299" s="70"/>
      <c r="AY299" s="70"/>
      <c r="AZ299" s="70"/>
      <c r="BA299" s="70"/>
      <c r="BB299" s="70"/>
      <c r="BC299" s="70"/>
      <c r="BD299" s="70"/>
      <c r="BE299" s="70"/>
      <c r="BF299" s="70"/>
      <c r="BG299" s="71"/>
      <c r="BH299" s="60"/>
      <c r="BI299" s="60"/>
      <c r="BJ299" s="60"/>
      <c r="BK299" s="60"/>
      <c r="BL299" s="60"/>
      <c r="BM299" s="60"/>
      <c r="BN299" s="60"/>
      <c r="BO299" s="60"/>
    </row>
    <row r="300" spans="1:67" ht="16.5" customHeight="1" thickBot="1" x14ac:dyDescent="0.25">
      <c r="A300" s="734"/>
      <c r="B300" s="718"/>
      <c r="C300" s="748"/>
      <c r="D300" s="785"/>
      <c r="E300" s="1158"/>
      <c r="F300" s="746"/>
      <c r="G300" s="653"/>
      <c r="H300" s="819"/>
      <c r="I300" s="762"/>
      <c r="J300" s="286" t="s">
        <v>24</v>
      </c>
      <c r="K300" s="195">
        <f>+L300+N300</f>
        <v>0</v>
      </c>
      <c r="L300" s="110">
        <v>0</v>
      </c>
      <c r="M300" s="138">
        <v>0</v>
      </c>
      <c r="N300" s="293">
        <v>0</v>
      </c>
      <c r="O300" s="132">
        <f>+P300+R300</f>
        <v>0</v>
      </c>
      <c r="P300" s="111">
        <v>0</v>
      </c>
      <c r="Q300" s="98">
        <v>0</v>
      </c>
      <c r="R300" s="247">
        <v>0</v>
      </c>
      <c r="S300" s="195">
        <f>+T300+V300</f>
        <v>0</v>
      </c>
      <c r="T300" s="110">
        <v>0</v>
      </c>
      <c r="U300" s="138">
        <v>0</v>
      </c>
      <c r="V300" s="293">
        <v>0</v>
      </c>
      <c r="W300" s="195">
        <f>+X300+Z300</f>
        <v>0</v>
      </c>
      <c r="X300" s="98">
        <v>0</v>
      </c>
      <c r="Y300" s="139">
        <v>0</v>
      </c>
      <c r="Z300" s="248">
        <v>0</v>
      </c>
      <c r="AA300" s="297">
        <v>0</v>
      </c>
      <c r="AB300" s="297">
        <v>0</v>
      </c>
      <c r="AC300" s="995"/>
      <c r="AD300" s="828"/>
      <c r="AE300" s="828"/>
      <c r="AF300" s="782"/>
      <c r="AQ300" s="70"/>
      <c r="AR300" s="70"/>
      <c r="AS300" s="70"/>
      <c r="AT300" s="70"/>
      <c r="AU300" s="70"/>
      <c r="AV300" s="70"/>
      <c r="AW300" s="70"/>
      <c r="AX300" s="70"/>
      <c r="AY300" s="70"/>
      <c r="AZ300" s="70"/>
      <c r="BA300" s="70"/>
      <c r="BB300" s="70"/>
      <c r="BC300" s="70"/>
      <c r="BD300" s="70"/>
      <c r="BE300" s="70"/>
      <c r="BF300" s="70"/>
      <c r="BG300" s="71"/>
      <c r="BH300" s="60"/>
      <c r="BI300" s="60"/>
      <c r="BJ300" s="60"/>
      <c r="BK300" s="60"/>
      <c r="BL300" s="60"/>
      <c r="BM300" s="60"/>
      <c r="BN300" s="60"/>
      <c r="BO300" s="60"/>
    </row>
    <row r="301" spans="1:67" ht="21" customHeight="1" thickBot="1" x14ac:dyDescent="0.25">
      <c r="A301" s="592"/>
      <c r="B301" s="625"/>
      <c r="C301" s="749"/>
      <c r="D301" s="786"/>
      <c r="E301" s="1159"/>
      <c r="F301" s="747"/>
      <c r="G301" s="654"/>
      <c r="H301" s="767"/>
      <c r="I301" s="763"/>
      <c r="J301" s="134" t="s">
        <v>26</v>
      </c>
      <c r="K301" s="8">
        <f t="shared" ref="K301:N301" si="110">SUM(K298:K300)</f>
        <v>0</v>
      </c>
      <c r="L301" s="1">
        <f t="shared" si="110"/>
        <v>0</v>
      </c>
      <c r="M301" s="1">
        <f t="shared" si="110"/>
        <v>0</v>
      </c>
      <c r="N301" s="11">
        <f t="shared" si="110"/>
        <v>0</v>
      </c>
      <c r="O301" s="20">
        <f t="shared" ref="O301:AB301" si="111">SUM(O298:O300)</f>
        <v>0</v>
      </c>
      <c r="P301" s="22">
        <f t="shared" si="111"/>
        <v>0</v>
      </c>
      <c r="Q301" s="22">
        <f t="shared" si="111"/>
        <v>0</v>
      </c>
      <c r="R301" s="24">
        <f t="shared" si="111"/>
        <v>0</v>
      </c>
      <c r="S301" s="8">
        <f t="shared" si="111"/>
        <v>0</v>
      </c>
      <c r="T301" s="1">
        <f t="shared" si="111"/>
        <v>0</v>
      </c>
      <c r="U301" s="1">
        <f t="shared" si="111"/>
        <v>0</v>
      </c>
      <c r="V301" s="11">
        <f t="shared" si="111"/>
        <v>0</v>
      </c>
      <c r="W301" s="8">
        <f t="shared" si="111"/>
        <v>0</v>
      </c>
      <c r="X301" s="1">
        <f t="shared" si="111"/>
        <v>0</v>
      </c>
      <c r="Y301" s="1">
        <f t="shared" si="111"/>
        <v>0</v>
      </c>
      <c r="Z301" s="11">
        <f t="shared" si="111"/>
        <v>0</v>
      </c>
      <c r="AA301" s="23">
        <f t="shared" si="111"/>
        <v>0</v>
      </c>
      <c r="AB301" s="23">
        <f t="shared" si="111"/>
        <v>0</v>
      </c>
      <c r="AC301" s="996"/>
      <c r="AD301" s="829"/>
      <c r="AE301" s="829"/>
      <c r="AF301" s="783"/>
      <c r="AQ301" s="70"/>
      <c r="AR301" s="70"/>
      <c r="AS301" s="70"/>
      <c r="AT301" s="70"/>
      <c r="AU301" s="70"/>
      <c r="AV301" s="70"/>
      <c r="AW301" s="70"/>
      <c r="AX301" s="70"/>
      <c r="AY301" s="70"/>
      <c r="AZ301" s="70"/>
      <c r="BA301" s="70"/>
      <c r="BB301" s="70"/>
      <c r="BC301" s="70"/>
      <c r="BD301" s="70"/>
      <c r="BE301" s="70"/>
      <c r="BF301" s="70"/>
      <c r="BG301" s="71"/>
      <c r="BH301" s="60"/>
      <c r="BI301" s="60"/>
      <c r="BJ301" s="60"/>
      <c r="BK301" s="60"/>
      <c r="BL301" s="60"/>
      <c r="BM301" s="60"/>
      <c r="BN301" s="60"/>
      <c r="BO301" s="60"/>
    </row>
    <row r="302" spans="1:67" ht="19.5" customHeight="1" x14ac:dyDescent="0.2">
      <c r="A302" s="726" t="s">
        <v>17</v>
      </c>
      <c r="B302" s="624" t="s">
        <v>18</v>
      </c>
      <c r="C302" s="740" t="s">
        <v>27</v>
      </c>
      <c r="D302" s="753" t="s">
        <v>53</v>
      </c>
      <c r="E302" s="731" t="s">
        <v>98</v>
      </c>
      <c r="F302" s="820"/>
      <c r="G302" s="652" t="s">
        <v>304</v>
      </c>
      <c r="H302" s="766" t="s">
        <v>85</v>
      </c>
      <c r="I302" s="714" t="s">
        <v>36</v>
      </c>
      <c r="J302" s="283" t="s">
        <v>28</v>
      </c>
      <c r="K302" s="160">
        <f>+L302+N302</f>
        <v>0</v>
      </c>
      <c r="L302" s="12">
        <v>0</v>
      </c>
      <c r="M302" s="12">
        <v>0</v>
      </c>
      <c r="N302" s="116">
        <v>0</v>
      </c>
      <c r="O302" s="160">
        <f>+P302+R302</f>
        <v>0</v>
      </c>
      <c r="P302" s="12">
        <v>0</v>
      </c>
      <c r="Q302" s="12">
        <v>0</v>
      </c>
      <c r="R302" s="116">
        <v>0</v>
      </c>
      <c r="S302" s="160">
        <f>+T302+V302</f>
        <v>0</v>
      </c>
      <c r="T302" s="12">
        <v>0</v>
      </c>
      <c r="U302" s="12">
        <v>0</v>
      </c>
      <c r="V302" s="116">
        <v>0</v>
      </c>
      <c r="W302" s="163">
        <f>+X302+Z302</f>
        <v>0</v>
      </c>
      <c r="X302" s="12">
        <v>0</v>
      </c>
      <c r="Y302" s="12">
        <v>0</v>
      </c>
      <c r="Z302" s="116">
        <v>0</v>
      </c>
      <c r="AA302" s="294">
        <v>0</v>
      </c>
      <c r="AB302" s="294">
        <v>0</v>
      </c>
      <c r="AC302" s="810" t="s">
        <v>218</v>
      </c>
      <c r="AD302" s="897">
        <v>0</v>
      </c>
      <c r="AE302" s="897">
        <v>0</v>
      </c>
      <c r="AF302" s="808">
        <v>0</v>
      </c>
      <c r="AQ302" s="70"/>
      <c r="AR302" s="70"/>
      <c r="AS302" s="70"/>
      <c r="AT302" s="70"/>
      <c r="AU302" s="70"/>
      <c r="AV302" s="70"/>
      <c r="AW302" s="70"/>
      <c r="AX302" s="70"/>
      <c r="AY302" s="70"/>
      <c r="AZ302" s="70"/>
      <c r="BA302" s="70"/>
      <c r="BB302" s="70"/>
      <c r="BC302" s="70"/>
      <c r="BD302" s="70"/>
      <c r="BE302" s="70"/>
      <c r="BF302" s="70"/>
      <c r="BG302" s="71"/>
      <c r="BH302" s="60"/>
      <c r="BI302" s="60"/>
      <c r="BJ302" s="60"/>
      <c r="BK302" s="60"/>
      <c r="BL302" s="60"/>
      <c r="BM302" s="60"/>
      <c r="BN302" s="60"/>
      <c r="BO302" s="60"/>
    </row>
    <row r="303" spans="1:67" ht="23.25" customHeight="1" thickBot="1" x14ac:dyDescent="0.25">
      <c r="A303" s="734"/>
      <c r="B303" s="718"/>
      <c r="C303" s="748"/>
      <c r="D303" s="754"/>
      <c r="E303" s="732"/>
      <c r="F303" s="821"/>
      <c r="G303" s="653"/>
      <c r="H303" s="819"/>
      <c r="I303" s="823"/>
      <c r="J303" s="309" t="s">
        <v>24</v>
      </c>
      <c r="K303" s="302">
        <f>+L303+N303</f>
        <v>0</v>
      </c>
      <c r="L303" s="390">
        <v>0</v>
      </c>
      <c r="M303" s="390">
        <v>0</v>
      </c>
      <c r="N303" s="305">
        <v>0</v>
      </c>
      <c r="O303" s="193">
        <f>+P303+R303</f>
        <v>0</v>
      </c>
      <c r="P303" s="117">
        <v>0</v>
      </c>
      <c r="Q303" s="117">
        <v>0</v>
      </c>
      <c r="R303" s="118">
        <v>0</v>
      </c>
      <c r="S303" s="302">
        <f>+T303+V303</f>
        <v>0</v>
      </c>
      <c r="T303" s="390">
        <v>0</v>
      </c>
      <c r="U303" s="390">
        <v>0</v>
      </c>
      <c r="V303" s="305">
        <v>0</v>
      </c>
      <c r="W303" s="302">
        <f>+X303+Z303</f>
        <v>0</v>
      </c>
      <c r="X303" s="117">
        <v>0</v>
      </c>
      <c r="Y303" s="117">
        <v>0</v>
      </c>
      <c r="Z303" s="118">
        <v>0</v>
      </c>
      <c r="AA303" s="306">
        <v>0</v>
      </c>
      <c r="AB303" s="306">
        <v>0</v>
      </c>
      <c r="AC303" s="811"/>
      <c r="AD303" s="899"/>
      <c r="AE303" s="899"/>
      <c r="AF303" s="867"/>
      <c r="AQ303" s="70"/>
      <c r="AR303" s="70"/>
      <c r="AS303" s="70"/>
      <c r="AT303" s="70"/>
      <c r="AU303" s="70"/>
      <c r="AV303" s="70"/>
      <c r="AW303" s="70"/>
      <c r="AX303" s="70"/>
      <c r="AY303" s="70"/>
      <c r="AZ303" s="70"/>
      <c r="BA303" s="70"/>
      <c r="BB303" s="70"/>
      <c r="BC303" s="70"/>
      <c r="BD303" s="70"/>
      <c r="BE303" s="70"/>
      <c r="BF303" s="70"/>
      <c r="BG303" s="71"/>
      <c r="BH303" s="60"/>
      <c r="BI303" s="60"/>
      <c r="BJ303" s="60"/>
      <c r="BK303" s="60"/>
      <c r="BL303" s="60"/>
      <c r="BM303" s="60"/>
      <c r="BN303" s="60"/>
      <c r="BO303" s="60"/>
    </row>
    <row r="304" spans="1:67" ht="21" customHeight="1" thickBot="1" x14ac:dyDescent="0.25">
      <c r="A304" s="592"/>
      <c r="B304" s="625"/>
      <c r="C304" s="749"/>
      <c r="D304" s="755"/>
      <c r="E304" s="733"/>
      <c r="F304" s="822"/>
      <c r="G304" s="654"/>
      <c r="H304" s="767"/>
      <c r="I304" s="824"/>
      <c r="J304" s="134" t="s">
        <v>26</v>
      </c>
      <c r="K304" s="8">
        <f t="shared" ref="K304:N304" si="112">SUM(K302:K303)</f>
        <v>0</v>
      </c>
      <c r="L304" s="1">
        <f t="shared" si="112"/>
        <v>0</v>
      </c>
      <c r="M304" s="1">
        <f t="shared" si="112"/>
        <v>0</v>
      </c>
      <c r="N304" s="11">
        <f t="shared" si="112"/>
        <v>0</v>
      </c>
      <c r="O304" s="20">
        <f t="shared" ref="O304:AB304" si="113">SUM(O302:O303)</f>
        <v>0</v>
      </c>
      <c r="P304" s="22">
        <f t="shared" si="113"/>
        <v>0</v>
      </c>
      <c r="Q304" s="22">
        <f t="shared" si="113"/>
        <v>0</v>
      </c>
      <c r="R304" s="24">
        <f t="shared" si="113"/>
        <v>0</v>
      </c>
      <c r="S304" s="8">
        <f t="shared" si="113"/>
        <v>0</v>
      </c>
      <c r="T304" s="1">
        <f t="shared" si="113"/>
        <v>0</v>
      </c>
      <c r="U304" s="1">
        <f t="shared" si="113"/>
        <v>0</v>
      </c>
      <c r="V304" s="11">
        <f t="shared" si="113"/>
        <v>0</v>
      </c>
      <c r="W304" s="8">
        <f t="shared" si="113"/>
        <v>0</v>
      </c>
      <c r="X304" s="1">
        <f t="shared" si="113"/>
        <v>0</v>
      </c>
      <c r="Y304" s="1">
        <f t="shared" si="113"/>
        <v>0</v>
      </c>
      <c r="Z304" s="11">
        <f t="shared" si="113"/>
        <v>0</v>
      </c>
      <c r="AA304" s="23">
        <f t="shared" si="113"/>
        <v>0</v>
      </c>
      <c r="AB304" s="23">
        <f t="shared" si="113"/>
        <v>0</v>
      </c>
      <c r="AC304" s="693"/>
      <c r="AD304" s="898"/>
      <c r="AE304" s="898"/>
      <c r="AF304" s="868"/>
      <c r="AQ304" s="70"/>
      <c r="AR304" s="70"/>
      <c r="AS304" s="70"/>
      <c r="AT304" s="70"/>
      <c r="AU304" s="70"/>
      <c r="AV304" s="70"/>
      <c r="AW304" s="70"/>
      <c r="AX304" s="70"/>
      <c r="AY304" s="70"/>
      <c r="AZ304" s="70"/>
      <c r="BA304" s="70"/>
      <c r="BB304" s="70"/>
      <c r="BC304" s="70"/>
      <c r="BD304" s="70"/>
      <c r="BE304" s="70"/>
      <c r="BF304" s="70"/>
      <c r="BG304" s="71"/>
      <c r="BH304" s="60"/>
      <c r="BI304" s="60"/>
      <c r="BJ304" s="60"/>
      <c r="BK304" s="60"/>
      <c r="BL304" s="60"/>
      <c r="BM304" s="60"/>
      <c r="BN304" s="60"/>
      <c r="BO304" s="60"/>
    </row>
    <row r="305" spans="1:67" ht="18" customHeight="1" x14ac:dyDescent="0.2">
      <c r="A305" s="684" t="s">
        <v>17</v>
      </c>
      <c r="B305" s="624" t="s">
        <v>18</v>
      </c>
      <c r="C305" s="740" t="s">
        <v>27</v>
      </c>
      <c r="D305" s="643" t="s">
        <v>54</v>
      </c>
      <c r="E305" s="738" t="s">
        <v>99</v>
      </c>
      <c r="F305" s="703"/>
      <c r="G305" s="922" t="s">
        <v>84</v>
      </c>
      <c r="H305" s="655" t="s">
        <v>21</v>
      </c>
      <c r="I305" s="761" t="s">
        <v>36</v>
      </c>
      <c r="J305" s="283" t="s">
        <v>28</v>
      </c>
      <c r="K305" s="163">
        <f>+L305+N305</f>
        <v>0</v>
      </c>
      <c r="L305" s="12">
        <v>0</v>
      </c>
      <c r="M305" s="246">
        <v>0</v>
      </c>
      <c r="N305" s="116">
        <v>0</v>
      </c>
      <c r="O305" s="160">
        <f>+P305+R305</f>
        <v>0</v>
      </c>
      <c r="P305" s="12">
        <v>0</v>
      </c>
      <c r="Q305" s="246">
        <v>0</v>
      </c>
      <c r="R305" s="116">
        <v>0</v>
      </c>
      <c r="S305" s="163">
        <f>+T305+V305</f>
        <v>0</v>
      </c>
      <c r="T305" s="12">
        <v>0</v>
      </c>
      <c r="U305" s="246">
        <v>0</v>
      </c>
      <c r="V305" s="116">
        <v>0</v>
      </c>
      <c r="W305" s="163">
        <f>+X305+Z305</f>
        <v>0</v>
      </c>
      <c r="X305" s="244">
        <v>0</v>
      </c>
      <c r="Y305" s="244">
        <v>0</v>
      </c>
      <c r="Z305" s="116">
        <v>0</v>
      </c>
      <c r="AA305" s="294">
        <v>0</v>
      </c>
      <c r="AB305" s="294">
        <v>0</v>
      </c>
      <c r="AC305" s="810" t="s">
        <v>218</v>
      </c>
      <c r="AD305" s="1006" t="s">
        <v>39</v>
      </c>
      <c r="AE305" s="1006" t="s">
        <v>39</v>
      </c>
      <c r="AF305" s="992" t="s">
        <v>39</v>
      </c>
      <c r="AQ305" s="70"/>
      <c r="AR305" s="70"/>
      <c r="AS305" s="70"/>
      <c r="AT305" s="70"/>
      <c r="AU305" s="70"/>
      <c r="AV305" s="70"/>
      <c r="AW305" s="70"/>
      <c r="AX305" s="70"/>
      <c r="AY305" s="70"/>
      <c r="AZ305" s="70"/>
      <c r="BA305" s="70"/>
      <c r="BB305" s="70"/>
      <c r="BC305" s="70"/>
      <c r="BD305" s="70"/>
      <c r="BE305" s="70"/>
      <c r="BF305" s="70"/>
      <c r="BG305" s="71"/>
      <c r="BH305" s="60"/>
      <c r="BI305" s="60"/>
      <c r="BJ305" s="60"/>
      <c r="BK305" s="60"/>
      <c r="BL305" s="60"/>
      <c r="BM305" s="60"/>
      <c r="BN305" s="60"/>
      <c r="BO305" s="60"/>
    </row>
    <row r="306" spans="1:67" ht="15.75" customHeight="1" x14ac:dyDescent="0.2">
      <c r="A306" s="685"/>
      <c r="B306" s="718"/>
      <c r="C306" s="741"/>
      <c r="D306" s="644"/>
      <c r="E306" s="739"/>
      <c r="F306" s="704"/>
      <c r="G306" s="936"/>
      <c r="H306" s="656"/>
      <c r="I306" s="762"/>
      <c r="J306" s="469" t="s">
        <v>319</v>
      </c>
      <c r="K306" s="198">
        <f>+L306+N306</f>
        <v>0</v>
      </c>
      <c r="L306" s="291">
        <v>0</v>
      </c>
      <c r="M306" s="96">
        <v>0</v>
      </c>
      <c r="N306" s="345">
        <v>0</v>
      </c>
      <c r="O306" s="192">
        <f>+P306+R306</f>
        <v>0</v>
      </c>
      <c r="P306" s="199">
        <v>0</v>
      </c>
      <c r="Q306" s="280">
        <v>0</v>
      </c>
      <c r="R306" s="200">
        <v>0</v>
      </c>
      <c r="S306" s="198">
        <f>+T306+V306</f>
        <v>0</v>
      </c>
      <c r="T306" s="291">
        <v>0</v>
      </c>
      <c r="U306" s="96">
        <v>0</v>
      </c>
      <c r="V306" s="345">
        <v>0</v>
      </c>
      <c r="W306" s="198">
        <f>+X306+Z306</f>
        <v>0</v>
      </c>
      <c r="X306" s="201">
        <v>0</v>
      </c>
      <c r="Y306" s="201">
        <v>0</v>
      </c>
      <c r="Z306" s="200">
        <v>0</v>
      </c>
      <c r="AA306" s="296">
        <v>0</v>
      </c>
      <c r="AB306" s="296">
        <v>0</v>
      </c>
      <c r="AC306" s="997"/>
      <c r="AD306" s="1007"/>
      <c r="AE306" s="1007"/>
      <c r="AF306" s="993"/>
      <c r="AQ306" s="70"/>
      <c r="AR306" s="70"/>
      <c r="AS306" s="70"/>
      <c r="AT306" s="70"/>
      <c r="AU306" s="70"/>
      <c r="AV306" s="70"/>
      <c r="AW306" s="70"/>
      <c r="AX306" s="70"/>
      <c r="AY306" s="70"/>
      <c r="AZ306" s="70"/>
      <c r="BA306" s="70"/>
      <c r="BB306" s="70"/>
      <c r="BC306" s="70"/>
      <c r="BD306" s="70"/>
      <c r="BE306" s="70"/>
      <c r="BF306" s="70"/>
      <c r="BG306" s="71"/>
      <c r="BH306" s="60"/>
      <c r="BI306" s="60"/>
      <c r="BJ306" s="60"/>
      <c r="BK306" s="60"/>
      <c r="BL306" s="60"/>
      <c r="BM306" s="60"/>
      <c r="BN306" s="60"/>
      <c r="BO306" s="60"/>
    </row>
    <row r="307" spans="1:67" ht="19.5" customHeight="1" thickBot="1" x14ac:dyDescent="0.25">
      <c r="A307" s="685"/>
      <c r="B307" s="718"/>
      <c r="C307" s="741"/>
      <c r="D307" s="644"/>
      <c r="E307" s="739"/>
      <c r="F307" s="704"/>
      <c r="G307" s="936"/>
      <c r="H307" s="656"/>
      <c r="I307" s="762"/>
      <c r="J307" s="309" t="s">
        <v>24</v>
      </c>
      <c r="K307" s="302">
        <f>+L307+N307</f>
        <v>0</v>
      </c>
      <c r="L307" s="311">
        <v>0</v>
      </c>
      <c r="M307" s="311">
        <v>0</v>
      </c>
      <c r="N307" s="379">
        <v>0</v>
      </c>
      <c r="O307" s="193">
        <f>+P307+R307</f>
        <v>0</v>
      </c>
      <c r="P307" s="184">
        <v>0</v>
      </c>
      <c r="Q307" s="314">
        <v>0</v>
      </c>
      <c r="R307" s="313">
        <v>0</v>
      </c>
      <c r="S307" s="302">
        <f>+T307+V307</f>
        <v>0</v>
      </c>
      <c r="T307" s="311">
        <v>0</v>
      </c>
      <c r="U307" s="311">
        <v>0</v>
      </c>
      <c r="V307" s="379">
        <v>0</v>
      </c>
      <c r="W307" s="302">
        <f>+X307+Z307</f>
        <v>0</v>
      </c>
      <c r="X307" s="312">
        <v>0</v>
      </c>
      <c r="Y307" s="312">
        <v>0</v>
      </c>
      <c r="Z307" s="313">
        <v>0</v>
      </c>
      <c r="AA307" s="315">
        <v>0</v>
      </c>
      <c r="AB307" s="315">
        <v>0</v>
      </c>
      <c r="AC307" s="997"/>
      <c r="AD307" s="1007"/>
      <c r="AE307" s="1007"/>
      <c r="AF307" s="993"/>
      <c r="AQ307" s="70"/>
      <c r="AR307" s="70"/>
      <c r="AS307" s="70"/>
      <c r="AT307" s="70"/>
      <c r="AU307" s="70"/>
      <c r="AV307" s="70"/>
      <c r="AW307" s="70"/>
      <c r="AX307" s="70"/>
      <c r="AY307" s="70"/>
      <c r="AZ307" s="70"/>
      <c r="BA307" s="70"/>
      <c r="BB307" s="70"/>
      <c r="BC307" s="70"/>
      <c r="BD307" s="70"/>
      <c r="BE307" s="70"/>
      <c r="BF307" s="70"/>
      <c r="BG307" s="71"/>
      <c r="BH307" s="60"/>
      <c r="BI307" s="60"/>
      <c r="BJ307" s="60"/>
      <c r="BK307" s="60"/>
      <c r="BL307" s="60"/>
      <c r="BM307" s="60"/>
      <c r="BN307" s="60"/>
      <c r="BO307" s="60"/>
    </row>
    <row r="308" spans="1:67" ht="20.25" customHeight="1" thickBot="1" x14ac:dyDescent="0.25">
      <c r="A308" s="686"/>
      <c r="B308" s="625"/>
      <c r="C308" s="596"/>
      <c r="D308" s="645"/>
      <c r="E308" s="733"/>
      <c r="F308" s="651"/>
      <c r="G308" s="875"/>
      <c r="H308" s="657"/>
      <c r="I308" s="763"/>
      <c r="J308" s="134" t="s">
        <v>26</v>
      </c>
      <c r="K308" s="6">
        <f t="shared" ref="K308:N308" si="114">SUM(K305:K307)</f>
        <v>0</v>
      </c>
      <c r="L308" s="5">
        <f t="shared" si="114"/>
        <v>0</v>
      </c>
      <c r="M308" s="5">
        <f t="shared" si="114"/>
        <v>0</v>
      </c>
      <c r="N308" s="7">
        <f t="shared" si="114"/>
        <v>0</v>
      </c>
      <c r="O308" s="113">
        <f t="shared" ref="O308:AB308" si="115">SUM(O305:O307)</f>
        <v>0</v>
      </c>
      <c r="P308" s="3">
        <f t="shared" si="115"/>
        <v>0</v>
      </c>
      <c r="Q308" s="3">
        <f t="shared" si="115"/>
        <v>0</v>
      </c>
      <c r="R308" s="21">
        <f t="shared" si="115"/>
        <v>0</v>
      </c>
      <c r="S308" s="6">
        <f t="shared" si="115"/>
        <v>0</v>
      </c>
      <c r="T308" s="5">
        <f t="shared" si="115"/>
        <v>0</v>
      </c>
      <c r="U308" s="5">
        <f t="shared" si="115"/>
        <v>0</v>
      </c>
      <c r="V308" s="7">
        <f t="shared" si="115"/>
        <v>0</v>
      </c>
      <c r="W308" s="8">
        <f t="shared" si="115"/>
        <v>0</v>
      </c>
      <c r="X308" s="2">
        <f t="shared" si="115"/>
        <v>0</v>
      </c>
      <c r="Y308" s="2">
        <f t="shared" si="115"/>
        <v>0</v>
      </c>
      <c r="Z308" s="7">
        <f t="shared" si="115"/>
        <v>0</v>
      </c>
      <c r="AA308" s="23">
        <f t="shared" si="115"/>
        <v>0</v>
      </c>
      <c r="AB308" s="23">
        <f t="shared" si="115"/>
        <v>0</v>
      </c>
      <c r="AC308" s="611"/>
      <c r="AD308" s="614"/>
      <c r="AE308" s="614"/>
      <c r="AF308" s="617"/>
      <c r="AQ308" s="70"/>
      <c r="AR308" s="70"/>
      <c r="AS308" s="70"/>
      <c r="AT308" s="70"/>
      <c r="AU308" s="70"/>
      <c r="AV308" s="70"/>
      <c r="AW308" s="70"/>
      <c r="AX308" s="70"/>
      <c r="AY308" s="70"/>
      <c r="AZ308" s="70"/>
      <c r="BA308" s="70"/>
      <c r="BB308" s="70"/>
      <c r="BC308" s="70"/>
      <c r="BD308" s="70"/>
      <c r="BE308" s="70"/>
      <c r="BF308" s="70"/>
      <c r="BG308" s="71"/>
      <c r="BH308" s="60"/>
      <c r="BI308" s="60"/>
      <c r="BJ308" s="60"/>
      <c r="BK308" s="60"/>
      <c r="BL308" s="60"/>
      <c r="BM308" s="60"/>
      <c r="BN308" s="60"/>
      <c r="BO308" s="60"/>
    </row>
    <row r="309" spans="1:67" ht="15.75" customHeight="1" x14ac:dyDescent="0.2">
      <c r="A309" s="726" t="s">
        <v>17</v>
      </c>
      <c r="B309" s="624" t="s">
        <v>18</v>
      </c>
      <c r="C309" s="740" t="s">
        <v>27</v>
      </c>
      <c r="D309" s="784" t="s">
        <v>60</v>
      </c>
      <c r="E309" s="735" t="s">
        <v>100</v>
      </c>
      <c r="F309" s="745"/>
      <c r="G309" s="798" t="s">
        <v>398</v>
      </c>
      <c r="H309" s="655" t="s">
        <v>21</v>
      </c>
      <c r="I309" s="761" t="s">
        <v>36</v>
      </c>
      <c r="J309" s="283" t="s">
        <v>88</v>
      </c>
      <c r="K309" s="160">
        <f>+L309+N309</f>
        <v>0</v>
      </c>
      <c r="L309" s="12">
        <v>0</v>
      </c>
      <c r="M309" s="12">
        <v>0</v>
      </c>
      <c r="N309" s="116">
        <v>0</v>
      </c>
      <c r="O309" s="160">
        <f>+P309+R309</f>
        <v>0</v>
      </c>
      <c r="P309" s="12">
        <v>0</v>
      </c>
      <c r="Q309" s="12">
        <v>0</v>
      </c>
      <c r="R309" s="116">
        <v>0</v>
      </c>
      <c r="S309" s="160">
        <f>+T309+V309</f>
        <v>0</v>
      </c>
      <c r="T309" s="12">
        <v>0</v>
      </c>
      <c r="U309" s="12">
        <v>0</v>
      </c>
      <c r="V309" s="116">
        <v>0</v>
      </c>
      <c r="W309" s="163">
        <f>+X309+Z309</f>
        <v>0</v>
      </c>
      <c r="X309" s="12">
        <v>0</v>
      </c>
      <c r="Y309" s="12">
        <v>0</v>
      </c>
      <c r="Z309" s="116">
        <v>0</v>
      </c>
      <c r="AA309" s="294">
        <v>0</v>
      </c>
      <c r="AB309" s="294">
        <v>0</v>
      </c>
      <c r="AC309" s="994" t="s">
        <v>219</v>
      </c>
      <c r="AD309" s="827">
        <v>0</v>
      </c>
      <c r="AE309" s="827">
        <v>0</v>
      </c>
      <c r="AF309" s="781">
        <v>0</v>
      </c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1"/>
      <c r="BH309" s="60"/>
      <c r="BI309" s="60"/>
      <c r="BJ309" s="60"/>
      <c r="BK309" s="60"/>
      <c r="BL309" s="60"/>
      <c r="BM309" s="60"/>
      <c r="BN309" s="60"/>
      <c r="BO309" s="60"/>
    </row>
    <row r="310" spans="1:67" ht="16.5" customHeight="1" x14ac:dyDescent="0.2">
      <c r="A310" s="734"/>
      <c r="B310" s="718"/>
      <c r="C310" s="748"/>
      <c r="D310" s="785"/>
      <c r="E310" s="736"/>
      <c r="F310" s="746"/>
      <c r="G310" s="954"/>
      <c r="H310" s="759"/>
      <c r="I310" s="762"/>
      <c r="J310" s="375" t="s">
        <v>28</v>
      </c>
      <c r="K310" s="192">
        <f>+L310+N310</f>
        <v>0</v>
      </c>
      <c r="L310" s="97">
        <v>0</v>
      </c>
      <c r="M310" s="97">
        <v>0</v>
      </c>
      <c r="N310" s="288">
        <v>0</v>
      </c>
      <c r="O310" s="192">
        <f>+P310+R310</f>
        <v>0</v>
      </c>
      <c r="P310" s="97">
        <v>0</v>
      </c>
      <c r="Q310" s="97">
        <v>0</v>
      </c>
      <c r="R310" s="288">
        <v>0</v>
      </c>
      <c r="S310" s="192">
        <f>+T310+V310</f>
        <v>0</v>
      </c>
      <c r="T310" s="97">
        <v>0</v>
      </c>
      <c r="U310" s="97">
        <v>0</v>
      </c>
      <c r="V310" s="288">
        <v>0</v>
      </c>
      <c r="W310" s="198">
        <f>+X310+Z310</f>
        <v>0</v>
      </c>
      <c r="X310" s="97">
        <v>0</v>
      </c>
      <c r="Y310" s="97">
        <v>0</v>
      </c>
      <c r="Z310" s="288">
        <v>0</v>
      </c>
      <c r="AA310" s="298">
        <v>0</v>
      </c>
      <c r="AB310" s="298">
        <v>0</v>
      </c>
      <c r="AC310" s="995"/>
      <c r="AD310" s="828"/>
      <c r="AE310" s="828"/>
      <c r="AF310" s="782"/>
      <c r="AQ310" s="70"/>
      <c r="AR310" s="70"/>
      <c r="AS310" s="70"/>
      <c r="AT310" s="70"/>
      <c r="AU310" s="70"/>
      <c r="AV310" s="70"/>
      <c r="AW310" s="70"/>
      <c r="AX310" s="70"/>
      <c r="AY310" s="70"/>
      <c r="AZ310" s="70"/>
      <c r="BA310" s="70"/>
      <c r="BB310" s="70"/>
      <c r="BC310" s="70"/>
      <c r="BD310" s="70"/>
      <c r="BE310" s="70"/>
      <c r="BF310" s="70"/>
      <c r="BG310" s="71"/>
      <c r="BH310" s="60"/>
      <c r="BI310" s="60"/>
      <c r="BJ310" s="60"/>
      <c r="BK310" s="60"/>
      <c r="BL310" s="60"/>
      <c r="BM310" s="60"/>
      <c r="BN310" s="60"/>
      <c r="BO310" s="60"/>
    </row>
    <row r="311" spans="1:67" ht="19.5" customHeight="1" thickBot="1" x14ac:dyDescent="0.25">
      <c r="A311" s="734"/>
      <c r="B311" s="718"/>
      <c r="C311" s="748"/>
      <c r="D311" s="785"/>
      <c r="E311" s="736"/>
      <c r="F311" s="746"/>
      <c r="G311" s="954"/>
      <c r="H311" s="759"/>
      <c r="I311" s="762"/>
      <c r="J311" s="128" t="s">
        <v>24</v>
      </c>
      <c r="K311" s="195">
        <f>+L311+N311</f>
        <v>0</v>
      </c>
      <c r="L311" s="110">
        <v>0</v>
      </c>
      <c r="M311" s="110">
        <v>0</v>
      </c>
      <c r="N311" s="293">
        <v>0</v>
      </c>
      <c r="O311" s="132">
        <f>+P311+R311</f>
        <v>0</v>
      </c>
      <c r="P311" s="98">
        <v>0</v>
      </c>
      <c r="Q311" s="98">
        <v>0</v>
      </c>
      <c r="R311" s="247">
        <v>0</v>
      </c>
      <c r="S311" s="195">
        <f>+T311+V311</f>
        <v>0</v>
      </c>
      <c r="T311" s="110">
        <v>0</v>
      </c>
      <c r="U311" s="110">
        <v>0</v>
      </c>
      <c r="V311" s="293">
        <v>0</v>
      </c>
      <c r="W311" s="195">
        <f>+X311+Z311</f>
        <v>0</v>
      </c>
      <c r="X311" s="98">
        <v>0</v>
      </c>
      <c r="Y311" s="98">
        <v>0</v>
      </c>
      <c r="Z311" s="247">
        <v>0</v>
      </c>
      <c r="AA311" s="297">
        <v>0</v>
      </c>
      <c r="AB311" s="297">
        <v>0</v>
      </c>
      <c r="AC311" s="995"/>
      <c r="AD311" s="828"/>
      <c r="AE311" s="828"/>
      <c r="AF311" s="782"/>
      <c r="AQ311" s="70"/>
      <c r="AR311" s="70"/>
      <c r="AS311" s="70"/>
      <c r="AT311" s="70"/>
      <c r="AU311" s="70"/>
      <c r="AV311" s="70"/>
      <c r="AW311" s="70"/>
      <c r="AX311" s="70"/>
      <c r="AY311" s="70"/>
      <c r="AZ311" s="70"/>
      <c r="BA311" s="70"/>
      <c r="BB311" s="70"/>
      <c r="BC311" s="70"/>
      <c r="BD311" s="70"/>
      <c r="BE311" s="70"/>
      <c r="BF311" s="70"/>
      <c r="BG311" s="71"/>
      <c r="BH311" s="60"/>
      <c r="BI311" s="60"/>
      <c r="BJ311" s="60"/>
      <c r="BK311" s="60"/>
      <c r="BL311" s="60"/>
      <c r="BM311" s="60"/>
      <c r="BN311" s="60"/>
      <c r="BO311" s="60"/>
    </row>
    <row r="312" spans="1:67" ht="20.25" customHeight="1" thickBot="1" x14ac:dyDescent="0.25">
      <c r="A312" s="592"/>
      <c r="B312" s="625"/>
      <c r="C312" s="749"/>
      <c r="D312" s="786"/>
      <c r="E312" s="737"/>
      <c r="F312" s="747"/>
      <c r="G312" s="955"/>
      <c r="H312" s="760"/>
      <c r="I312" s="763"/>
      <c r="J312" s="134" t="s">
        <v>26</v>
      </c>
      <c r="K312" s="8">
        <f t="shared" ref="K312:N312" si="116">SUM(K309:K311)</f>
        <v>0</v>
      </c>
      <c r="L312" s="2">
        <f t="shared" si="116"/>
        <v>0</v>
      </c>
      <c r="M312" s="2">
        <f t="shared" si="116"/>
        <v>0</v>
      </c>
      <c r="N312" s="11">
        <f t="shared" si="116"/>
        <v>0</v>
      </c>
      <c r="O312" s="20">
        <f t="shared" ref="O312:P312" si="117">SUM(O309:O311)</f>
        <v>0</v>
      </c>
      <c r="P312" s="3">
        <f t="shared" si="117"/>
        <v>0</v>
      </c>
      <c r="Q312" s="3">
        <f>SUM(Q309)</f>
        <v>0</v>
      </c>
      <c r="R312" s="21">
        <f t="shared" ref="R312:Z312" si="118">SUM(R309:R311)</f>
        <v>0</v>
      </c>
      <c r="S312" s="8">
        <f t="shared" si="118"/>
        <v>0</v>
      </c>
      <c r="T312" s="2">
        <f t="shared" si="118"/>
        <v>0</v>
      </c>
      <c r="U312" s="2">
        <f t="shared" si="118"/>
        <v>0</v>
      </c>
      <c r="V312" s="11">
        <f t="shared" si="118"/>
        <v>0</v>
      </c>
      <c r="W312" s="8">
        <f t="shared" si="118"/>
        <v>0</v>
      </c>
      <c r="X312" s="2">
        <f t="shared" si="118"/>
        <v>0</v>
      </c>
      <c r="Y312" s="2">
        <f t="shared" si="118"/>
        <v>0</v>
      </c>
      <c r="Z312" s="11">
        <f t="shared" si="118"/>
        <v>0</v>
      </c>
      <c r="AA312" s="23">
        <f>+AA309+AA310+AA311</f>
        <v>0</v>
      </c>
      <c r="AB312" s="23">
        <f>+AB311+AB310</f>
        <v>0</v>
      </c>
      <c r="AC312" s="996"/>
      <c r="AD312" s="829"/>
      <c r="AE312" s="829"/>
      <c r="AF312" s="783"/>
      <c r="AQ312" s="70"/>
      <c r="AR312" s="70"/>
      <c r="AS312" s="70"/>
      <c r="AT312" s="70"/>
      <c r="AU312" s="70"/>
      <c r="AV312" s="70"/>
      <c r="AW312" s="70"/>
      <c r="AX312" s="70"/>
      <c r="AY312" s="70"/>
      <c r="AZ312" s="70"/>
      <c r="BA312" s="70"/>
      <c r="BB312" s="70"/>
      <c r="BC312" s="70"/>
      <c r="BD312" s="70"/>
      <c r="BE312" s="70"/>
      <c r="BF312" s="70"/>
      <c r="BG312" s="71"/>
      <c r="BH312" s="60"/>
      <c r="BI312" s="60"/>
      <c r="BJ312" s="60"/>
      <c r="BK312" s="60"/>
      <c r="BL312" s="60"/>
      <c r="BM312" s="60"/>
      <c r="BN312" s="60"/>
      <c r="BO312" s="60"/>
    </row>
    <row r="313" spans="1:67" ht="19.5" customHeight="1" x14ac:dyDescent="0.2">
      <c r="A313" s="684" t="s">
        <v>17</v>
      </c>
      <c r="B313" s="624" t="s">
        <v>18</v>
      </c>
      <c r="C313" s="740" t="s">
        <v>27</v>
      </c>
      <c r="D313" s="643" t="s">
        <v>62</v>
      </c>
      <c r="E313" s="807" t="s">
        <v>101</v>
      </c>
      <c r="F313" s="703"/>
      <c r="G313" s="652" t="s">
        <v>158</v>
      </c>
      <c r="H313" s="655" t="s">
        <v>21</v>
      </c>
      <c r="I313" s="658" t="s">
        <v>36</v>
      </c>
      <c r="J313" s="283" t="s">
        <v>28</v>
      </c>
      <c r="K313" s="163">
        <f>+L313+N313</f>
        <v>12.1</v>
      </c>
      <c r="L313" s="341">
        <v>12.1</v>
      </c>
      <c r="M313" s="391">
        <v>0</v>
      </c>
      <c r="N313" s="245">
        <v>0</v>
      </c>
      <c r="O313" s="160">
        <f>+P313+R313</f>
        <v>450</v>
      </c>
      <c r="P313" s="12">
        <v>450</v>
      </c>
      <c r="Q313" s="246">
        <v>0</v>
      </c>
      <c r="R313" s="116">
        <v>0</v>
      </c>
      <c r="S313" s="163">
        <f>+T313+V313</f>
        <v>0</v>
      </c>
      <c r="T313" s="341">
        <v>0</v>
      </c>
      <c r="U313" s="391">
        <v>0</v>
      </c>
      <c r="V313" s="245">
        <v>0</v>
      </c>
      <c r="W313" s="163">
        <f>+X313+Z313</f>
        <v>0</v>
      </c>
      <c r="X313" s="244">
        <v>0</v>
      </c>
      <c r="Y313" s="244">
        <v>0</v>
      </c>
      <c r="Z313" s="116">
        <v>0</v>
      </c>
      <c r="AA313" s="294">
        <v>50</v>
      </c>
      <c r="AB313" s="294">
        <v>50</v>
      </c>
      <c r="AC313" s="609" t="s">
        <v>318</v>
      </c>
      <c r="AD313" s="612" t="s">
        <v>165</v>
      </c>
      <c r="AE313" s="612" t="s">
        <v>165</v>
      </c>
      <c r="AF313" s="615" t="s">
        <v>165</v>
      </c>
      <c r="AQ313" s="70"/>
      <c r="AR313" s="70"/>
      <c r="AS313" s="70"/>
      <c r="AT313" s="70"/>
      <c r="AU313" s="70"/>
      <c r="AV313" s="70"/>
      <c r="AW313" s="70"/>
      <c r="AX313" s="70"/>
      <c r="AY313" s="70"/>
      <c r="AZ313" s="70"/>
      <c r="BA313" s="70"/>
      <c r="BB313" s="70"/>
      <c r="BC313" s="70"/>
      <c r="BD313" s="70"/>
      <c r="BE313" s="70"/>
      <c r="BF313" s="70"/>
      <c r="BG313" s="71"/>
      <c r="BH313" s="60"/>
      <c r="BI313" s="60"/>
      <c r="BJ313" s="60"/>
      <c r="BK313" s="60"/>
      <c r="BL313" s="60"/>
      <c r="BM313" s="60"/>
      <c r="BN313" s="60"/>
      <c r="BO313" s="60"/>
    </row>
    <row r="314" spans="1:67" ht="21" customHeight="1" thickBot="1" x14ac:dyDescent="0.25">
      <c r="A314" s="685"/>
      <c r="B314" s="718"/>
      <c r="C314" s="741"/>
      <c r="D314" s="644"/>
      <c r="E314" s="869"/>
      <c r="F314" s="704"/>
      <c r="G314" s="653"/>
      <c r="H314" s="656"/>
      <c r="I314" s="659"/>
      <c r="J314" s="309" t="s">
        <v>24</v>
      </c>
      <c r="K314" s="302">
        <f>+L314+N314</f>
        <v>0</v>
      </c>
      <c r="L314" s="312">
        <v>0</v>
      </c>
      <c r="M314" s="312">
        <v>0</v>
      </c>
      <c r="N314" s="313">
        <v>0</v>
      </c>
      <c r="O314" s="193">
        <f>+P314+R314</f>
        <v>0</v>
      </c>
      <c r="P314" s="184">
        <v>0</v>
      </c>
      <c r="Q314" s="314">
        <v>0</v>
      </c>
      <c r="R314" s="313">
        <v>0</v>
      </c>
      <c r="S314" s="302">
        <f>+T314+V314</f>
        <v>0</v>
      </c>
      <c r="T314" s="312">
        <v>0</v>
      </c>
      <c r="U314" s="312">
        <v>0</v>
      </c>
      <c r="V314" s="313">
        <v>0</v>
      </c>
      <c r="W314" s="302">
        <f>+X314+Z314</f>
        <v>0</v>
      </c>
      <c r="X314" s="312">
        <v>0</v>
      </c>
      <c r="Y314" s="312">
        <v>0</v>
      </c>
      <c r="Z314" s="313">
        <v>0</v>
      </c>
      <c r="AA314" s="315">
        <v>0</v>
      </c>
      <c r="AB314" s="315">
        <v>0</v>
      </c>
      <c r="AC314" s="610"/>
      <c r="AD314" s="613"/>
      <c r="AE314" s="613"/>
      <c r="AF314" s="616"/>
      <c r="AQ314" s="70"/>
      <c r="AR314" s="70"/>
      <c r="AS314" s="70"/>
      <c r="AT314" s="70"/>
      <c r="AU314" s="70"/>
      <c r="AV314" s="70"/>
      <c r="AW314" s="70"/>
      <c r="AX314" s="70"/>
      <c r="AY314" s="70"/>
      <c r="AZ314" s="70"/>
      <c r="BA314" s="70"/>
      <c r="BB314" s="70"/>
      <c r="BC314" s="70"/>
      <c r="BD314" s="70"/>
      <c r="BE314" s="70"/>
      <c r="BF314" s="70"/>
      <c r="BG314" s="71"/>
      <c r="BH314" s="60"/>
      <c r="BI314" s="60"/>
      <c r="BJ314" s="60"/>
      <c r="BK314" s="60"/>
      <c r="BL314" s="60"/>
      <c r="BM314" s="60"/>
      <c r="BN314" s="60"/>
      <c r="BO314" s="60"/>
    </row>
    <row r="315" spans="1:67" ht="23.25" customHeight="1" thickBot="1" x14ac:dyDescent="0.25">
      <c r="A315" s="686"/>
      <c r="B315" s="625"/>
      <c r="C315" s="596"/>
      <c r="D315" s="645"/>
      <c r="E315" s="725"/>
      <c r="F315" s="651"/>
      <c r="G315" s="654"/>
      <c r="H315" s="657"/>
      <c r="I315" s="660"/>
      <c r="J315" s="134" t="s">
        <v>26</v>
      </c>
      <c r="K315" s="6">
        <f t="shared" ref="K315:N315" si="119">SUM(K313:K314)</f>
        <v>12.1</v>
      </c>
      <c r="L315" s="5">
        <f t="shared" si="119"/>
        <v>12.1</v>
      </c>
      <c r="M315" s="5">
        <f t="shared" si="119"/>
        <v>0</v>
      </c>
      <c r="N315" s="7">
        <f t="shared" si="119"/>
        <v>0</v>
      </c>
      <c r="O315" s="113">
        <f t="shared" ref="O315:AB315" si="120">SUM(O313:O314)</f>
        <v>450</v>
      </c>
      <c r="P315" s="3">
        <f t="shared" si="120"/>
        <v>450</v>
      </c>
      <c r="Q315" s="3">
        <f t="shared" si="120"/>
        <v>0</v>
      </c>
      <c r="R315" s="21">
        <f t="shared" si="120"/>
        <v>0</v>
      </c>
      <c r="S315" s="6">
        <f t="shared" si="120"/>
        <v>0</v>
      </c>
      <c r="T315" s="5">
        <f t="shared" si="120"/>
        <v>0</v>
      </c>
      <c r="U315" s="5">
        <f t="shared" si="120"/>
        <v>0</v>
      </c>
      <c r="V315" s="7">
        <f t="shared" si="120"/>
        <v>0</v>
      </c>
      <c r="W315" s="8">
        <f t="shared" si="120"/>
        <v>0</v>
      </c>
      <c r="X315" s="2">
        <f t="shared" si="120"/>
        <v>0</v>
      </c>
      <c r="Y315" s="2">
        <f t="shared" si="120"/>
        <v>0</v>
      </c>
      <c r="Z315" s="7">
        <f t="shared" si="120"/>
        <v>0</v>
      </c>
      <c r="AA315" s="23">
        <f t="shared" si="120"/>
        <v>50</v>
      </c>
      <c r="AB315" s="23">
        <f t="shared" si="120"/>
        <v>50</v>
      </c>
      <c r="AC315" s="611"/>
      <c r="AD315" s="614"/>
      <c r="AE315" s="614"/>
      <c r="AF315" s="617"/>
      <c r="AQ315" s="70"/>
      <c r="AR315" s="70"/>
      <c r="AS315" s="70"/>
      <c r="AT315" s="70"/>
      <c r="AU315" s="70"/>
      <c r="AV315" s="70"/>
      <c r="AW315" s="70"/>
      <c r="AX315" s="70"/>
      <c r="AY315" s="70"/>
      <c r="AZ315" s="70"/>
      <c r="BA315" s="70"/>
      <c r="BB315" s="70"/>
      <c r="BC315" s="70"/>
      <c r="BD315" s="70"/>
      <c r="BE315" s="70"/>
      <c r="BF315" s="70"/>
      <c r="BG315" s="71"/>
      <c r="BH315" s="60"/>
      <c r="BI315" s="60"/>
      <c r="BJ315" s="60"/>
      <c r="BK315" s="60"/>
      <c r="BL315" s="60"/>
      <c r="BM315" s="60"/>
      <c r="BN315" s="60"/>
      <c r="BO315" s="60"/>
    </row>
    <row r="316" spans="1:67" ht="17.25" customHeight="1" x14ac:dyDescent="0.2">
      <c r="A316" s="684" t="s">
        <v>17</v>
      </c>
      <c r="B316" s="624" t="s">
        <v>18</v>
      </c>
      <c r="C316" s="740" t="s">
        <v>27</v>
      </c>
      <c r="D316" s="643" t="s">
        <v>64</v>
      </c>
      <c r="E316" s="1008" t="s">
        <v>125</v>
      </c>
      <c r="F316" s="703"/>
      <c r="G316" s="652" t="s">
        <v>173</v>
      </c>
      <c r="H316" s="655" t="s">
        <v>21</v>
      </c>
      <c r="I316" s="761" t="s">
        <v>22</v>
      </c>
      <c r="J316" s="283" t="s">
        <v>28</v>
      </c>
      <c r="K316" s="163">
        <f>+L316+N316</f>
        <v>0</v>
      </c>
      <c r="L316" s="341">
        <v>0</v>
      </c>
      <c r="M316" s="391">
        <v>0</v>
      </c>
      <c r="N316" s="245">
        <v>0</v>
      </c>
      <c r="O316" s="160">
        <f>+P316+R316</f>
        <v>30</v>
      </c>
      <c r="P316" s="12">
        <v>0</v>
      </c>
      <c r="Q316" s="246">
        <v>0</v>
      </c>
      <c r="R316" s="116">
        <v>30</v>
      </c>
      <c r="S316" s="163">
        <f>+T316+V316</f>
        <v>30</v>
      </c>
      <c r="T316" s="341">
        <v>0</v>
      </c>
      <c r="U316" s="391">
        <v>0</v>
      </c>
      <c r="V316" s="245">
        <v>30</v>
      </c>
      <c r="W316" s="163">
        <f>+X316+Z316</f>
        <v>0</v>
      </c>
      <c r="X316" s="244">
        <v>0</v>
      </c>
      <c r="Y316" s="244">
        <v>0</v>
      </c>
      <c r="Z316" s="116">
        <v>0</v>
      </c>
      <c r="AA316" s="294">
        <v>0</v>
      </c>
      <c r="AB316" s="294">
        <v>0</v>
      </c>
      <c r="AC316" s="609" t="s">
        <v>220</v>
      </c>
      <c r="AD316" s="612" t="s">
        <v>165</v>
      </c>
      <c r="AE316" s="612" t="s">
        <v>39</v>
      </c>
      <c r="AF316" s="615" t="s">
        <v>39</v>
      </c>
      <c r="AQ316" s="70"/>
      <c r="AR316" s="70"/>
      <c r="AS316" s="70"/>
      <c r="AT316" s="70"/>
      <c r="AU316" s="70"/>
      <c r="AV316" s="70"/>
      <c r="AW316" s="70"/>
      <c r="AX316" s="70"/>
      <c r="AY316" s="70"/>
      <c r="AZ316" s="70"/>
      <c r="BA316" s="70"/>
      <c r="BB316" s="70"/>
      <c r="BC316" s="70"/>
      <c r="BD316" s="70"/>
      <c r="BE316" s="70"/>
      <c r="BF316" s="70"/>
      <c r="BG316" s="71"/>
      <c r="BH316" s="60"/>
      <c r="BI316" s="60"/>
      <c r="BJ316" s="60"/>
      <c r="BK316" s="60"/>
      <c r="BL316" s="60"/>
      <c r="BM316" s="60"/>
      <c r="BN316" s="60"/>
      <c r="BO316" s="60"/>
    </row>
    <row r="317" spans="1:67" ht="17.25" customHeight="1" x14ac:dyDescent="0.2">
      <c r="A317" s="685"/>
      <c r="B317" s="718"/>
      <c r="C317" s="741"/>
      <c r="D317" s="644"/>
      <c r="E317" s="1009"/>
      <c r="F317" s="704"/>
      <c r="G317" s="653"/>
      <c r="H317" s="656"/>
      <c r="I317" s="762"/>
      <c r="J317" s="375" t="s">
        <v>24</v>
      </c>
      <c r="K317" s="198">
        <f>L317+N317</f>
        <v>0</v>
      </c>
      <c r="L317" s="261">
        <v>0</v>
      </c>
      <c r="M317" s="96">
        <v>0</v>
      </c>
      <c r="N317" s="290">
        <v>0</v>
      </c>
      <c r="O317" s="192">
        <f>P317+R317</f>
        <v>0</v>
      </c>
      <c r="P317" s="97">
        <v>0</v>
      </c>
      <c r="Q317" s="251">
        <v>0</v>
      </c>
      <c r="R317" s="288">
        <v>0</v>
      </c>
      <c r="S317" s="198">
        <f>T317+V317</f>
        <v>0</v>
      </c>
      <c r="T317" s="261">
        <v>0</v>
      </c>
      <c r="U317" s="96">
        <v>0</v>
      </c>
      <c r="V317" s="290">
        <v>0</v>
      </c>
      <c r="W317" s="198">
        <f>X317+Z317</f>
        <v>0</v>
      </c>
      <c r="X317" s="250">
        <v>0</v>
      </c>
      <c r="Y317" s="250">
        <v>0</v>
      </c>
      <c r="Z317" s="288">
        <v>0</v>
      </c>
      <c r="AA317" s="298">
        <v>0</v>
      </c>
      <c r="AB317" s="298">
        <v>0</v>
      </c>
      <c r="AC317" s="610"/>
      <c r="AD317" s="613"/>
      <c r="AE317" s="613"/>
      <c r="AF317" s="616"/>
      <c r="AQ317" s="70"/>
      <c r="AR317" s="70"/>
      <c r="AS317" s="70"/>
      <c r="AT317" s="70"/>
      <c r="AU317" s="70"/>
      <c r="AV317" s="70"/>
      <c r="AW317" s="70"/>
      <c r="AX317" s="70"/>
      <c r="AY317" s="70"/>
      <c r="AZ317" s="70"/>
      <c r="BA317" s="70"/>
      <c r="BB317" s="70"/>
      <c r="BC317" s="70"/>
      <c r="BD317" s="70"/>
      <c r="BE317" s="70"/>
      <c r="BF317" s="70"/>
      <c r="BG317" s="71"/>
      <c r="BH317" s="60"/>
      <c r="BI317" s="60"/>
      <c r="BJ317" s="60"/>
      <c r="BK317" s="60"/>
      <c r="BL317" s="60"/>
      <c r="BM317" s="60"/>
      <c r="BN317" s="60"/>
      <c r="BO317" s="60"/>
    </row>
    <row r="318" spans="1:67" ht="17.25" customHeight="1" thickBot="1" x14ac:dyDescent="0.25">
      <c r="A318" s="685"/>
      <c r="B318" s="718"/>
      <c r="C318" s="741"/>
      <c r="D318" s="644"/>
      <c r="E318" s="1009"/>
      <c r="F318" s="704"/>
      <c r="G318" s="653"/>
      <c r="H318" s="656"/>
      <c r="I318" s="762"/>
      <c r="J318" s="309" t="s">
        <v>25</v>
      </c>
      <c r="K318" s="171">
        <f>+L318+N318</f>
        <v>0</v>
      </c>
      <c r="L318" s="312">
        <v>0</v>
      </c>
      <c r="M318" s="312">
        <v>0</v>
      </c>
      <c r="N318" s="313">
        <v>0</v>
      </c>
      <c r="O318" s="168">
        <f>+P318+R318</f>
        <v>50</v>
      </c>
      <c r="P318" s="184">
        <v>0</v>
      </c>
      <c r="Q318" s="314">
        <v>0</v>
      </c>
      <c r="R318" s="313">
        <v>50</v>
      </c>
      <c r="S318" s="171">
        <f>+T318+V318</f>
        <v>50</v>
      </c>
      <c r="T318" s="312">
        <v>0</v>
      </c>
      <c r="U318" s="312">
        <v>0</v>
      </c>
      <c r="V318" s="313">
        <v>50</v>
      </c>
      <c r="W318" s="171">
        <f>+X318+Z318</f>
        <v>0</v>
      </c>
      <c r="X318" s="312">
        <v>0</v>
      </c>
      <c r="Y318" s="312">
        <v>0</v>
      </c>
      <c r="Z318" s="313">
        <v>0</v>
      </c>
      <c r="AA318" s="315">
        <v>0</v>
      </c>
      <c r="AB318" s="315">
        <v>0</v>
      </c>
      <c r="AC318" s="610"/>
      <c r="AD318" s="613"/>
      <c r="AE318" s="613"/>
      <c r="AF318" s="616"/>
      <c r="AQ318" s="70"/>
      <c r="AR318" s="70"/>
      <c r="AS318" s="70"/>
      <c r="AT318" s="70"/>
      <c r="AU318" s="70"/>
      <c r="AV318" s="70"/>
      <c r="AW318" s="70"/>
      <c r="AX318" s="70"/>
      <c r="AY318" s="70"/>
      <c r="AZ318" s="70"/>
      <c r="BA318" s="70"/>
      <c r="BB318" s="70"/>
      <c r="BC318" s="70"/>
      <c r="BD318" s="70"/>
      <c r="BE318" s="70"/>
      <c r="BF318" s="70"/>
      <c r="BG318" s="71"/>
      <c r="BH318" s="60"/>
      <c r="BI318" s="60"/>
      <c r="BJ318" s="60"/>
      <c r="BK318" s="60"/>
      <c r="BL318" s="60"/>
      <c r="BM318" s="60"/>
      <c r="BN318" s="60"/>
      <c r="BO318" s="60"/>
    </row>
    <row r="319" spans="1:67" ht="20.25" customHeight="1" thickBot="1" x14ac:dyDescent="0.25">
      <c r="A319" s="686"/>
      <c r="B319" s="625"/>
      <c r="C319" s="596"/>
      <c r="D319" s="645"/>
      <c r="E319" s="730"/>
      <c r="F319" s="651"/>
      <c r="G319" s="654"/>
      <c r="H319" s="657"/>
      <c r="I319" s="763"/>
      <c r="J319" s="134" t="s">
        <v>26</v>
      </c>
      <c r="K319" s="6">
        <f t="shared" ref="K319:N319" si="121">SUM(K316:K318)</f>
        <v>0</v>
      </c>
      <c r="L319" s="5">
        <f t="shared" si="121"/>
        <v>0</v>
      </c>
      <c r="M319" s="5">
        <f t="shared" si="121"/>
        <v>0</v>
      </c>
      <c r="N319" s="7">
        <f t="shared" si="121"/>
        <v>0</v>
      </c>
      <c r="O319" s="113">
        <f t="shared" ref="O319:AB319" si="122">SUM(O316:O318)</f>
        <v>80</v>
      </c>
      <c r="P319" s="3">
        <f t="shared" si="122"/>
        <v>0</v>
      </c>
      <c r="Q319" s="3">
        <f t="shared" si="122"/>
        <v>0</v>
      </c>
      <c r="R319" s="21">
        <f t="shared" si="122"/>
        <v>80</v>
      </c>
      <c r="S319" s="6">
        <f t="shared" si="122"/>
        <v>80</v>
      </c>
      <c r="T319" s="5">
        <f t="shared" si="122"/>
        <v>0</v>
      </c>
      <c r="U319" s="5">
        <f t="shared" si="122"/>
        <v>0</v>
      </c>
      <c r="V319" s="7">
        <f t="shared" si="122"/>
        <v>80</v>
      </c>
      <c r="W319" s="8">
        <f t="shared" si="122"/>
        <v>0</v>
      </c>
      <c r="X319" s="2">
        <f t="shared" si="122"/>
        <v>0</v>
      </c>
      <c r="Y319" s="2">
        <f t="shared" si="122"/>
        <v>0</v>
      </c>
      <c r="Z319" s="7">
        <f t="shared" si="122"/>
        <v>0</v>
      </c>
      <c r="AA319" s="23">
        <f t="shared" si="122"/>
        <v>0</v>
      </c>
      <c r="AB319" s="23">
        <f t="shared" si="122"/>
        <v>0</v>
      </c>
      <c r="AC319" s="611"/>
      <c r="AD319" s="614"/>
      <c r="AE319" s="614"/>
      <c r="AF319" s="617"/>
      <c r="AQ319" s="70"/>
      <c r="AR319" s="70"/>
      <c r="AS319" s="70"/>
      <c r="AT319" s="70"/>
      <c r="AU319" s="70"/>
      <c r="AV319" s="70"/>
      <c r="AW319" s="70"/>
      <c r="AX319" s="70"/>
      <c r="AY319" s="70"/>
      <c r="AZ319" s="70"/>
      <c r="BA319" s="70"/>
      <c r="BB319" s="70"/>
      <c r="BC319" s="70"/>
      <c r="BD319" s="70"/>
      <c r="BE319" s="70"/>
      <c r="BF319" s="70"/>
      <c r="BG319" s="71"/>
      <c r="BH319" s="60"/>
      <c r="BI319" s="60"/>
      <c r="BJ319" s="60"/>
      <c r="BK319" s="60"/>
      <c r="BL319" s="60"/>
      <c r="BM319" s="60"/>
      <c r="BN319" s="60"/>
      <c r="BO319" s="60"/>
    </row>
    <row r="320" spans="1:67" ht="17.25" customHeight="1" x14ac:dyDescent="0.2">
      <c r="A320" s="684" t="s">
        <v>17</v>
      </c>
      <c r="B320" s="624" t="s">
        <v>18</v>
      </c>
      <c r="C320" s="740" t="s">
        <v>27</v>
      </c>
      <c r="D320" s="643" t="s">
        <v>65</v>
      </c>
      <c r="E320" s="807" t="s">
        <v>102</v>
      </c>
      <c r="F320" s="703"/>
      <c r="G320" s="652" t="s">
        <v>391</v>
      </c>
      <c r="H320" s="655" t="s">
        <v>21</v>
      </c>
      <c r="I320" s="761" t="s">
        <v>36</v>
      </c>
      <c r="J320" s="462" t="s">
        <v>28</v>
      </c>
      <c r="K320" s="163">
        <f>+L320+N320</f>
        <v>78.099999999999994</v>
      </c>
      <c r="L320" s="341">
        <v>0</v>
      </c>
      <c r="M320" s="391">
        <v>0</v>
      </c>
      <c r="N320" s="245">
        <v>78.099999999999994</v>
      </c>
      <c r="O320" s="161">
        <f>+P320+R320</f>
        <v>0</v>
      </c>
      <c r="P320" s="12">
        <v>0</v>
      </c>
      <c r="Q320" s="246">
        <v>0</v>
      </c>
      <c r="R320" s="244">
        <v>0</v>
      </c>
      <c r="S320" s="163">
        <f>+T320+V320</f>
        <v>0</v>
      </c>
      <c r="T320" s="341">
        <v>0</v>
      </c>
      <c r="U320" s="391">
        <v>0</v>
      </c>
      <c r="V320" s="245">
        <v>0</v>
      </c>
      <c r="W320" s="163">
        <f>+X320+Z320</f>
        <v>0</v>
      </c>
      <c r="X320" s="244">
        <v>0</v>
      </c>
      <c r="Y320" s="244">
        <v>0</v>
      </c>
      <c r="Z320" s="116">
        <v>0</v>
      </c>
      <c r="AA320" s="246">
        <v>0</v>
      </c>
      <c r="AB320" s="294">
        <v>0</v>
      </c>
      <c r="AC320" s="1102" t="s">
        <v>221</v>
      </c>
      <c r="AD320" s="612" t="s">
        <v>39</v>
      </c>
      <c r="AE320" s="612" t="s">
        <v>39</v>
      </c>
      <c r="AF320" s="615" t="s">
        <v>39</v>
      </c>
      <c r="AQ320" s="70"/>
      <c r="AR320" s="70"/>
      <c r="AS320" s="70"/>
      <c r="AT320" s="70"/>
      <c r="AU320" s="70"/>
      <c r="AV320" s="70"/>
      <c r="AW320" s="70"/>
      <c r="AX320" s="70"/>
      <c r="AY320" s="70"/>
      <c r="AZ320" s="70"/>
      <c r="BA320" s="70"/>
      <c r="BB320" s="70"/>
      <c r="BC320" s="70"/>
      <c r="BD320" s="70"/>
      <c r="BE320" s="70"/>
      <c r="BF320" s="70"/>
      <c r="BG320" s="71"/>
      <c r="BH320" s="60"/>
      <c r="BI320" s="60"/>
      <c r="BJ320" s="60"/>
      <c r="BK320" s="60"/>
      <c r="BL320" s="60"/>
      <c r="BM320" s="60"/>
      <c r="BN320" s="60"/>
      <c r="BO320" s="60"/>
    </row>
    <row r="321" spans="1:67" ht="17.25" customHeight="1" x14ac:dyDescent="0.2">
      <c r="A321" s="685"/>
      <c r="B321" s="718"/>
      <c r="C321" s="741"/>
      <c r="D321" s="644"/>
      <c r="E321" s="869"/>
      <c r="F321" s="704"/>
      <c r="G321" s="653"/>
      <c r="H321" s="656"/>
      <c r="I321" s="762"/>
      <c r="J321" s="463" t="s">
        <v>24</v>
      </c>
      <c r="K321" s="198">
        <f>L321+N321</f>
        <v>390.8</v>
      </c>
      <c r="L321" s="261">
        <v>0</v>
      </c>
      <c r="M321" s="96">
        <v>0</v>
      </c>
      <c r="N321" s="290">
        <v>390.8</v>
      </c>
      <c r="O321" s="145">
        <f>P321+R321</f>
        <v>0</v>
      </c>
      <c r="P321" s="97">
        <v>0</v>
      </c>
      <c r="Q321" s="251">
        <v>0</v>
      </c>
      <c r="R321" s="250">
        <v>0</v>
      </c>
      <c r="S321" s="198">
        <f>T321+V321</f>
        <v>0</v>
      </c>
      <c r="T321" s="261">
        <v>0</v>
      </c>
      <c r="U321" s="96">
        <v>0</v>
      </c>
      <c r="V321" s="290">
        <v>0</v>
      </c>
      <c r="W321" s="198">
        <f>X321+Z321</f>
        <v>0</v>
      </c>
      <c r="X321" s="250">
        <v>0</v>
      </c>
      <c r="Y321" s="250">
        <v>0</v>
      </c>
      <c r="Z321" s="288">
        <v>0</v>
      </c>
      <c r="AA321" s="251">
        <v>0</v>
      </c>
      <c r="AB321" s="298">
        <v>0</v>
      </c>
      <c r="AC321" s="1103"/>
      <c r="AD321" s="613"/>
      <c r="AE321" s="613"/>
      <c r="AF321" s="616"/>
      <c r="AQ321" s="70"/>
      <c r="AR321" s="70"/>
      <c r="AS321" s="70"/>
      <c r="AT321" s="70"/>
      <c r="AU321" s="70"/>
      <c r="AV321" s="70"/>
      <c r="AW321" s="70"/>
      <c r="AX321" s="70"/>
      <c r="AY321" s="70"/>
      <c r="AZ321" s="70"/>
      <c r="BA321" s="70"/>
      <c r="BB321" s="70"/>
      <c r="BC321" s="70"/>
      <c r="BD321" s="70"/>
      <c r="BE321" s="70"/>
      <c r="BF321" s="70"/>
      <c r="BG321" s="71"/>
      <c r="BH321" s="60"/>
      <c r="BI321" s="60"/>
      <c r="BJ321" s="60"/>
      <c r="BK321" s="60"/>
      <c r="BL321" s="60"/>
      <c r="BM321" s="60"/>
      <c r="BN321" s="60"/>
      <c r="BO321" s="60"/>
    </row>
    <row r="322" spans="1:67" ht="19.5" customHeight="1" thickBot="1" x14ac:dyDescent="0.25">
      <c r="A322" s="685"/>
      <c r="B322" s="718"/>
      <c r="C322" s="741"/>
      <c r="D322" s="644"/>
      <c r="E322" s="869"/>
      <c r="F322" s="704"/>
      <c r="G322" s="653"/>
      <c r="H322" s="656"/>
      <c r="I322" s="762"/>
      <c r="J322" s="464" t="s">
        <v>88</v>
      </c>
      <c r="K322" s="171">
        <f>+L322+N322</f>
        <v>0</v>
      </c>
      <c r="L322" s="312">
        <v>0</v>
      </c>
      <c r="M322" s="312">
        <v>0</v>
      </c>
      <c r="N322" s="313">
        <v>0</v>
      </c>
      <c r="O322" s="169">
        <f>+P322+R322</f>
        <v>0</v>
      </c>
      <c r="P322" s="184">
        <v>0</v>
      </c>
      <c r="Q322" s="314">
        <v>0</v>
      </c>
      <c r="R322" s="312">
        <v>0</v>
      </c>
      <c r="S322" s="171">
        <f>+T322+V322</f>
        <v>0</v>
      </c>
      <c r="T322" s="312">
        <v>0</v>
      </c>
      <c r="U322" s="312">
        <v>0</v>
      </c>
      <c r="V322" s="313">
        <v>0</v>
      </c>
      <c r="W322" s="171">
        <f>+X322+Z322</f>
        <v>0</v>
      </c>
      <c r="X322" s="312">
        <v>0</v>
      </c>
      <c r="Y322" s="312">
        <v>0</v>
      </c>
      <c r="Z322" s="313">
        <v>0</v>
      </c>
      <c r="AA322" s="314">
        <v>0</v>
      </c>
      <c r="AB322" s="315">
        <v>0</v>
      </c>
      <c r="AC322" s="1103"/>
      <c r="AD322" s="613"/>
      <c r="AE322" s="613"/>
      <c r="AF322" s="616"/>
      <c r="AQ322" s="70"/>
      <c r="AR322" s="70"/>
      <c r="AS322" s="70"/>
      <c r="AT322" s="70"/>
      <c r="AU322" s="70"/>
      <c r="AV322" s="70"/>
      <c r="AW322" s="70"/>
      <c r="AX322" s="70"/>
      <c r="AY322" s="70"/>
      <c r="AZ322" s="70"/>
      <c r="BA322" s="70"/>
      <c r="BB322" s="70"/>
      <c r="BC322" s="70"/>
      <c r="BD322" s="70"/>
      <c r="BE322" s="70"/>
      <c r="BF322" s="70"/>
      <c r="BG322" s="71"/>
      <c r="BH322" s="60"/>
      <c r="BI322" s="60"/>
      <c r="BJ322" s="60"/>
      <c r="BK322" s="60"/>
      <c r="BL322" s="60"/>
      <c r="BM322" s="60"/>
      <c r="BN322" s="60"/>
      <c r="BO322" s="60"/>
    </row>
    <row r="323" spans="1:67" ht="23.25" customHeight="1" thickBot="1" x14ac:dyDescent="0.25">
      <c r="A323" s="686"/>
      <c r="B323" s="625"/>
      <c r="C323" s="596"/>
      <c r="D323" s="645"/>
      <c r="E323" s="725"/>
      <c r="F323" s="651"/>
      <c r="G323" s="654"/>
      <c r="H323" s="657"/>
      <c r="I323" s="763"/>
      <c r="J323" s="134" t="s">
        <v>26</v>
      </c>
      <c r="K323" s="6">
        <f t="shared" ref="K323:AB323" si="123">SUM(K320:K322)</f>
        <v>468.9</v>
      </c>
      <c r="L323" s="5">
        <f t="shared" si="123"/>
        <v>0</v>
      </c>
      <c r="M323" s="5">
        <f t="shared" si="123"/>
        <v>0</v>
      </c>
      <c r="N323" s="7">
        <f t="shared" si="123"/>
        <v>468.9</v>
      </c>
      <c r="O323" s="113">
        <f t="shared" si="123"/>
        <v>0</v>
      </c>
      <c r="P323" s="3">
        <f t="shared" si="123"/>
        <v>0</v>
      </c>
      <c r="Q323" s="3">
        <f t="shared" si="123"/>
        <v>0</v>
      </c>
      <c r="R323" s="21">
        <f t="shared" si="123"/>
        <v>0</v>
      </c>
      <c r="S323" s="6">
        <f t="shared" si="123"/>
        <v>0</v>
      </c>
      <c r="T323" s="5">
        <f t="shared" si="123"/>
        <v>0</v>
      </c>
      <c r="U323" s="5">
        <f t="shared" si="123"/>
        <v>0</v>
      </c>
      <c r="V323" s="7">
        <f t="shared" si="123"/>
        <v>0</v>
      </c>
      <c r="W323" s="8">
        <f t="shared" si="123"/>
        <v>0</v>
      </c>
      <c r="X323" s="2">
        <f t="shared" si="123"/>
        <v>0</v>
      </c>
      <c r="Y323" s="2">
        <f t="shared" si="123"/>
        <v>0</v>
      </c>
      <c r="Z323" s="7">
        <f t="shared" si="123"/>
        <v>0</v>
      </c>
      <c r="AA323" s="23">
        <f t="shared" si="123"/>
        <v>0</v>
      </c>
      <c r="AB323" s="23">
        <f t="shared" si="123"/>
        <v>0</v>
      </c>
      <c r="AC323" s="611"/>
      <c r="AD323" s="614"/>
      <c r="AE323" s="614"/>
      <c r="AF323" s="617"/>
      <c r="AQ323" s="70"/>
      <c r="AR323" s="70"/>
      <c r="AS323" s="70"/>
      <c r="AT323" s="70"/>
      <c r="AU323" s="70"/>
      <c r="AV323" s="70"/>
      <c r="AW323" s="70"/>
      <c r="AX323" s="70"/>
      <c r="AY323" s="70"/>
      <c r="AZ323" s="70"/>
      <c r="BA323" s="70"/>
      <c r="BB323" s="70"/>
      <c r="BC323" s="70"/>
      <c r="BD323" s="70"/>
      <c r="BE323" s="70"/>
      <c r="BF323" s="70"/>
      <c r="BG323" s="71"/>
      <c r="BH323" s="60"/>
      <c r="BI323" s="60"/>
      <c r="BJ323" s="60"/>
      <c r="BK323" s="60"/>
      <c r="BL323" s="60"/>
      <c r="BM323" s="60"/>
      <c r="BN323" s="60"/>
      <c r="BO323" s="60"/>
    </row>
    <row r="324" spans="1:67" ht="20.25" customHeight="1" x14ac:dyDescent="0.2">
      <c r="A324" s="684" t="s">
        <v>17</v>
      </c>
      <c r="B324" s="624" t="s">
        <v>18</v>
      </c>
      <c r="C324" s="740" t="s">
        <v>27</v>
      </c>
      <c r="D324" s="643" t="s">
        <v>66</v>
      </c>
      <c r="E324" s="807" t="s">
        <v>103</v>
      </c>
      <c r="F324" s="703"/>
      <c r="G324" s="652" t="s">
        <v>389</v>
      </c>
      <c r="H324" s="655" t="s">
        <v>21</v>
      </c>
      <c r="I324" s="658" t="s">
        <v>36</v>
      </c>
      <c r="J324" s="283" t="s">
        <v>28</v>
      </c>
      <c r="K324" s="163">
        <f>+L324+N324</f>
        <v>0</v>
      </c>
      <c r="L324" s="341">
        <v>0</v>
      </c>
      <c r="M324" s="391">
        <v>0</v>
      </c>
      <c r="N324" s="245">
        <v>0</v>
      </c>
      <c r="O324" s="160">
        <f>+P324+R324</f>
        <v>0</v>
      </c>
      <c r="P324" s="12">
        <v>0</v>
      </c>
      <c r="Q324" s="246">
        <v>0</v>
      </c>
      <c r="R324" s="116">
        <v>0</v>
      </c>
      <c r="S324" s="163">
        <f>+T324+V324</f>
        <v>0</v>
      </c>
      <c r="T324" s="341">
        <v>0</v>
      </c>
      <c r="U324" s="391">
        <v>0</v>
      </c>
      <c r="V324" s="245">
        <v>0</v>
      </c>
      <c r="W324" s="163">
        <f>+X324+Z324</f>
        <v>0</v>
      </c>
      <c r="X324" s="244">
        <v>0</v>
      </c>
      <c r="Y324" s="244">
        <v>0</v>
      </c>
      <c r="Z324" s="116">
        <v>0</v>
      </c>
      <c r="AA324" s="294">
        <v>0</v>
      </c>
      <c r="AB324" s="294">
        <v>0</v>
      </c>
      <c r="AC324" s="609" t="s">
        <v>222</v>
      </c>
      <c r="AD324" s="612" t="s">
        <v>39</v>
      </c>
      <c r="AE324" s="612" t="s">
        <v>39</v>
      </c>
      <c r="AF324" s="615" t="s">
        <v>39</v>
      </c>
      <c r="AQ324" s="70"/>
      <c r="AR324" s="70"/>
      <c r="AS324" s="70"/>
      <c r="AT324" s="70"/>
      <c r="AU324" s="70"/>
      <c r="AV324" s="70"/>
      <c r="AW324" s="70"/>
      <c r="AX324" s="70"/>
      <c r="AY324" s="70"/>
      <c r="AZ324" s="70"/>
      <c r="BA324" s="70"/>
      <c r="BB324" s="70"/>
      <c r="BC324" s="70"/>
      <c r="BD324" s="70"/>
      <c r="BE324" s="70"/>
      <c r="BF324" s="70"/>
      <c r="BG324" s="71"/>
      <c r="BH324" s="60"/>
      <c r="BI324" s="60"/>
      <c r="BJ324" s="60"/>
      <c r="BK324" s="60"/>
      <c r="BL324" s="60"/>
      <c r="BM324" s="60"/>
      <c r="BN324" s="60"/>
      <c r="BO324" s="60"/>
    </row>
    <row r="325" spans="1:67" ht="23.25" customHeight="1" thickBot="1" x14ac:dyDescent="0.25">
      <c r="A325" s="685"/>
      <c r="B325" s="718"/>
      <c r="C325" s="741"/>
      <c r="D325" s="644"/>
      <c r="E325" s="869"/>
      <c r="F325" s="704"/>
      <c r="G325" s="653"/>
      <c r="H325" s="656"/>
      <c r="I325" s="659"/>
      <c r="J325" s="286" t="s">
        <v>24</v>
      </c>
      <c r="K325" s="195">
        <f>L325+N325</f>
        <v>0</v>
      </c>
      <c r="L325" s="13">
        <v>0</v>
      </c>
      <c r="M325" s="13">
        <v>0</v>
      </c>
      <c r="N325" s="112">
        <v>0</v>
      </c>
      <c r="O325" s="132">
        <f>+P325+R325</f>
        <v>0</v>
      </c>
      <c r="P325" s="14">
        <v>0</v>
      </c>
      <c r="Q325" s="15">
        <v>0</v>
      </c>
      <c r="R325" s="112">
        <v>0</v>
      </c>
      <c r="S325" s="195">
        <f>T325+V325</f>
        <v>0</v>
      </c>
      <c r="T325" s="13">
        <v>0</v>
      </c>
      <c r="U325" s="13">
        <v>0</v>
      </c>
      <c r="V325" s="112">
        <v>0</v>
      </c>
      <c r="W325" s="195">
        <f>+X325+Z325</f>
        <v>0</v>
      </c>
      <c r="X325" s="13">
        <v>0</v>
      </c>
      <c r="Y325" s="13">
        <v>0</v>
      </c>
      <c r="Z325" s="112">
        <v>0</v>
      </c>
      <c r="AA325" s="295">
        <v>0</v>
      </c>
      <c r="AB325" s="295">
        <v>0</v>
      </c>
      <c r="AC325" s="610"/>
      <c r="AD325" s="613"/>
      <c r="AE325" s="613"/>
      <c r="AF325" s="616"/>
      <c r="AQ325" s="70"/>
      <c r="AR325" s="70"/>
      <c r="AS325" s="70"/>
      <c r="AT325" s="70"/>
      <c r="AU325" s="70"/>
      <c r="AV325" s="70"/>
      <c r="AW325" s="70"/>
      <c r="AX325" s="70"/>
      <c r="AY325" s="70"/>
      <c r="AZ325" s="70"/>
      <c r="BA325" s="70"/>
      <c r="BB325" s="70"/>
      <c r="BC325" s="70"/>
      <c r="BD325" s="70"/>
      <c r="BE325" s="70"/>
      <c r="BF325" s="70"/>
      <c r="BG325" s="71"/>
      <c r="BH325" s="60"/>
      <c r="BI325" s="60"/>
      <c r="BJ325" s="60"/>
      <c r="BK325" s="60"/>
      <c r="BL325" s="60"/>
      <c r="BM325" s="60"/>
      <c r="BN325" s="60"/>
      <c r="BO325" s="60"/>
    </row>
    <row r="326" spans="1:67" ht="23.25" customHeight="1" thickBot="1" x14ac:dyDescent="0.25">
      <c r="A326" s="686"/>
      <c r="B326" s="625"/>
      <c r="C326" s="596"/>
      <c r="D326" s="645"/>
      <c r="E326" s="725"/>
      <c r="F326" s="651"/>
      <c r="G326" s="654"/>
      <c r="H326" s="657"/>
      <c r="I326" s="660"/>
      <c r="J326" s="134" t="s">
        <v>26</v>
      </c>
      <c r="K326" s="6">
        <f t="shared" ref="K326:AB326" si="124">SUM(K324:K325)</f>
        <v>0</v>
      </c>
      <c r="L326" s="5">
        <f t="shared" si="124"/>
        <v>0</v>
      </c>
      <c r="M326" s="5">
        <f t="shared" si="124"/>
        <v>0</v>
      </c>
      <c r="N326" s="7">
        <f t="shared" si="124"/>
        <v>0</v>
      </c>
      <c r="O326" s="113">
        <f t="shared" si="124"/>
        <v>0</v>
      </c>
      <c r="P326" s="3">
        <f t="shared" si="124"/>
        <v>0</v>
      </c>
      <c r="Q326" s="3">
        <f t="shared" si="124"/>
        <v>0</v>
      </c>
      <c r="R326" s="21">
        <f t="shared" si="124"/>
        <v>0</v>
      </c>
      <c r="S326" s="6">
        <f t="shared" si="124"/>
        <v>0</v>
      </c>
      <c r="T326" s="5">
        <f t="shared" si="124"/>
        <v>0</v>
      </c>
      <c r="U326" s="5">
        <f t="shared" si="124"/>
        <v>0</v>
      </c>
      <c r="V326" s="7">
        <f t="shared" si="124"/>
        <v>0</v>
      </c>
      <c r="W326" s="8">
        <f t="shared" si="124"/>
        <v>0</v>
      </c>
      <c r="X326" s="2">
        <f t="shared" si="124"/>
        <v>0</v>
      </c>
      <c r="Y326" s="2">
        <f t="shared" si="124"/>
        <v>0</v>
      </c>
      <c r="Z326" s="7">
        <f t="shared" si="124"/>
        <v>0</v>
      </c>
      <c r="AA326" s="23">
        <f t="shared" si="124"/>
        <v>0</v>
      </c>
      <c r="AB326" s="23">
        <f t="shared" si="124"/>
        <v>0</v>
      </c>
      <c r="AC326" s="611"/>
      <c r="AD326" s="614"/>
      <c r="AE326" s="614"/>
      <c r="AF326" s="617"/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1"/>
      <c r="BH326" s="60"/>
      <c r="BI326" s="60"/>
      <c r="BJ326" s="60"/>
      <c r="BK326" s="60"/>
      <c r="BL326" s="60"/>
      <c r="BM326" s="60"/>
      <c r="BN326" s="60"/>
      <c r="BO326" s="60"/>
    </row>
    <row r="327" spans="1:67" ht="19.5" customHeight="1" x14ac:dyDescent="0.2">
      <c r="A327" s="684" t="s">
        <v>17</v>
      </c>
      <c r="B327" s="624" t="s">
        <v>18</v>
      </c>
      <c r="C327" s="740" t="s">
        <v>27</v>
      </c>
      <c r="D327" s="643" t="s">
        <v>67</v>
      </c>
      <c r="E327" s="807" t="s">
        <v>157</v>
      </c>
      <c r="F327" s="703"/>
      <c r="G327" s="652" t="s">
        <v>158</v>
      </c>
      <c r="H327" s="655" t="s">
        <v>21</v>
      </c>
      <c r="I327" s="658" t="s">
        <v>36</v>
      </c>
      <c r="J327" s="283" t="s">
        <v>28</v>
      </c>
      <c r="K327" s="163">
        <f>+L327+N327</f>
        <v>0</v>
      </c>
      <c r="L327" s="341">
        <v>0</v>
      </c>
      <c r="M327" s="391">
        <v>0</v>
      </c>
      <c r="N327" s="245">
        <v>0</v>
      </c>
      <c r="O327" s="160">
        <f>+P327+R327</f>
        <v>0</v>
      </c>
      <c r="P327" s="12">
        <v>0</v>
      </c>
      <c r="Q327" s="246">
        <v>0</v>
      </c>
      <c r="R327" s="116">
        <v>0</v>
      </c>
      <c r="S327" s="163">
        <f>+T327+V327</f>
        <v>0</v>
      </c>
      <c r="T327" s="341">
        <v>0</v>
      </c>
      <c r="U327" s="391">
        <v>0</v>
      </c>
      <c r="V327" s="245">
        <v>0</v>
      </c>
      <c r="W327" s="163">
        <f>+X327+Z327</f>
        <v>0</v>
      </c>
      <c r="X327" s="244">
        <v>0</v>
      </c>
      <c r="Y327" s="244">
        <v>0</v>
      </c>
      <c r="Z327" s="116">
        <v>0</v>
      </c>
      <c r="AA327" s="294">
        <v>0</v>
      </c>
      <c r="AB327" s="294">
        <v>0</v>
      </c>
      <c r="AC327" s="609" t="s">
        <v>194</v>
      </c>
      <c r="AD327" s="612" t="s">
        <v>39</v>
      </c>
      <c r="AE327" s="612" t="s">
        <v>39</v>
      </c>
      <c r="AF327" s="615" t="s">
        <v>39</v>
      </c>
      <c r="AQ327" s="70"/>
      <c r="AR327" s="70"/>
      <c r="AS327" s="70"/>
      <c r="AT327" s="70"/>
      <c r="AU327" s="70"/>
      <c r="AV327" s="70"/>
      <c r="AW327" s="70"/>
      <c r="AX327" s="70"/>
      <c r="AY327" s="70"/>
      <c r="AZ327" s="70"/>
      <c r="BA327" s="70"/>
      <c r="BB327" s="70"/>
      <c r="BC327" s="70"/>
      <c r="BD327" s="70"/>
      <c r="BE327" s="70"/>
      <c r="BF327" s="70"/>
      <c r="BG327" s="71"/>
      <c r="BH327" s="60"/>
      <c r="BI327" s="60"/>
      <c r="BJ327" s="60"/>
      <c r="BK327" s="60"/>
      <c r="BL327" s="60"/>
      <c r="BM327" s="60"/>
      <c r="BN327" s="60"/>
      <c r="BO327" s="60"/>
    </row>
    <row r="328" spans="1:67" ht="19.5" customHeight="1" thickBot="1" x14ac:dyDescent="0.25">
      <c r="A328" s="685"/>
      <c r="B328" s="718"/>
      <c r="C328" s="741"/>
      <c r="D328" s="644"/>
      <c r="E328" s="869"/>
      <c r="F328" s="704"/>
      <c r="G328" s="653"/>
      <c r="H328" s="656"/>
      <c r="I328" s="659"/>
      <c r="J328" s="309" t="s">
        <v>24</v>
      </c>
      <c r="K328" s="302">
        <v>0</v>
      </c>
      <c r="L328" s="312">
        <v>0</v>
      </c>
      <c r="M328" s="312">
        <v>0</v>
      </c>
      <c r="N328" s="313">
        <v>0</v>
      </c>
      <c r="O328" s="193">
        <f>+P328+R328</f>
        <v>0</v>
      </c>
      <c r="P328" s="184">
        <v>0</v>
      </c>
      <c r="Q328" s="314">
        <v>0</v>
      </c>
      <c r="R328" s="313">
        <v>0</v>
      </c>
      <c r="S328" s="302">
        <f>T328+V328</f>
        <v>0</v>
      </c>
      <c r="T328" s="312">
        <v>0</v>
      </c>
      <c r="U328" s="312">
        <v>0</v>
      </c>
      <c r="V328" s="313">
        <v>0</v>
      </c>
      <c r="W328" s="302">
        <f>+X328+Z328</f>
        <v>0</v>
      </c>
      <c r="X328" s="312">
        <v>0</v>
      </c>
      <c r="Y328" s="312">
        <v>0</v>
      </c>
      <c r="Z328" s="313">
        <v>0</v>
      </c>
      <c r="AA328" s="315">
        <v>0</v>
      </c>
      <c r="AB328" s="315">
        <v>0</v>
      </c>
      <c r="AC328" s="610"/>
      <c r="AD328" s="613"/>
      <c r="AE328" s="613"/>
      <c r="AF328" s="616"/>
      <c r="AQ328" s="70"/>
      <c r="AR328" s="70"/>
      <c r="AS328" s="70"/>
      <c r="AT328" s="70"/>
      <c r="AU328" s="70"/>
      <c r="AV328" s="70"/>
      <c r="AW328" s="70"/>
      <c r="AX328" s="70"/>
      <c r="AY328" s="70"/>
      <c r="AZ328" s="70"/>
      <c r="BA328" s="70"/>
      <c r="BB328" s="70"/>
      <c r="BC328" s="70"/>
      <c r="BD328" s="70"/>
      <c r="BE328" s="70"/>
      <c r="BF328" s="70"/>
      <c r="BG328" s="71"/>
      <c r="BH328" s="60"/>
      <c r="BI328" s="60"/>
      <c r="BJ328" s="60"/>
      <c r="BK328" s="60"/>
      <c r="BL328" s="60"/>
      <c r="BM328" s="60"/>
      <c r="BN328" s="60"/>
      <c r="BO328" s="60"/>
    </row>
    <row r="329" spans="1:67" ht="23.25" customHeight="1" thickBot="1" x14ac:dyDescent="0.25">
      <c r="A329" s="686"/>
      <c r="B329" s="625"/>
      <c r="C329" s="596"/>
      <c r="D329" s="645"/>
      <c r="E329" s="725"/>
      <c r="F329" s="651"/>
      <c r="G329" s="654"/>
      <c r="H329" s="657"/>
      <c r="I329" s="660"/>
      <c r="J329" s="134" t="s">
        <v>26</v>
      </c>
      <c r="K329" s="6">
        <f t="shared" ref="K329:AB329" si="125">SUM(K327:K328)</f>
        <v>0</v>
      </c>
      <c r="L329" s="5">
        <f t="shared" si="125"/>
        <v>0</v>
      </c>
      <c r="M329" s="5">
        <f t="shared" si="125"/>
        <v>0</v>
      </c>
      <c r="N329" s="7">
        <f t="shared" si="125"/>
        <v>0</v>
      </c>
      <c r="O329" s="113">
        <f t="shared" si="125"/>
        <v>0</v>
      </c>
      <c r="P329" s="3">
        <f t="shared" si="125"/>
        <v>0</v>
      </c>
      <c r="Q329" s="3">
        <f t="shared" si="125"/>
        <v>0</v>
      </c>
      <c r="R329" s="21">
        <f t="shared" si="125"/>
        <v>0</v>
      </c>
      <c r="S329" s="6">
        <f t="shared" si="125"/>
        <v>0</v>
      </c>
      <c r="T329" s="5">
        <f t="shared" si="125"/>
        <v>0</v>
      </c>
      <c r="U329" s="5">
        <f t="shared" si="125"/>
        <v>0</v>
      </c>
      <c r="V329" s="7">
        <f t="shared" si="125"/>
        <v>0</v>
      </c>
      <c r="W329" s="8">
        <f t="shared" si="125"/>
        <v>0</v>
      </c>
      <c r="X329" s="2">
        <f t="shared" si="125"/>
        <v>0</v>
      </c>
      <c r="Y329" s="2">
        <f t="shared" si="125"/>
        <v>0</v>
      </c>
      <c r="Z329" s="7">
        <f t="shared" si="125"/>
        <v>0</v>
      </c>
      <c r="AA329" s="23">
        <f t="shared" si="125"/>
        <v>0</v>
      </c>
      <c r="AB329" s="23">
        <f t="shared" si="125"/>
        <v>0</v>
      </c>
      <c r="AC329" s="611"/>
      <c r="AD329" s="614"/>
      <c r="AE329" s="614"/>
      <c r="AF329" s="617"/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1"/>
      <c r="BH329" s="60"/>
      <c r="BI329" s="60"/>
      <c r="BJ329" s="60"/>
      <c r="BK329" s="60"/>
      <c r="BL329" s="60"/>
      <c r="BM329" s="60"/>
      <c r="BN329" s="60"/>
      <c r="BO329" s="60"/>
    </row>
    <row r="330" spans="1:67" ht="27" customHeight="1" thickBot="1" x14ac:dyDescent="0.25">
      <c r="A330" s="684" t="s">
        <v>17</v>
      </c>
      <c r="B330" s="624" t="s">
        <v>18</v>
      </c>
      <c r="C330" s="740" t="s">
        <v>27</v>
      </c>
      <c r="D330" s="643" t="s">
        <v>68</v>
      </c>
      <c r="E330" s="807" t="s">
        <v>164</v>
      </c>
      <c r="F330" s="703"/>
      <c r="G330" s="652" t="s">
        <v>94</v>
      </c>
      <c r="H330" s="655" t="s">
        <v>21</v>
      </c>
      <c r="I330" s="658" t="s">
        <v>36</v>
      </c>
      <c r="J330" s="380" t="s">
        <v>28</v>
      </c>
      <c r="K330" s="381">
        <f>+L330+N330</f>
        <v>25.4</v>
      </c>
      <c r="L330" s="393">
        <v>0</v>
      </c>
      <c r="M330" s="394">
        <v>0</v>
      </c>
      <c r="N330" s="395">
        <v>25.4</v>
      </c>
      <c r="O330" s="386">
        <f>+P330+R330</f>
        <v>1150</v>
      </c>
      <c r="P330" s="396">
        <v>0</v>
      </c>
      <c r="Q330" s="397">
        <v>0</v>
      </c>
      <c r="R330" s="398">
        <v>1150</v>
      </c>
      <c r="S330" s="381">
        <f>+T330+V330</f>
        <v>0</v>
      </c>
      <c r="T330" s="393">
        <v>0</v>
      </c>
      <c r="U330" s="394">
        <v>0</v>
      </c>
      <c r="V330" s="395">
        <v>0</v>
      </c>
      <c r="W330" s="381">
        <f>+X330+Z330</f>
        <v>0</v>
      </c>
      <c r="X330" s="399">
        <v>0</v>
      </c>
      <c r="Y330" s="399">
        <v>0</v>
      </c>
      <c r="Z330" s="398">
        <v>0</v>
      </c>
      <c r="AA330" s="400">
        <v>50</v>
      </c>
      <c r="AB330" s="400">
        <v>50</v>
      </c>
      <c r="AC330" s="609" t="s">
        <v>194</v>
      </c>
      <c r="AD330" s="612" t="s">
        <v>33</v>
      </c>
      <c r="AE330" s="612" t="s">
        <v>39</v>
      </c>
      <c r="AF330" s="615" t="s">
        <v>39</v>
      </c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1"/>
      <c r="BH330" s="60"/>
      <c r="BI330" s="60"/>
      <c r="BJ330" s="60"/>
      <c r="BK330" s="60"/>
      <c r="BL330" s="60"/>
      <c r="BM330" s="60"/>
      <c r="BN330" s="60"/>
      <c r="BO330" s="60"/>
    </row>
    <row r="331" spans="1:67" ht="31.5" customHeight="1" thickBot="1" x14ac:dyDescent="0.25">
      <c r="A331" s="686"/>
      <c r="B331" s="625"/>
      <c r="C331" s="596"/>
      <c r="D331" s="645"/>
      <c r="E331" s="725"/>
      <c r="F331" s="651"/>
      <c r="G331" s="654"/>
      <c r="H331" s="657"/>
      <c r="I331" s="660"/>
      <c r="J331" s="134" t="s">
        <v>26</v>
      </c>
      <c r="K331" s="6">
        <f t="shared" ref="K331:AB331" si="126">SUM(K330:K330)</f>
        <v>25.4</v>
      </c>
      <c r="L331" s="5">
        <f t="shared" si="126"/>
        <v>0</v>
      </c>
      <c r="M331" s="5">
        <f t="shared" si="126"/>
        <v>0</v>
      </c>
      <c r="N331" s="7">
        <f t="shared" si="126"/>
        <v>25.4</v>
      </c>
      <c r="O331" s="113">
        <f t="shared" si="126"/>
        <v>1150</v>
      </c>
      <c r="P331" s="3">
        <f t="shared" si="126"/>
        <v>0</v>
      </c>
      <c r="Q331" s="3">
        <f t="shared" si="126"/>
        <v>0</v>
      </c>
      <c r="R331" s="21">
        <f t="shared" si="126"/>
        <v>1150</v>
      </c>
      <c r="S331" s="6">
        <f t="shared" si="126"/>
        <v>0</v>
      </c>
      <c r="T331" s="5">
        <f t="shared" si="126"/>
        <v>0</v>
      </c>
      <c r="U331" s="5">
        <f t="shared" si="126"/>
        <v>0</v>
      </c>
      <c r="V331" s="7">
        <f t="shared" si="126"/>
        <v>0</v>
      </c>
      <c r="W331" s="8">
        <f t="shared" si="126"/>
        <v>0</v>
      </c>
      <c r="X331" s="2">
        <f t="shared" si="126"/>
        <v>0</v>
      </c>
      <c r="Y331" s="2">
        <f t="shared" si="126"/>
        <v>0</v>
      </c>
      <c r="Z331" s="7">
        <f t="shared" si="126"/>
        <v>0</v>
      </c>
      <c r="AA331" s="23">
        <f t="shared" si="126"/>
        <v>50</v>
      </c>
      <c r="AB331" s="23">
        <f t="shared" si="126"/>
        <v>50</v>
      </c>
      <c r="AC331" s="611"/>
      <c r="AD331" s="614"/>
      <c r="AE331" s="614"/>
      <c r="AF331" s="617"/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1"/>
      <c r="BH331" s="60"/>
      <c r="BI331" s="60"/>
      <c r="BJ331" s="60"/>
      <c r="BK331" s="60"/>
      <c r="BL331" s="60"/>
      <c r="BM331" s="60"/>
      <c r="BN331" s="60"/>
      <c r="BO331" s="60"/>
    </row>
    <row r="332" spans="1:67" ht="31.5" customHeight="1" thickBot="1" x14ac:dyDescent="0.25">
      <c r="A332" s="684" t="s">
        <v>17</v>
      </c>
      <c r="B332" s="624" t="s">
        <v>18</v>
      </c>
      <c r="C332" s="740" t="s">
        <v>27</v>
      </c>
      <c r="D332" s="979" t="s">
        <v>69</v>
      </c>
      <c r="E332" s="951" t="s">
        <v>176</v>
      </c>
      <c r="F332" s="985"/>
      <c r="G332" s="987" t="s">
        <v>168</v>
      </c>
      <c r="H332" s="1002" t="s">
        <v>21</v>
      </c>
      <c r="I332" s="972" t="s">
        <v>36</v>
      </c>
      <c r="J332" s="401" t="s">
        <v>28</v>
      </c>
      <c r="K332" s="402">
        <f>+L332+N332</f>
        <v>443.5</v>
      </c>
      <c r="L332" s="403">
        <v>0</v>
      </c>
      <c r="M332" s="404">
        <v>0</v>
      </c>
      <c r="N332" s="405">
        <v>443.5</v>
      </c>
      <c r="O332" s="402">
        <f>+P332+R332</f>
        <v>0</v>
      </c>
      <c r="P332" s="403">
        <v>0</v>
      </c>
      <c r="Q332" s="404">
        <v>0</v>
      </c>
      <c r="R332" s="405">
        <v>0</v>
      </c>
      <c r="S332" s="402">
        <f>+T332+V332</f>
        <v>0</v>
      </c>
      <c r="T332" s="403">
        <v>0</v>
      </c>
      <c r="U332" s="404">
        <v>0</v>
      </c>
      <c r="V332" s="405">
        <v>0</v>
      </c>
      <c r="W332" s="402">
        <f>+X332+Z332</f>
        <v>0</v>
      </c>
      <c r="X332" s="406">
        <v>0</v>
      </c>
      <c r="Y332" s="406">
        <v>0</v>
      </c>
      <c r="Z332" s="405">
        <v>0</v>
      </c>
      <c r="AA332" s="407">
        <v>0</v>
      </c>
      <c r="AB332" s="407">
        <v>0</v>
      </c>
      <c r="AC332" s="609" t="s">
        <v>194</v>
      </c>
      <c r="AD332" s="612" t="s">
        <v>39</v>
      </c>
      <c r="AE332" s="612" t="s">
        <v>39</v>
      </c>
      <c r="AF332" s="615" t="s">
        <v>39</v>
      </c>
      <c r="AQ332" s="70"/>
      <c r="AR332" s="70"/>
      <c r="AS332" s="70"/>
      <c r="AT332" s="70"/>
      <c r="AU332" s="70"/>
      <c r="AV332" s="70"/>
      <c r="AW332" s="70"/>
      <c r="AX332" s="70"/>
      <c r="AY332" s="70"/>
      <c r="AZ332" s="70"/>
      <c r="BA332" s="70"/>
      <c r="BB332" s="70"/>
      <c r="BC332" s="70"/>
      <c r="BD332" s="70"/>
      <c r="BE332" s="70"/>
      <c r="BF332" s="70"/>
      <c r="BG332" s="71"/>
      <c r="BH332" s="60"/>
      <c r="BI332" s="60"/>
      <c r="BJ332" s="60"/>
      <c r="BK332" s="60"/>
      <c r="BL332" s="60"/>
      <c r="BM332" s="60"/>
      <c r="BN332" s="60"/>
      <c r="BO332" s="60"/>
    </row>
    <row r="333" spans="1:67" ht="31.5" customHeight="1" thickBot="1" x14ac:dyDescent="0.25">
      <c r="A333" s="686"/>
      <c r="B333" s="625"/>
      <c r="C333" s="596"/>
      <c r="D333" s="713"/>
      <c r="E333" s="952"/>
      <c r="F333" s="709"/>
      <c r="G333" s="711"/>
      <c r="H333" s="769"/>
      <c r="I333" s="973"/>
      <c r="J333" s="141" t="s">
        <v>26</v>
      </c>
      <c r="K333" s="113">
        <f t="shared" ref="K333:AB333" si="127">SUM(K332:K332)</f>
        <v>443.5</v>
      </c>
      <c r="L333" s="182">
        <f t="shared" si="127"/>
        <v>0</v>
      </c>
      <c r="M333" s="182">
        <f t="shared" si="127"/>
        <v>0</v>
      </c>
      <c r="N333" s="21">
        <f t="shared" si="127"/>
        <v>443.5</v>
      </c>
      <c r="O333" s="113">
        <f t="shared" si="127"/>
        <v>0</v>
      </c>
      <c r="P333" s="3">
        <f t="shared" si="127"/>
        <v>0</v>
      </c>
      <c r="Q333" s="3">
        <f t="shared" si="127"/>
        <v>0</v>
      </c>
      <c r="R333" s="21">
        <f t="shared" si="127"/>
        <v>0</v>
      </c>
      <c r="S333" s="113">
        <f t="shared" si="127"/>
        <v>0</v>
      </c>
      <c r="T333" s="182">
        <f t="shared" si="127"/>
        <v>0</v>
      </c>
      <c r="U333" s="182">
        <f t="shared" si="127"/>
        <v>0</v>
      </c>
      <c r="V333" s="21">
        <f t="shared" si="127"/>
        <v>0</v>
      </c>
      <c r="W333" s="20">
        <f t="shared" si="127"/>
        <v>0</v>
      </c>
      <c r="X333" s="3">
        <f t="shared" si="127"/>
        <v>0</v>
      </c>
      <c r="Y333" s="3">
        <f t="shared" si="127"/>
        <v>0</v>
      </c>
      <c r="Z333" s="21">
        <f t="shared" si="127"/>
        <v>0</v>
      </c>
      <c r="AA333" s="23">
        <f t="shared" si="127"/>
        <v>0</v>
      </c>
      <c r="AB333" s="23">
        <f t="shared" si="127"/>
        <v>0</v>
      </c>
      <c r="AC333" s="611"/>
      <c r="AD333" s="614"/>
      <c r="AE333" s="614"/>
      <c r="AF333" s="617"/>
      <c r="AQ333" s="70"/>
      <c r="AR333" s="70"/>
      <c r="AS333" s="70"/>
      <c r="AT333" s="70"/>
      <c r="AU333" s="70"/>
      <c r="AV333" s="70"/>
      <c r="AW333" s="70"/>
      <c r="AX333" s="70"/>
      <c r="AY333" s="70"/>
      <c r="AZ333" s="70"/>
      <c r="BA333" s="70"/>
      <c r="BB333" s="70"/>
      <c r="BC333" s="70"/>
      <c r="BD333" s="70"/>
      <c r="BE333" s="70"/>
      <c r="BF333" s="70"/>
      <c r="BG333" s="71"/>
      <c r="BH333" s="60"/>
      <c r="BI333" s="60"/>
      <c r="BJ333" s="60"/>
      <c r="BK333" s="60"/>
      <c r="BL333" s="60"/>
      <c r="BM333" s="60"/>
      <c r="BN333" s="60"/>
      <c r="BO333" s="60"/>
    </row>
    <row r="334" spans="1:67" ht="24.75" customHeight="1" x14ac:dyDescent="0.2">
      <c r="A334" s="684" t="s">
        <v>17</v>
      </c>
      <c r="B334" s="624" t="s">
        <v>18</v>
      </c>
      <c r="C334" s="740" t="s">
        <v>27</v>
      </c>
      <c r="D334" s="979" t="s">
        <v>70</v>
      </c>
      <c r="E334" s="951" t="s">
        <v>247</v>
      </c>
      <c r="F334" s="985"/>
      <c r="G334" s="987" t="s">
        <v>252</v>
      </c>
      <c r="H334" s="1002" t="s">
        <v>21</v>
      </c>
      <c r="I334" s="972" t="s">
        <v>36</v>
      </c>
      <c r="J334" s="233" t="s">
        <v>28</v>
      </c>
      <c r="K334" s="234">
        <f>+L334+N334</f>
        <v>0</v>
      </c>
      <c r="L334" s="235">
        <v>0</v>
      </c>
      <c r="M334" s="236">
        <v>0</v>
      </c>
      <c r="N334" s="237">
        <v>0</v>
      </c>
      <c r="O334" s="234">
        <f>+P334+R334</f>
        <v>0</v>
      </c>
      <c r="P334" s="235">
        <v>0</v>
      </c>
      <c r="Q334" s="236">
        <v>0</v>
      </c>
      <c r="R334" s="237">
        <v>0</v>
      </c>
      <c r="S334" s="234">
        <f>+T334+V334</f>
        <v>0</v>
      </c>
      <c r="T334" s="235">
        <v>0</v>
      </c>
      <c r="U334" s="236">
        <v>0</v>
      </c>
      <c r="V334" s="237">
        <v>0</v>
      </c>
      <c r="W334" s="234">
        <f>+X334+Z334</f>
        <v>0</v>
      </c>
      <c r="X334" s="241">
        <v>0</v>
      </c>
      <c r="Y334" s="241">
        <v>0</v>
      </c>
      <c r="Z334" s="237">
        <v>0</v>
      </c>
      <c r="AA334" s="242">
        <v>0</v>
      </c>
      <c r="AB334" s="242">
        <v>0</v>
      </c>
      <c r="AC334" s="502" t="s">
        <v>248</v>
      </c>
      <c r="AD334" s="550" t="s">
        <v>39</v>
      </c>
      <c r="AE334" s="550" t="s">
        <v>39</v>
      </c>
      <c r="AF334" s="549" t="s">
        <v>39</v>
      </c>
      <c r="AQ334" s="70"/>
      <c r="AR334" s="70"/>
      <c r="AS334" s="70"/>
      <c r="AT334" s="70"/>
      <c r="AU334" s="70"/>
      <c r="AV334" s="70"/>
      <c r="AW334" s="70"/>
      <c r="AX334" s="70"/>
      <c r="AY334" s="70"/>
      <c r="AZ334" s="70"/>
      <c r="BA334" s="70"/>
      <c r="BB334" s="70"/>
      <c r="BC334" s="70"/>
      <c r="BD334" s="70"/>
      <c r="BE334" s="70"/>
      <c r="BF334" s="70"/>
      <c r="BG334" s="71"/>
      <c r="BH334" s="60"/>
      <c r="BI334" s="60"/>
      <c r="BJ334" s="60"/>
      <c r="BK334" s="60"/>
      <c r="BL334" s="60"/>
      <c r="BM334" s="60"/>
      <c r="BN334" s="60"/>
      <c r="BO334" s="60"/>
    </row>
    <row r="335" spans="1:67" ht="21" customHeight="1" thickBot="1" x14ac:dyDescent="0.25">
      <c r="A335" s="685"/>
      <c r="B335" s="718"/>
      <c r="C335" s="741"/>
      <c r="D335" s="983"/>
      <c r="E335" s="984"/>
      <c r="F335" s="986"/>
      <c r="G335" s="988"/>
      <c r="H335" s="1003"/>
      <c r="I335" s="1004"/>
      <c r="J335" s="408" t="s">
        <v>88</v>
      </c>
      <c r="K335" s="238">
        <f>L335+N335</f>
        <v>0</v>
      </c>
      <c r="L335" s="239">
        <v>0</v>
      </c>
      <c r="M335" s="239">
        <v>0</v>
      </c>
      <c r="N335" s="240">
        <v>0</v>
      </c>
      <c r="O335" s="238">
        <f>P335+R335</f>
        <v>0</v>
      </c>
      <c r="P335" s="239">
        <v>0</v>
      </c>
      <c r="Q335" s="239">
        <v>0</v>
      </c>
      <c r="R335" s="240">
        <v>0</v>
      </c>
      <c r="S335" s="238">
        <f>T335+V335</f>
        <v>0</v>
      </c>
      <c r="T335" s="239">
        <v>0</v>
      </c>
      <c r="U335" s="239">
        <v>0</v>
      </c>
      <c r="V335" s="240">
        <v>0</v>
      </c>
      <c r="W335" s="238">
        <f>X335+Z335</f>
        <v>0</v>
      </c>
      <c r="X335" s="239">
        <v>0</v>
      </c>
      <c r="Y335" s="239">
        <v>0</v>
      </c>
      <c r="Z335" s="240">
        <v>0</v>
      </c>
      <c r="AA335" s="243">
        <v>0</v>
      </c>
      <c r="AB335" s="243">
        <v>0</v>
      </c>
      <c r="AC335" s="1005" t="s">
        <v>249</v>
      </c>
      <c r="AD335" s="613" t="s">
        <v>39</v>
      </c>
      <c r="AE335" s="613" t="s">
        <v>39</v>
      </c>
      <c r="AF335" s="616" t="s">
        <v>39</v>
      </c>
      <c r="AQ335" s="70"/>
      <c r="AR335" s="70"/>
      <c r="AS335" s="70"/>
      <c r="AT335" s="70"/>
      <c r="AU335" s="70"/>
      <c r="AV335" s="70"/>
      <c r="AW335" s="70"/>
      <c r="AX335" s="70"/>
      <c r="AY335" s="70"/>
      <c r="AZ335" s="70"/>
      <c r="BA335" s="70"/>
      <c r="BB335" s="70"/>
      <c r="BC335" s="70"/>
      <c r="BD335" s="70"/>
      <c r="BE335" s="70"/>
      <c r="BF335" s="70"/>
      <c r="BG335" s="71"/>
      <c r="BH335" s="60"/>
      <c r="BI335" s="60"/>
      <c r="BJ335" s="60"/>
      <c r="BK335" s="60"/>
      <c r="BL335" s="60"/>
      <c r="BM335" s="60"/>
      <c r="BN335" s="60"/>
      <c r="BO335" s="60"/>
    </row>
    <row r="336" spans="1:67" ht="24.75" customHeight="1" thickBot="1" x14ac:dyDescent="0.25">
      <c r="A336" s="686"/>
      <c r="B336" s="625"/>
      <c r="C336" s="596"/>
      <c r="D336" s="713"/>
      <c r="E336" s="952"/>
      <c r="F336" s="709"/>
      <c r="G336" s="711"/>
      <c r="H336" s="769"/>
      <c r="I336" s="973"/>
      <c r="J336" s="141" t="s">
        <v>26</v>
      </c>
      <c r="K336" s="392">
        <f t="shared" ref="K336:AB336" si="128">SUM(K334:K334)</f>
        <v>0</v>
      </c>
      <c r="L336" s="142">
        <f t="shared" si="128"/>
        <v>0</v>
      </c>
      <c r="M336" s="142">
        <f t="shared" si="128"/>
        <v>0</v>
      </c>
      <c r="N336" s="351">
        <f t="shared" si="128"/>
        <v>0</v>
      </c>
      <c r="O336" s="392">
        <f t="shared" si="128"/>
        <v>0</v>
      </c>
      <c r="P336" s="143">
        <f t="shared" si="128"/>
        <v>0</v>
      </c>
      <c r="Q336" s="143">
        <f t="shared" si="128"/>
        <v>0</v>
      </c>
      <c r="R336" s="351">
        <f t="shared" si="128"/>
        <v>0</v>
      </c>
      <c r="S336" s="392">
        <f t="shared" si="128"/>
        <v>0</v>
      </c>
      <c r="T336" s="142">
        <f t="shared" si="128"/>
        <v>0</v>
      </c>
      <c r="U336" s="142">
        <f t="shared" si="128"/>
        <v>0</v>
      </c>
      <c r="V336" s="351">
        <f t="shared" si="128"/>
        <v>0</v>
      </c>
      <c r="W336" s="350">
        <f t="shared" si="128"/>
        <v>0</v>
      </c>
      <c r="X336" s="143">
        <f t="shared" si="128"/>
        <v>0</v>
      </c>
      <c r="Y336" s="143">
        <f t="shared" si="128"/>
        <v>0</v>
      </c>
      <c r="Z336" s="351">
        <f t="shared" si="128"/>
        <v>0</v>
      </c>
      <c r="AA336" s="348">
        <f t="shared" si="128"/>
        <v>0</v>
      </c>
      <c r="AB336" s="348">
        <f t="shared" si="128"/>
        <v>0</v>
      </c>
      <c r="AC336" s="611"/>
      <c r="AD336" s="614"/>
      <c r="AE336" s="614"/>
      <c r="AF336" s="617"/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1"/>
      <c r="BH336" s="60"/>
      <c r="BI336" s="60"/>
      <c r="BJ336" s="60"/>
      <c r="BK336" s="60"/>
      <c r="BL336" s="60"/>
      <c r="BM336" s="60"/>
      <c r="BN336" s="60"/>
      <c r="BO336" s="60"/>
    </row>
    <row r="337" spans="1:67" ht="31.5" customHeight="1" thickBot="1" x14ac:dyDescent="0.25">
      <c r="A337" s="684" t="s">
        <v>17</v>
      </c>
      <c r="B337" s="624" t="s">
        <v>18</v>
      </c>
      <c r="C337" s="740" t="s">
        <v>27</v>
      </c>
      <c r="D337" s="956" t="s">
        <v>302</v>
      </c>
      <c r="E337" s="831" t="s">
        <v>303</v>
      </c>
      <c r="F337" s="958"/>
      <c r="G337" s="678" t="s">
        <v>304</v>
      </c>
      <c r="H337" s="680" t="s">
        <v>21</v>
      </c>
      <c r="I337" s="682" t="s">
        <v>36</v>
      </c>
      <c r="J337" s="330" t="s">
        <v>28</v>
      </c>
      <c r="K337" s="258">
        <f>+L337+N337</f>
        <v>93</v>
      </c>
      <c r="L337" s="99">
        <v>0</v>
      </c>
      <c r="M337" s="458">
        <v>0</v>
      </c>
      <c r="N337" s="100">
        <v>93</v>
      </c>
      <c r="O337" s="258">
        <f>+P337+R337</f>
        <v>195</v>
      </c>
      <c r="P337" s="99">
        <v>0</v>
      </c>
      <c r="Q337" s="458">
        <v>0</v>
      </c>
      <c r="R337" s="100">
        <v>195</v>
      </c>
      <c r="S337" s="258">
        <f>+T337+V337</f>
        <v>195</v>
      </c>
      <c r="T337" s="99">
        <v>0</v>
      </c>
      <c r="U337" s="458">
        <v>0</v>
      </c>
      <c r="V337" s="100">
        <v>195</v>
      </c>
      <c r="W337" s="258">
        <f>+X337+Z337</f>
        <v>0</v>
      </c>
      <c r="X337" s="331">
        <v>0</v>
      </c>
      <c r="Y337" s="331">
        <v>0</v>
      </c>
      <c r="Z337" s="100">
        <v>0</v>
      </c>
      <c r="AA337" s="101">
        <v>0</v>
      </c>
      <c r="AB337" s="101">
        <v>0</v>
      </c>
      <c r="AC337" s="609" t="s">
        <v>305</v>
      </c>
      <c r="AD337" s="612" t="s">
        <v>79</v>
      </c>
      <c r="AE337" s="612" t="s">
        <v>39</v>
      </c>
      <c r="AF337" s="615" t="s">
        <v>39</v>
      </c>
      <c r="AQ337" s="70"/>
      <c r="AR337" s="70"/>
      <c r="AS337" s="70"/>
      <c r="AT337" s="70"/>
      <c r="AU337" s="70"/>
      <c r="AV337" s="70"/>
      <c r="AW337" s="70"/>
      <c r="AX337" s="70"/>
      <c r="AY337" s="70"/>
      <c r="AZ337" s="70"/>
      <c r="BA337" s="70"/>
      <c r="BB337" s="70"/>
      <c r="BC337" s="70"/>
      <c r="BD337" s="70"/>
      <c r="BE337" s="70"/>
      <c r="BF337" s="70"/>
      <c r="BG337" s="71"/>
      <c r="BH337" s="60"/>
      <c r="BI337" s="60"/>
      <c r="BJ337" s="60"/>
      <c r="BK337" s="60"/>
      <c r="BL337" s="60"/>
      <c r="BM337" s="60"/>
      <c r="BN337" s="60"/>
      <c r="BO337" s="60"/>
    </row>
    <row r="338" spans="1:67" ht="28.5" customHeight="1" thickBot="1" x14ac:dyDescent="0.25">
      <c r="A338" s="686"/>
      <c r="B338" s="625"/>
      <c r="C338" s="596"/>
      <c r="D338" s="957"/>
      <c r="E338" s="675"/>
      <c r="F338" s="602"/>
      <c r="G338" s="604"/>
      <c r="H338" s="606"/>
      <c r="I338" s="608"/>
      <c r="J338" s="141" t="s">
        <v>26</v>
      </c>
      <c r="K338" s="392">
        <f t="shared" ref="K338:AB338" si="129">SUM(K337:K337)</f>
        <v>93</v>
      </c>
      <c r="L338" s="142">
        <f t="shared" si="129"/>
        <v>0</v>
      </c>
      <c r="M338" s="142">
        <f t="shared" si="129"/>
        <v>0</v>
      </c>
      <c r="N338" s="351">
        <f t="shared" si="129"/>
        <v>93</v>
      </c>
      <c r="O338" s="392">
        <f t="shared" si="129"/>
        <v>195</v>
      </c>
      <c r="P338" s="143">
        <f t="shared" si="129"/>
        <v>0</v>
      </c>
      <c r="Q338" s="143">
        <f t="shared" si="129"/>
        <v>0</v>
      </c>
      <c r="R338" s="351">
        <f t="shared" si="129"/>
        <v>195</v>
      </c>
      <c r="S338" s="392">
        <f t="shared" si="129"/>
        <v>195</v>
      </c>
      <c r="T338" s="142">
        <f t="shared" si="129"/>
        <v>0</v>
      </c>
      <c r="U338" s="142">
        <f t="shared" si="129"/>
        <v>0</v>
      </c>
      <c r="V338" s="351">
        <f t="shared" si="129"/>
        <v>195</v>
      </c>
      <c r="W338" s="350">
        <f t="shared" si="129"/>
        <v>0</v>
      </c>
      <c r="X338" s="143">
        <f t="shared" si="129"/>
        <v>0</v>
      </c>
      <c r="Y338" s="143">
        <f t="shared" si="129"/>
        <v>0</v>
      </c>
      <c r="Z338" s="351">
        <f t="shared" si="129"/>
        <v>0</v>
      </c>
      <c r="AA338" s="348">
        <f t="shared" si="129"/>
        <v>0</v>
      </c>
      <c r="AB338" s="348">
        <f t="shared" si="129"/>
        <v>0</v>
      </c>
      <c r="AC338" s="611"/>
      <c r="AD338" s="614"/>
      <c r="AE338" s="614"/>
      <c r="AF338" s="617"/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1"/>
      <c r="BH338" s="60"/>
      <c r="BI338" s="60"/>
      <c r="BJ338" s="60"/>
      <c r="BK338" s="60"/>
      <c r="BL338" s="60"/>
      <c r="BM338" s="60"/>
      <c r="BN338" s="60"/>
      <c r="BO338" s="60"/>
    </row>
    <row r="339" spans="1:67" ht="28.5" customHeight="1" thickBot="1" x14ac:dyDescent="0.25">
      <c r="A339" s="684" t="s">
        <v>17</v>
      </c>
      <c r="B339" s="624" t="s">
        <v>18</v>
      </c>
      <c r="C339" s="740" t="s">
        <v>27</v>
      </c>
      <c r="D339" s="956" t="s">
        <v>313</v>
      </c>
      <c r="E339" s="831" t="s">
        <v>314</v>
      </c>
      <c r="F339" s="958"/>
      <c r="G339" s="678" t="s">
        <v>94</v>
      </c>
      <c r="H339" s="680" t="s">
        <v>21</v>
      </c>
      <c r="I339" s="682" t="s">
        <v>36</v>
      </c>
      <c r="J339" s="330" t="s">
        <v>28</v>
      </c>
      <c r="K339" s="258">
        <f>+L339+N339</f>
        <v>277.5</v>
      </c>
      <c r="L339" s="99">
        <v>0</v>
      </c>
      <c r="M339" s="458">
        <v>0</v>
      </c>
      <c r="N339" s="100">
        <v>277.5</v>
      </c>
      <c r="O339" s="258">
        <f>+P339+R339</f>
        <v>0</v>
      </c>
      <c r="P339" s="99">
        <v>0</v>
      </c>
      <c r="Q339" s="458">
        <v>0</v>
      </c>
      <c r="R339" s="100">
        <v>0</v>
      </c>
      <c r="S339" s="258">
        <f>+T339+V339</f>
        <v>100</v>
      </c>
      <c r="T339" s="99">
        <v>0</v>
      </c>
      <c r="U339" s="458">
        <v>0</v>
      </c>
      <c r="V339" s="100">
        <v>100</v>
      </c>
      <c r="W339" s="258">
        <f>+X339+Z339</f>
        <v>0</v>
      </c>
      <c r="X339" s="331">
        <v>0</v>
      </c>
      <c r="Y339" s="331">
        <v>0</v>
      </c>
      <c r="Z339" s="100">
        <v>0</v>
      </c>
      <c r="AA339" s="101">
        <v>0</v>
      </c>
      <c r="AB339" s="101">
        <v>0</v>
      </c>
      <c r="AC339" s="609" t="s">
        <v>315</v>
      </c>
      <c r="AD339" s="612" t="s">
        <v>39</v>
      </c>
      <c r="AE339" s="612" t="s">
        <v>39</v>
      </c>
      <c r="AF339" s="615" t="s">
        <v>39</v>
      </c>
      <c r="AQ339" s="70"/>
      <c r="AR339" s="70"/>
      <c r="AS339" s="70"/>
      <c r="AT339" s="70"/>
      <c r="AU339" s="70"/>
      <c r="AV339" s="70"/>
      <c r="AW339" s="70"/>
      <c r="AX339" s="70"/>
      <c r="AY339" s="70"/>
      <c r="AZ339" s="70"/>
      <c r="BA339" s="70"/>
      <c r="BB339" s="70"/>
      <c r="BC339" s="70"/>
      <c r="BD339" s="70"/>
      <c r="BE339" s="70"/>
      <c r="BF339" s="70"/>
      <c r="BG339" s="71"/>
      <c r="BH339" s="60"/>
      <c r="BI339" s="60"/>
      <c r="BJ339" s="60"/>
      <c r="BK339" s="60"/>
      <c r="BL339" s="60"/>
      <c r="BM339" s="60"/>
      <c r="BN339" s="60"/>
      <c r="BO339" s="60"/>
    </row>
    <row r="340" spans="1:67" ht="34.5" customHeight="1" thickBot="1" x14ac:dyDescent="0.25">
      <c r="A340" s="686"/>
      <c r="B340" s="625"/>
      <c r="C340" s="596"/>
      <c r="D340" s="957"/>
      <c r="E340" s="675"/>
      <c r="F340" s="602"/>
      <c r="G340" s="604"/>
      <c r="H340" s="606"/>
      <c r="I340" s="608"/>
      <c r="J340" s="141" t="s">
        <v>26</v>
      </c>
      <c r="K340" s="392">
        <f t="shared" ref="K340:AB340" si="130">SUM(K339:K339)</f>
        <v>277.5</v>
      </c>
      <c r="L340" s="142">
        <f t="shared" si="130"/>
        <v>0</v>
      </c>
      <c r="M340" s="142">
        <f t="shared" si="130"/>
        <v>0</v>
      </c>
      <c r="N340" s="351">
        <f t="shared" si="130"/>
        <v>277.5</v>
      </c>
      <c r="O340" s="392">
        <f t="shared" si="130"/>
        <v>0</v>
      </c>
      <c r="P340" s="143">
        <f t="shared" si="130"/>
        <v>0</v>
      </c>
      <c r="Q340" s="143">
        <f t="shared" si="130"/>
        <v>0</v>
      </c>
      <c r="R340" s="351">
        <f t="shared" si="130"/>
        <v>0</v>
      </c>
      <c r="S340" s="392">
        <f t="shared" si="130"/>
        <v>100</v>
      </c>
      <c r="T340" s="142">
        <f t="shared" si="130"/>
        <v>0</v>
      </c>
      <c r="U340" s="142">
        <f t="shared" si="130"/>
        <v>0</v>
      </c>
      <c r="V340" s="351">
        <f t="shared" si="130"/>
        <v>100</v>
      </c>
      <c r="W340" s="350">
        <f t="shared" si="130"/>
        <v>0</v>
      </c>
      <c r="X340" s="143">
        <f t="shared" si="130"/>
        <v>0</v>
      </c>
      <c r="Y340" s="143">
        <f t="shared" si="130"/>
        <v>0</v>
      </c>
      <c r="Z340" s="351">
        <f t="shared" si="130"/>
        <v>0</v>
      </c>
      <c r="AA340" s="348">
        <f t="shared" si="130"/>
        <v>0</v>
      </c>
      <c r="AB340" s="348">
        <f t="shared" si="130"/>
        <v>0</v>
      </c>
      <c r="AC340" s="611"/>
      <c r="AD340" s="614"/>
      <c r="AE340" s="614"/>
      <c r="AF340" s="617"/>
      <c r="AQ340" s="70"/>
      <c r="AR340" s="70"/>
      <c r="AS340" s="70"/>
      <c r="AT340" s="70"/>
      <c r="AU340" s="70"/>
      <c r="AV340" s="70"/>
      <c r="AW340" s="70"/>
      <c r="AX340" s="70"/>
      <c r="AY340" s="70"/>
      <c r="AZ340" s="70"/>
      <c r="BA340" s="70"/>
      <c r="BB340" s="70"/>
      <c r="BC340" s="70"/>
      <c r="BD340" s="70"/>
      <c r="BE340" s="70"/>
      <c r="BF340" s="70"/>
      <c r="BG340" s="71"/>
      <c r="BH340" s="60"/>
      <c r="BI340" s="60"/>
      <c r="BJ340" s="60"/>
      <c r="BK340" s="60"/>
      <c r="BL340" s="60"/>
      <c r="BM340" s="60"/>
      <c r="BN340" s="60"/>
      <c r="BO340" s="60"/>
    </row>
    <row r="341" spans="1:67" ht="21.75" customHeight="1" thickBot="1" x14ac:dyDescent="0.25">
      <c r="A341" s="532" t="s">
        <v>17</v>
      </c>
      <c r="B341" s="32" t="s">
        <v>18</v>
      </c>
      <c r="C341" s="37" t="s">
        <v>27</v>
      </c>
      <c r="D341" s="31"/>
      <c r="E341" s="980" t="s">
        <v>80</v>
      </c>
      <c r="F341" s="980"/>
      <c r="G341" s="980"/>
      <c r="H341" s="980"/>
      <c r="I341" s="980"/>
      <c r="J341" s="620"/>
      <c r="K341" s="33">
        <f>K253+K257+K261+K264+K267+K270+K273+K277+K280+K283+K286+K288+K291+K294+K297+K301+K304+K308+K312+K315+K319+K323+K326+K329+K331+K333+K340+K336+K338</f>
        <v>2846.7000000000003</v>
      </c>
      <c r="L341" s="34">
        <f t="shared" ref="L341:AB341" si="131">L253+L257+L261+L264+L267+L270+L273+L277+L280+L283+L286+L288+L291+L294+L297+L301+L304+L308+L312+L315+L319+L323+L326+L329+L331+L333+L340+L336+L338</f>
        <v>223.1</v>
      </c>
      <c r="M341" s="34">
        <f t="shared" si="131"/>
        <v>0</v>
      </c>
      <c r="N341" s="35">
        <f t="shared" si="131"/>
        <v>2623.6</v>
      </c>
      <c r="O341" s="33">
        <f t="shared" si="131"/>
        <v>2943.9</v>
      </c>
      <c r="P341" s="34">
        <f t="shared" si="131"/>
        <v>638.9</v>
      </c>
      <c r="Q341" s="34">
        <f t="shared" si="131"/>
        <v>0</v>
      </c>
      <c r="R341" s="35">
        <f t="shared" si="131"/>
        <v>2305</v>
      </c>
      <c r="S341" s="33">
        <f t="shared" si="131"/>
        <v>923.9</v>
      </c>
      <c r="T341" s="34">
        <f t="shared" si="131"/>
        <v>188.9</v>
      </c>
      <c r="U341" s="34">
        <f t="shared" si="131"/>
        <v>0</v>
      </c>
      <c r="V341" s="35">
        <f t="shared" si="131"/>
        <v>735</v>
      </c>
      <c r="W341" s="33">
        <f t="shared" si="131"/>
        <v>0</v>
      </c>
      <c r="X341" s="34">
        <f t="shared" si="131"/>
        <v>0</v>
      </c>
      <c r="Y341" s="34">
        <f t="shared" si="131"/>
        <v>0</v>
      </c>
      <c r="Z341" s="35">
        <f t="shared" si="131"/>
        <v>0</v>
      </c>
      <c r="AA341" s="36">
        <f t="shared" si="131"/>
        <v>638.9</v>
      </c>
      <c r="AB341" s="36">
        <f t="shared" si="131"/>
        <v>658.9</v>
      </c>
      <c r="AC341" s="981"/>
      <c r="AD341" s="981"/>
      <c r="AE341" s="981"/>
      <c r="AF341" s="982"/>
      <c r="AQ341" s="70"/>
      <c r="AR341" s="70"/>
      <c r="AS341" s="70"/>
      <c r="AT341" s="70"/>
      <c r="AU341" s="70"/>
      <c r="AV341" s="70"/>
      <c r="AW341" s="70"/>
      <c r="AX341" s="70"/>
      <c r="AY341" s="70"/>
      <c r="AZ341" s="70"/>
      <c r="BA341" s="70"/>
      <c r="BB341" s="70"/>
      <c r="BC341" s="70"/>
      <c r="BD341" s="70"/>
      <c r="BE341" s="70"/>
      <c r="BF341" s="70"/>
      <c r="BG341" s="71"/>
      <c r="BH341" s="60"/>
      <c r="BI341" s="60"/>
      <c r="BJ341" s="60"/>
      <c r="BK341" s="60"/>
      <c r="BL341" s="60"/>
      <c r="BM341" s="60"/>
      <c r="BN341" s="60"/>
      <c r="BO341" s="60"/>
    </row>
    <row r="342" spans="1:67" ht="21" customHeight="1" thickBot="1" x14ac:dyDescent="0.25">
      <c r="A342" s="542" t="s">
        <v>17</v>
      </c>
      <c r="B342" s="32" t="s">
        <v>18</v>
      </c>
      <c r="C342" s="37" t="s">
        <v>31</v>
      </c>
      <c r="D342" s="913" t="s">
        <v>104</v>
      </c>
      <c r="E342" s="914"/>
      <c r="F342" s="914"/>
      <c r="G342" s="914"/>
      <c r="H342" s="914"/>
      <c r="I342" s="914"/>
      <c r="J342" s="914"/>
      <c r="K342" s="1012"/>
      <c r="L342" s="1012"/>
      <c r="M342" s="1012"/>
      <c r="N342" s="1012"/>
      <c r="O342" s="1012"/>
      <c r="P342" s="1012"/>
      <c r="Q342" s="1012"/>
      <c r="R342" s="1012"/>
      <c r="S342" s="1012"/>
      <c r="T342" s="1012"/>
      <c r="U342" s="1012"/>
      <c r="V342" s="1012"/>
      <c r="W342" s="1012"/>
      <c r="X342" s="1012"/>
      <c r="Y342" s="1012"/>
      <c r="Z342" s="1012"/>
      <c r="AA342" s="1012"/>
      <c r="AB342" s="1012"/>
      <c r="AC342" s="914"/>
      <c r="AD342" s="914"/>
      <c r="AE342" s="914"/>
      <c r="AF342" s="915"/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1"/>
      <c r="BH342" s="60"/>
      <c r="BI342" s="60"/>
      <c r="BJ342" s="60"/>
      <c r="BK342" s="60"/>
      <c r="BL342" s="60"/>
      <c r="BM342" s="60"/>
      <c r="BN342" s="60"/>
      <c r="BO342" s="60"/>
    </row>
    <row r="343" spans="1:67" ht="16.5" customHeight="1" x14ac:dyDescent="0.2">
      <c r="A343" s="726" t="s">
        <v>17</v>
      </c>
      <c r="B343" s="624" t="s">
        <v>18</v>
      </c>
      <c r="C343" s="740" t="s">
        <v>31</v>
      </c>
      <c r="D343" s="784" t="s">
        <v>27</v>
      </c>
      <c r="E343" s="1137" t="s">
        <v>105</v>
      </c>
      <c r="F343" s="745"/>
      <c r="G343" s="652" t="s">
        <v>400</v>
      </c>
      <c r="H343" s="655" t="s">
        <v>21</v>
      </c>
      <c r="I343" s="761" t="s">
        <v>36</v>
      </c>
      <c r="J343" s="283" t="s">
        <v>320</v>
      </c>
      <c r="K343" s="163">
        <f>+L343+N343</f>
        <v>0</v>
      </c>
      <c r="L343" s="124">
        <v>0</v>
      </c>
      <c r="M343" s="175">
        <v>0</v>
      </c>
      <c r="N343" s="162">
        <v>0</v>
      </c>
      <c r="O343" s="160">
        <f>+P343+R343</f>
        <v>0</v>
      </c>
      <c r="P343" s="175">
        <v>0</v>
      </c>
      <c r="Q343" s="175">
        <v>0</v>
      </c>
      <c r="R343" s="162">
        <v>0</v>
      </c>
      <c r="S343" s="160">
        <f>+T343+V343</f>
        <v>0</v>
      </c>
      <c r="T343" s="175">
        <v>0</v>
      </c>
      <c r="U343" s="175">
        <v>0</v>
      </c>
      <c r="V343" s="178">
        <v>0</v>
      </c>
      <c r="W343" s="194">
        <f>+X343+Z343</f>
        <v>0</v>
      </c>
      <c r="X343" s="175">
        <v>0</v>
      </c>
      <c r="Y343" s="175">
        <v>0</v>
      </c>
      <c r="Z343" s="162">
        <v>0</v>
      </c>
      <c r="AA343" s="165">
        <v>0</v>
      </c>
      <c r="AB343" s="165">
        <v>0</v>
      </c>
      <c r="AC343" s="976" t="s">
        <v>281</v>
      </c>
      <c r="AD343" s="827">
        <v>100</v>
      </c>
      <c r="AE343" s="827">
        <v>0</v>
      </c>
      <c r="AF343" s="781">
        <v>0</v>
      </c>
      <c r="AQ343" s="70"/>
      <c r="AR343" s="70"/>
      <c r="AS343" s="70"/>
      <c r="AT343" s="70"/>
      <c r="AU343" s="70"/>
      <c r="AV343" s="70"/>
      <c r="AW343" s="70"/>
      <c r="AX343" s="70"/>
      <c r="AY343" s="70"/>
      <c r="AZ343" s="70"/>
      <c r="BA343" s="70"/>
      <c r="BB343" s="70"/>
      <c r="BC343" s="70"/>
      <c r="BD343" s="70"/>
      <c r="BE343" s="70"/>
      <c r="BF343" s="70"/>
      <c r="BG343" s="71"/>
      <c r="BH343" s="60"/>
      <c r="BI343" s="60"/>
      <c r="BJ343" s="60"/>
      <c r="BK343" s="60"/>
      <c r="BL343" s="60"/>
      <c r="BM343" s="60"/>
      <c r="BN343" s="60"/>
      <c r="BO343" s="60"/>
    </row>
    <row r="344" spans="1:67" ht="17.25" customHeight="1" x14ac:dyDescent="0.2">
      <c r="A344" s="734"/>
      <c r="B344" s="718"/>
      <c r="C344" s="748"/>
      <c r="D344" s="785"/>
      <c r="E344" s="1138"/>
      <c r="F344" s="746"/>
      <c r="G344" s="653"/>
      <c r="H344" s="656"/>
      <c r="I344" s="762"/>
      <c r="J344" s="284" t="s">
        <v>28</v>
      </c>
      <c r="K344" s="198">
        <f>+L344+N344</f>
        <v>1812.9</v>
      </c>
      <c r="L344" s="144">
        <v>0</v>
      </c>
      <c r="M344" s="145">
        <v>0</v>
      </c>
      <c r="N344" s="207">
        <v>1812.9</v>
      </c>
      <c r="O344" s="192">
        <f>+P344+R344</f>
        <v>100</v>
      </c>
      <c r="P344" s="144">
        <v>0</v>
      </c>
      <c r="Q344" s="144">
        <v>0</v>
      </c>
      <c r="R344" s="207">
        <v>100</v>
      </c>
      <c r="S344" s="192">
        <f>+T344+V344</f>
        <v>100</v>
      </c>
      <c r="T344" s="145">
        <v>0</v>
      </c>
      <c r="U344" s="347">
        <v>0</v>
      </c>
      <c r="V344" s="207">
        <v>100</v>
      </c>
      <c r="W344" s="195">
        <f>+X344+Z344</f>
        <v>0</v>
      </c>
      <c r="X344" s="145">
        <v>0</v>
      </c>
      <c r="Y344" s="145">
        <v>0</v>
      </c>
      <c r="Z344" s="207">
        <v>0</v>
      </c>
      <c r="AA344" s="256">
        <v>0</v>
      </c>
      <c r="AB344" s="256">
        <v>0</v>
      </c>
      <c r="AC344" s="977"/>
      <c r="AD344" s="828"/>
      <c r="AE344" s="828"/>
      <c r="AF344" s="782"/>
      <c r="AQ344" s="70"/>
      <c r="AR344" s="70"/>
      <c r="AS344" s="70"/>
      <c r="AT344" s="70"/>
      <c r="AU344" s="70"/>
      <c r="AV344" s="70"/>
      <c r="AW344" s="70"/>
      <c r="AX344" s="70"/>
      <c r="AY344" s="70"/>
      <c r="AZ344" s="70"/>
      <c r="BA344" s="70"/>
      <c r="BB344" s="70"/>
      <c r="BC344" s="70"/>
      <c r="BD344" s="70"/>
      <c r="BE344" s="70"/>
      <c r="BF344" s="70"/>
      <c r="BG344" s="71"/>
      <c r="BH344" s="60"/>
      <c r="BI344" s="60"/>
      <c r="BJ344" s="60"/>
      <c r="BK344" s="60"/>
      <c r="BL344" s="60"/>
      <c r="BM344" s="60"/>
      <c r="BN344" s="60"/>
      <c r="BO344" s="60"/>
    </row>
    <row r="345" spans="1:67" ht="17.25" customHeight="1" thickBot="1" x14ac:dyDescent="0.25">
      <c r="A345" s="734"/>
      <c r="B345" s="718"/>
      <c r="C345" s="748"/>
      <c r="D345" s="785"/>
      <c r="E345" s="1138"/>
      <c r="F345" s="746"/>
      <c r="G345" s="653"/>
      <c r="H345" s="656"/>
      <c r="I345" s="762"/>
      <c r="J345" s="286" t="s">
        <v>24</v>
      </c>
      <c r="K345" s="195">
        <f>+L345+N345</f>
        <v>680.5</v>
      </c>
      <c r="L345" s="130">
        <v>0</v>
      </c>
      <c r="M345" s="146">
        <v>0</v>
      </c>
      <c r="N345" s="131">
        <v>680.5</v>
      </c>
      <c r="O345" s="132">
        <f>+P345+R345</f>
        <v>0</v>
      </c>
      <c r="P345" s="130">
        <v>0</v>
      </c>
      <c r="Q345" s="130">
        <v>0</v>
      </c>
      <c r="R345" s="131">
        <v>0</v>
      </c>
      <c r="S345" s="132">
        <f>+T345+V345</f>
        <v>350</v>
      </c>
      <c r="T345" s="146">
        <v>0</v>
      </c>
      <c r="U345" s="287">
        <v>0</v>
      </c>
      <c r="V345" s="131">
        <v>350</v>
      </c>
      <c r="W345" s="195">
        <f>+X345+Z345</f>
        <v>0</v>
      </c>
      <c r="X345" s="146">
        <v>0</v>
      </c>
      <c r="Y345" s="146">
        <v>0</v>
      </c>
      <c r="Z345" s="131">
        <v>0</v>
      </c>
      <c r="AA345" s="133">
        <v>0</v>
      </c>
      <c r="AB345" s="133">
        <v>0</v>
      </c>
      <c r="AC345" s="977"/>
      <c r="AD345" s="828"/>
      <c r="AE345" s="828"/>
      <c r="AF345" s="782"/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1"/>
      <c r="BH345" s="60"/>
      <c r="BI345" s="60"/>
      <c r="BJ345" s="60"/>
      <c r="BK345" s="60"/>
      <c r="BL345" s="60"/>
      <c r="BM345" s="60"/>
      <c r="BN345" s="60"/>
      <c r="BO345" s="60"/>
    </row>
    <row r="346" spans="1:67" ht="21" customHeight="1" thickBot="1" x14ac:dyDescent="0.25">
      <c r="A346" s="592"/>
      <c r="B346" s="625"/>
      <c r="C346" s="749"/>
      <c r="D346" s="786"/>
      <c r="E346" s="1139"/>
      <c r="F346" s="747"/>
      <c r="G346" s="654"/>
      <c r="H346" s="657"/>
      <c r="I346" s="763"/>
      <c r="J346" s="134" t="s">
        <v>26</v>
      </c>
      <c r="K346" s="8">
        <f>SUM(K343:K345)</f>
        <v>2493.4</v>
      </c>
      <c r="L346" s="1">
        <f t="shared" ref="L346:AB346" si="132">L343+L344+L345</f>
        <v>0</v>
      </c>
      <c r="M346" s="1">
        <f t="shared" si="132"/>
        <v>0</v>
      </c>
      <c r="N346" s="7">
        <f t="shared" si="132"/>
        <v>2493.4</v>
      </c>
      <c r="O346" s="20">
        <f t="shared" si="132"/>
        <v>100</v>
      </c>
      <c r="P346" s="22">
        <f t="shared" si="132"/>
        <v>0</v>
      </c>
      <c r="Q346" s="22">
        <f t="shared" si="132"/>
        <v>0</v>
      </c>
      <c r="R346" s="21">
        <f t="shared" si="132"/>
        <v>100</v>
      </c>
      <c r="S346" s="8">
        <f t="shared" si="132"/>
        <v>450</v>
      </c>
      <c r="T346" s="1">
        <f t="shared" si="132"/>
        <v>0</v>
      </c>
      <c r="U346" s="1">
        <f t="shared" si="132"/>
        <v>0</v>
      </c>
      <c r="V346" s="11">
        <f t="shared" si="132"/>
        <v>450</v>
      </c>
      <c r="W346" s="8">
        <f t="shared" si="132"/>
        <v>0</v>
      </c>
      <c r="X346" s="1">
        <f t="shared" si="132"/>
        <v>0</v>
      </c>
      <c r="Y346" s="1">
        <f t="shared" si="132"/>
        <v>0</v>
      </c>
      <c r="Z346" s="7">
        <f t="shared" si="132"/>
        <v>0</v>
      </c>
      <c r="AA346" s="23">
        <f t="shared" si="132"/>
        <v>0</v>
      </c>
      <c r="AB346" s="23">
        <f t="shared" si="132"/>
        <v>0</v>
      </c>
      <c r="AC346" s="978"/>
      <c r="AD346" s="829"/>
      <c r="AE346" s="829"/>
      <c r="AF346" s="783"/>
      <c r="AP346" s="60"/>
      <c r="AQ346" s="70"/>
      <c r="AR346" s="70"/>
      <c r="AS346" s="70"/>
      <c r="AT346" s="70"/>
      <c r="AU346" s="70"/>
      <c r="AV346" s="70"/>
      <c r="AW346" s="70"/>
      <c r="AX346" s="70"/>
      <c r="AY346" s="70"/>
      <c r="AZ346" s="70"/>
      <c r="BA346" s="70"/>
      <c r="BB346" s="70"/>
      <c r="BC346" s="70"/>
      <c r="BD346" s="70"/>
      <c r="BE346" s="70"/>
      <c r="BF346" s="70"/>
      <c r="BG346" s="71"/>
      <c r="BH346" s="60"/>
      <c r="BI346" s="60"/>
      <c r="BJ346" s="60"/>
      <c r="BK346" s="60"/>
      <c r="BL346" s="60"/>
      <c r="BM346" s="60"/>
      <c r="BN346" s="60"/>
      <c r="BO346" s="60"/>
    </row>
    <row r="347" spans="1:67" ht="20.25" customHeight="1" thickBot="1" x14ac:dyDescent="0.25">
      <c r="A347" s="726" t="s">
        <v>17</v>
      </c>
      <c r="B347" s="624" t="s">
        <v>18</v>
      </c>
      <c r="C347" s="740" t="s">
        <v>31</v>
      </c>
      <c r="D347" s="753" t="s">
        <v>30</v>
      </c>
      <c r="E347" s="1141" t="s">
        <v>250</v>
      </c>
      <c r="F347" s="745"/>
      <c r="G347" s="652" t="s">
        <v>400</v>
      </c>
      <c r="H347" s="655" t="s">
        <v>21</v>
      </c>
      <c r="I347" s="714" t="s">
        <v>36</v>
      </c>
      <c r="J347" s="284" t="s">
        <v>40</v>
      </c>
      <c r="K347" s="196">
        <f>+L347+N347</f>
        <v>0</v>
      </c>
      <c r="L347" s="151">
        <v>0</v>
      </c>
      <c r="M347" s="151">
        <v>0</v>
      </c>
      <c r="N347" s="152">
        <v>0</v>
      </c>
      <c r="O347" s="190">
        <f>+P347+R347</f>
        <v>0</v>
      </c>
      <c r="P347" s="151">
        <v>0</v>
      </c>
      <c r="Q347" s="151">
        <v>0</v>
      </c>
      <c r="R347" s="152">
        <v>0</v>
      </c>
      <c r="S347" s="190">
        <f>+T347+V347</f>
        <v>0</v>
      </c>
      <c r="T347" s="151">
        <v>0</v>
      </c>
      <c r="U347" s="151">
        <v>0</v>
      </c>
      <c r="V347" s="152">
        <v>0</v>
      </c>
      <c r="W347" s="196">
        <f>+X347+Z347</f>
        <v>0</v>
      </c>
      <c r="X347" s="151">
        <v>0</v>
      </c>
      <c r="Y347" s="151">
        <v>0</v>
      </c>
      <c r="Z347" s="152">
        <v>0</v>
      </c>
      <c r="AA347" s="153">
        <v>0</v>
      </c>
      <c r="AB347" s="153">
        <v>0</v>
      </c>
      <c r="AC347" s="662" t="s">
        <v>223</v>
      </c>
      <c r="AD347" s="897">
        <v>0</v>
      </c>
      <c r="AE347" s="897">
        <v>0</v>
      </c>
      <c r="AF347" s="808">
        <v>0</v>
      </c>
      <c r="AP347" s="60"/>
      <c r="AQ347" s="70"/>
      <c r="AR347" s="70"/>
      <c r="AS347" s="70"/>
      <c r="AT347" s="70"/>
      <c r="AU347" s="70"/>
      <c r="AV347" s="70"/>
      <c r="AW347" s="70"/>
      <c r="AX347" s="70"/>
      <c r="AY347" s="70"/>
      <c r="AZ347" s="70"/>
      <c r="BA347" s="70"/>
      <c r="BB347" s="70"/>
      <c r="BC347" s="70"/>
      <c r="BD347" s="70"/>
      <c r="BE347" s="70"/>
      <c r="BF347" s="70"/>
      <c r="BG347" s="71"/>
      <c r="BH347" s="60"/>
      <c r="BI347" s="60"/>
      <c r="BJ347" s="60"/>
      <c r="BK347" s="60"/>
      <c r="BL347" s="60"/>
      <c r="BM347" s="60"/>
      <c r="BN347" s="60"/>
      <c r="BO347" s="60"/>
    </row>
    <row r="348" spans="1:67" s="66" customFormat="1" ht="18.75" customHeight="1" thickBot="1" x14ac:dyDescent="0.25">
      <c r="A348" s="734"/>
      <c r="B348" s="718"/>
      <c r="C348" s="748"/>
      <c r="D348" s="754"/>
      <c r="E348" s="1142"/>
      <c r="F348" s="746"/>
      <c r="G348" s="653"/>
      <c r="H348" s="656"/>
      <c r="I348" s="823"/>
      <c r="J348" s="286" t="s">
        <v>28</v>
      </c>
      <c r="K348" s="195">
        <f>+L348+N348</f>
        <v>0</v>
      </c>
      <c r="L348" s="146">
        <v>0</v>
      </c>
      <c r="M348" s="146">
        <v>0</v>
      </c>
      <c r="N348" s="131">
        <v>0</v>
      </c>
      <c r="O348" s="132">
        <f>+P348+R348</f>
        <v>0</v>
      </c>
      <c r="P348" s="130">
        <v>0</v>
      </c>
      <c r="Q348" s="130">
        <v>0</v>
      </c>
      <c r="R348" s="131">
        <v>0</v>
      </c>
      <c r="S348" s="195">
        <f>+T348+V348</f>
        <v>0</v>
      </c>
      <c r="T348" s="129">
        <v>0</v>
      </c>
      <c r="U348" s="119">
        <v>0</v>
      </c>
      <c r="V348" s="136">
        <v>0</v>
      </c>
      <c r="W348" s="195">
        <f>+X348+Z348</f>
        <v>0</v>
      </c>
      <c r="X348" s="130">
        <v>0</v>
      </c>
      <c r="Y348" s="146">
        <v>0</v>
      </c>
      <c r="Z348" s="131">
        <v>0</v>
      </c>
      <c r="AA348" s="133">
        <v>0</v>
      </c>
      <c r="AB348" s="133">
        <v>0</v>
      </c>
      <c r="AC348" s="662"/>
      <c r="AD348" s="899"/>
      <c r="AE348" s="899"/>
      <c r="AF348" s="867"/>
      <c r="AN348" s="61"/>
      <c r="AO348" s="61"/>
      <c r="AP348" s="61"/>
      <c r="AQ348" s="62"/>
      <c r="AR348" s="62"/>
      <c r="AS348" s="62"/>
      <c r="AT348" s="62"/>
      <c r="AU348" s="62"/>
      <c r="AV348" s="62"/>
      <c r="AW348" s="62"/>
      <c r="AX348" s="62"/>
      <c r="AY348" s="62"/>
      <c r="AZ348" s="62"/>
      <c r="BA348" s="62"/>
      <c r="BB348" s="62"/>
      <c r="BC348" s="62"/>
      <c r="BD348" s="62"/>
      <c r="BE348" s="62"/>
      <c r="BF348" s="62"/>
      <c r="BG348" s="63"/>
      <c r="BH348" s="61"/>
      <c r="BI348" s="61"/>
      <c r="BJ348" s="61"/>
      <c r="BK348" s="61"/>
      <c r="BL348" s="61"/>
      <c r="BM348" s="61"/>
      <c r="BN348" s="61"/>
      <c r="BO348" s="61"/>
    </row>
    <row r="349" spans="1:67" s="74" customFormat="1" ht="22.5" customHeight="1" thickBot="1" x14ac:dyDescent="0.25">
      <c r="A349" s="592"/>
      <c r="B349" s="625"/>
      <c r="C349" s="749"/>
      <c r="D349" s="755"/>
      <c r="E349" s="1143"/>
      <c r="F349" s="747"/>
      <c r="G349" s="654"/>
      <c r="H349" s="657"/>
      <c r="I349" s="824"/>
      <c r="J349" s="134" t="s">
        <v>26</v>
      </c>
      <c r="K349" s="8">
        <f t="shared" ref="K349:AB349" si="133">K347+K348</f>
        <v>0</v>
      </c>
      <c r="L349" s="1">
        <f t="shared" si="133"/>
        <v>0</v>
      </c>
      <c r="M349" s="1">
        <f t="shared" si="133"/>
        <v>0</v>
      </c>
      <c r="N349" s="7">
        <f t="shared" si="133"/>
        <v>0</v>
      </c>
      <c r="O349" s="20">
        <f t="shared" si="133"/>
        <v>0</v>
      </c>
      <c r="P349" s="22">
        <f t="shared" si="133"/>
        <v>0</v>
      </c>
      <c r="Q349" s="22">
        <f t="shared" si="133"/>
        <v>0</v>
      </c>
      <c r="R349" s="21">
        <f t="shared" si="133"/>
        <v>0</v>
      </c>
      <c r="S349" s="8">
        <f t="shared" si="133"/>
        <v>0</v>
      </c>
      <c r="T349" s="1">
        <f t="shared" si="133"/>
        <v>0</v>
      </c>
      <c r="U349" s="1">
        <f t="shared" si="133"/>
        <v>0</v>
      </c>
      <c r="V349" s="11">
        <f t="shared" si="133"/>
        <v>0</v>
      </c>
      <c r="W349" s="8">
        <f t="shared" si="133"/>
        <v>0</v>
      </c>
      <c r="X349" s="1">
        <f t="shared" si="133"/>
        <v>0</v>
      </c>
      <c r="Y349" s="1">
        <f t="shared" si="133"/>
        <v>0</v>
      </c>
      <c r="Z349" s="7">
        <f t="shared" si="133"/>
        <v>0</v>
      </c>
      <c r="AA349" s="23">
        <f t="shared" si="133"/>
        <v>0</v>
      </c>
      <c r="AB349" s="23">
        <f t="shared" si="133"/>
        <v>0</v>
      </c>
      <c r="AC349" s="662"/>
      <c r="AD349" s="898"/>
      <c r="AE349" s="898"/>
      <c r="AF349" s="868"/>
      <c r="AN349" s="75"/>
      <c r="AO349" s="75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7"/>
      <c r="BH349" s="75"/>
      <c r="BI349" s="75"/>
      <c r="BJ349" s="75"/>
      <c r="BK349" s="75"/>
      <c r="BL349" s="75"/>
      <c r="BM349" s="75"/>
      <c r="BN349" s="75"/>
      <c r="BO349" s="75"/>
    </row>
    <row r="350" spans="1:67" s="74" customFormat="1" ht="22.5" customHeight="1" thickBot="1" x14ac:dyDescent="0.25">
      <c r="A350" s="726" t="s">
        <v>17</v>
      </c>
      <c r="B350" s="740" t="s">
        <v>18</v>
      </c>
      <c r="C350" s="740" t="s">
        <v>31</v>
      </c>
      <c r="D350" s="938" t="s">
        <v>17</v>
      </c>
      <c r="E350" s="1115" t="s">
        <v>127</v>
      </c>
      <c r="F350" s="941"/>
      <c r="G350" s="678" t="s">
        <v>400</v>
      </c>
      <c r="H350" s="680" t="s">
        <v>21</v>
      </c>
      <c r="I350" s="944" t="s">
        <v>36</v>
      </c>
      <c r="J350" s="319" t="s">
        <v>24</v>
      </c>
      <c r="K350" s="355">
        <f>+L350+N350</f>
        <v>0</v>
      </c>
      <c r="L350" s="356">
        <v>0</v>
      </c>
      <c r="M350" s="356">
        <v>0</v>
      </c>
      <c r="N350" s="357">
        <v>0</v>
      </c>
      <c r="O350" s="328">
        <f>+P350+R350</f>
        <v>0</v>
      </c>
      <c r="P350" s="356">
        <v>0</v>
      </c>
      <c r="Q350" s="356">
        <v>0</v>
      </c>
      <c r="R350" s="357">
        <v>0</v>
      </c>
      <c r="S350" s="328">
        <f>+T350+V350</f>
        <v>0</v>
      </c>
      <c r="T350" s="356">
        <v>0</v>
      </c>
      <c r="U350" s="356">
        <v>0</v>
      </c>
      <c r="V350" s="357">
        <v>0</v>
      </c>
      <c r="W350" s="355">
        <f>+X350+Z350</f>
        <v>0</v>
      </c>
      <c r="X350" s="356">
        <v>0</v>
      </c>
      <c r="Y350" s="356">
        <v>0</v>
      </c>
      <c r="Z350" s="357">
        <v>0</v>
      </c>
      <c r="AA350" s="359">
        <v>0</v>
      </c>
      <c r="AB350" s="359">
        <v>0</v>
      </c>
      <c r="AC350" s="662" t="s">
        <v>224</v>
      </c>
      <c r="AD350" s="897">
        <v>1</v>
      </c>
      <c r="AE350" s="897">
        <v>0</v>
      </c>
      <c r="AF350" s="808">
        <v>0</v>
      </c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7"/>
      <c r="BH350" s="75"/>
      <c r="BI350" s="75"/>
      <c r="BJ350" s="75"/>
      <c r="BK350" s="75"/>
      <c r="BL350" s="75"/>
      <c r="BM350" s="75"/>
      <c r="BN350" s="75"/>
      <c r="BO350" s="75"/>
    </row>
    <row r="351" spans="1:67" s="74" customFormat="1" ht="22.5" customHeight="1" thickBot="1" x14ac:dyDescent="0.25">
      <c r="A351" s="734"/>
      <c r="B351" s="748"/>
      <c r="C351" s="748"/>
      <c r="D351" s="939"/>
      <c r="E351" s="1140"/>
      <c r="F351" s="942"/>
      <c r="G351" s="679"/>
      <c r="H351" s="681"/>
      <c r="I351" s="945"/>
      <c r="J351" s="371" t="s">
        <v>28</v>
      </c>
      <c r="K351" s="187">
        <f>+L351+N351</f>
        <v>72.3</v>
      </c>
      <c r="L351" s="147">
        <v>0</v>
      </c>
      <c r="M351" s="147">
        <v>0</v>
      </c>
      <c r="N351" s="214">
        <v>72.3</v>
      </c>
      <c r="O351" s="186">
        <f>+P351+R351</f>
        <v>550</v>
      </c>
      <c r="P351" s="148">
        <v>0</v>
      </c>
      <c r="Q351" s="148">
        <v>0</v>
      </c>
      <c r="R351" s="214">
        <v>550</v>
      </c>
      <c r="S351" s="187">
        <f>+T351+V351</f>
        <v>600</v>
      </c>
      <c r="T351" s="149">
        <v>0</v>
      </c>
      <c r="U351" s="150">
        <v>0</v>
      </c>
      <c r="V351" s="409">
        <v>600</v>
      </c>
      <c r="W351" s="187">
        <f>+X351+Z351</f>
        <v>0</v>
      </c>
      <c r="X351" s="148">
        <v>0</v>
      </c>
      <c r="Y351" s="147">
        <v>0</v>
      </c>
      <c r="Z351" s="214">
        <v>0</v>
      </c>
      <c r="AA351" s="215">
        <v>0</v>
      </c>
      <c r="AB351" s="215">
        <v>0</v>
      </c>
      <c r="AC351" s="662"/>
      <c r="AD351" s="899"/>
      <c r="AE351" s="899"/>
      <c r="AF351" s="867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7"/>
      <c r="BH351" s="75"/>
      <c r="BI351" s="75"/>
      <c r="BJ351" s="75"/>
      <c r="BK351" s="75"/>
      <c r="BL351" s="75"/>
      <c r="BM351" s="75"/>
      <c r="BN351" s="75"/>
      <c r="BO351" s="75"/>
    </row>
    <row r="352" spans="1:67" s="74" customFormat="1" ht="22.5" customHeight="1" thickBot="1" x14ac:dyDescent="0.25">
      <c r="A352" s="592"/>
      <c r="B352" s="749"/>
      <c r="C352" s="749"/>
      <c r="D352" s="940"/>
      <c r="E352" s="803"/>
      <c r="F352" s="943"/>
      <c r="G352" s="604"/>
      <c r="H352" s="606"/>
      <c r="I352" s="946"/>
      <c r="J352" s="134" t="s">
        <v>26</v>
      </c>
      <c r="K352" s="8">
        <f t="shared" ref="K352:AB352" si="134">K350+K351</f>
        <v>72.3</v>
      </c>
      <c r="L352" s="1">
        <f t="shared" si="134"/>
        <v>0</v>
      </c>
      <c r="M352" s="1">
        <f t="shared" si="134"/>
        <v>0</v>
      </c>
      <c r="N352" s="7">
        <f t="shared" si="134"/>
        <v>72.3</v>
      </c>
      <c r="O352" s="20">
        <f t="shared" si="134"/>
        <v>550</v>
      </c>
      <c r="P352" s="22">
        <f t="shared" si="134"/>
        <v>0</v>
      </c>
      <c r="Q352" s="22">
        <f t="shared" si="134"/>
        <v>0</v>
      </c>
      <c r="R352" s="21">
        <f t="shared" si="134"/>
        <v>550</v>
      </c>
      <c r="S352" s="8">
        <f t="shared" si="134"/>
        <v>600</v>
      </c>
      <c r="T352" s="1">
        <f t="shared" si="134"/>
        <v>0</v>
      </c>
      <c r="U352" s="1">
        <f t="shared" si="134"/>
        <v>0</v>
      </c>
      <c r="V352" s="11">
        <f t="shared" si="134"/>
        <v>600</v>
      </c>
      <c r="W352" s="8">
        <f t="shared" si="134"/>
        <v>0</v>
      </c>
      <c r="X352" s="1">
        <f t="shared" si="134"/>
        <v>0</v>
      </c>
      <c r="Y352" s="1">
        <f t="shared" si="134"/>
        <v>0</v>
      </c>
      <c r="Z352" s="7">
        <f t="shared" si="134"/>
        <v>0</v>
      </c>
      <c r="AA352" s="23">
        <f t="shared" si="134"/>
        <v>0</v>
      </c>
      <c r="AB352" s="23">
        <f t="shared" si="134"/>
        <v>0</v>
      </c>
      <c r="AC352" s="662"/>
      <c r="AD352" s="898"/>
      <c r="AE352" s="898"/>
      <c r="AF352" s="868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7"/>
      <c r="BH352" s="75"/>
      <c r="BI352" s="75"/>
      <c r="BJ352" s="75"/>
      <c r="BK352" s="75"/>
      <c r="BL352" s="75"/>
      <c r="BM352" s="75"/>
      <c r="BN352" s="75"/>
      <c r="BO352" s="75"/>
    </row>
    <row r="353" spans="1:1019" s="74" customFormat="1" ht="30.75" customHeight="1" thickBot="1" x14ac:dyDescent="0.25">
      <c r="A353" s="726" t="s">
        <v>17</v>
      </c>
      <c r="B353" s="740" t="s">
        <v>18</v>
      </c>
      <c r="C353" s="740" t="s">
        <v>31</v>
      </c>
      <c r="D353" s="938" t="s">
        <v>35</v>
      </c>
      <c r="E353" s="1115" t="s">
        <v>163</v>
      </c>
      <c r="F353" s="941"/>
      <c r="G353" s="678" t="s">
        <v>400</v>
      </c>
      <c r="H353" s="680" t="s">
        <v>21</v>
      </c>
      <c r="I353" s="944" t="s">
        <v>36</v>
      </c>
      <c r="J353" s="319" t="s">
        <v>28</v>
      </c>
      <c r="K353" s="355">
        <f>+L353+N353</f>
        <v>0</v>
      </c>
      <c r="L353" s="356">
        <v>0</v>
      </c>
      <c r="M353" s="356">
        <v>0</v>
      </c>
      <c r="N353" s="357">
        <v>0</v>
      </c>
      <c r="O353" s="328">
        <f>+P353+R353</f>
        <v>0</v>
      </c>
      <c r="P353" s="356">
        <v>0</v>
      </c>
      <c r="Q353" s="356">
        <v>0</v>
      </c>
      <c r="R353" s="357">
        <v>0</v>
      </c>
      <c r="S353" s="328">
        <f>+T353+V353</f>
        <v>0</v>
      </c>
      <c r="T353" s="356">
        <v>0</v>
      </c>
      <c r="U353" s="356">
        <v>0</v>
      </c>
      <c r="V353" s="357">
        <v>0</v>
      </c>
      <c r="W353" s="355">
        <f>+X353+Z353</f>
        <v>0</v>
      </c>
      <c r="X353" s="356">
        <v>0</v>
      </c>
      <c r="Y353" s="356">
        <v>0</v>
      </c>
      <c r="Z353" s="357">
        <v>0</v>
      </c>
      <c r="AA353" s="359">
        <v>0</v>
      </c>
      <c r="AB353" s="359">
        <v>0</v>
      </c>
      <c r="AC353" s="662" t="s">
        <v>225</v>
      </c>
      <c r="AD353" s="897">
        <v>0</v>
      </c>
      <c r="AE353" s="897">
        <v>0</v>
      </c>
      <c r="AF353" s="808">
        <v>0</v>
      </c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7"/>
      <c r="BH353" s="75"/>
      <c r="BI353" s="75"/>
      <c r="BJ353" s="75"/>
      <c r="BK353" s="75"/>
      <c r="BL353" s="75"/>
      <c r="BM353" s="75"/>
      <c r="BN353" s="75"/>
      <c r="BO353" s="75"/>
    </row>
    <row r="354" spans="1:1019" ht="31.5" customHeight="1" thickBot="1" x14ac:dyDescent="0.25">
      <c r="A354" s="592"/>
      <c r="B354" s="749"/>
      <c r="C354" s="749"/>
      <c r="D354" s="940"/>
      <c r="E354" s="803"/>
      <c r="F354" s="943"/>
      <c r="G354" s="604"/>
      <c r="H354" s="606"/>
      <c r="I354" s="946"/>
      <c r="J354" s="134" t="s">
        <v>26</v>
      </c>
      <c r="K354" s="8">
        <f>SUM(K353)</f>
        <v>0</v>
      </c>
      <c r="L354" s="1">
        <f t="shared" ref="L354:AB354" si="135">SUM(L353)</f>
        <v>0</v>
      </c>
      <c r="M354" s="1">
        <f t="shared" si="135"/>
        <v>0</v>
      </c>
      <c r="N354" s="11">
        <f t="shared" si="135"/>
        <v>0</v>
      </c>
      <c r="O354" s="8">
        <f t="shared" si="135"/>
        <v>0</v>
      </c>
      <c r="P354" s="1">
        <f t="shared" si="135"/>
        <v>0</v>
      </c>
      <c r="Q354" s="1">
        <f t="shared" si="135"/>
        <v>0</v>
      </c>
      <c r="R354" s="11">
        <f t="shared" si="135"/>
        <v>0</v>
      </c>
      <c r="S354" s="8">
        <f t="shared" si="135"/>
        <v>0</v>
      </c>
      <c r="T354" s="1">
        <f t="shared" si="135"/>
        <v>0</v>
      </c>
      <c r="U354" s="1">
        <f t="shared" si="135"/>
        <v>0</v>
      </c>
      <c r="V354" s="11">
        <f t="shared" si="135"/>
        <v>0</v>
      </c>
      <c r="W354" s="8">
        <f t="shared" si="135"/>
        <v>0</v>
      </c>
      <c r="X354" s="1">
        <f t="shared" si="135"/>
        <v>0</v>
      </c>
      <c r="Y354" s="1">
        <f t="shared" si="135"/>
        <v>0</v>
      </c>
      <c r="Z354" s="11">
        <f t="shared" si="135"/>
        <v>0</v>
      </c>
      <c r="AA354" s="9">
        <f t="shared" si="135"/>
        <v>0</v>
      </c>
      <c r="AB354" s="9">
        <f t="shared" si="135"/>
        <v>0</v>
      </c>
      <c r="AC354" s="662"/>
      <c r="AD354" s="898"/>
      <c r="AE354" s="898"/>
      <c r="AF354" s="868"/>
      <c r="AG354" s="41"/>
      <c r="AH354" s="41"/>
      <c r="AI354" s="41"/>
      <c r="AJ354" s="41"/>
      <c r="AK354" s="41"/>
      <c r="AL354" s="41"/>
      <c r="AM354" s="41"/>
      <c r="AN354" s="41"/>
      <c r="AO354" s="41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  <c r="BI354" s="67"/>
      <c r="BJ354" s="67"/>
      <c r="BK354" s="67"/>
      <c r="BL354" s="67"/>
      <c r="BM354" s="67"/>
      <c r="BN354" s="67"/>
      <c r="BO354" s="67"/>
      <c r="BP354" s="41"/>
      <c r="BQ354" s="41"/>
      <c r="BR354" s="41"/>
      <c r="BS354" s="41"/>
      <c r="BT354" s="41"/>
      <c r="BU354" s="41"/>
      <c r="BV354" s="41"/>
      <c r="BW354" s="41"/>
      <c r="BX354" s="41"/>
      <c r="BY354" s="41"/>
      <c r="BZ354" s="41"/>
      <c r="CA354" s="41"/>
      <c r="CB354" s="41"/>
      <c r="CC354" s="41"/>
      <c r="CD354" s="41"/>
      <c r="CE354" s="41"/>
      <c r="CF354" s="41"/>
      <c r="CG354" s="41"/>
      <c r="CH354" s="41"/>
      <c r="CI354" s="41"/>
      <c r="CJ354" s="41"/>
      <c r="CK354" s="41"/>
      <c r="CL354" s="41"/>
      <c r="CM354" s="41"/>
      <c r="CN354" s="41"/>
      <c r="CO354" s="41"/>
      <c r="CP354" s="41"/>
      <c r="CQ354" s="41"/>
      <c r="CR354" s="41"/>
      <c r="CS354" s="41"/>
      <c r="CT354" s="41"/>
      <c r="CU354" s="41"/>
      <c r="CV354" s="41"/>
      <c r="CW354" s="41"/>
      <c r="CX354" s="41"/>
      <c r="CY354" s="41"/>
      <c r="CZ354" s="41"/>
      <c r="DA354" s="41"/>
      <c r="DB354" s="41"/>
      <c r="DC354" s="41"/>
      <c r="DD354" s="41"/>
      <c r="DE354" s="41"/>
      <c r="DF354" s="41"/>
      <c r="DG354" s="41"/>
      <c r="DH354" s="41"/>
      <c r="DI354" s="41"/>
      <c r="DJ354" s="41"/>
      <c r="DK354" s="41"/>
      <c r="DL354" s="41"/>
      <c r="DM354" s="41"/>
      <c r="DN354" s="41"/>
      <c r="DO354" s="41"/>
      <c r="DP354" s="41"/>
      <c r="DQ354" s="41"/>
      <c r="DR354" s="41"/>
      <c r="DS354" s="41"/>
      <c r="DT354" s="41"/>
      <c r="DU354" s="41"/>
      <c r="DV354" s="41"/>
      <c r="DW354" s="41"/>
      <c r="DX354" s="41"/>
      <c r="DY354" s="41"/>
      <c r="DZ354" s="41"/>
      <c r="EA354" s="41"/>
      <c r="EB354" s="41"/>
      <c r="EC354" s="41"/>
      <c r="ED354" s="41"/>
      <c r="EE354" s="41"/>
      <c r="EF354" s="41"/>
      <c r="EG354" s="41"/>
      <c r="EH354" s="41"/>
      <c r="EI354" s="41"/>
      <c r="EJ354" s="41"/>
      <c r="EK354" s="41"/>
      <c r="EL354" s="41"/>
      <c r="EM354" s="41"/>
      <c r="EN354" s="41"/>
      <c r="EO354" s="41"/>
      <c r="EP354" s="41"/>
      <c r="EQ354" s="41"/>
      <c r="ER354" s="41"/>
      <c r="ES354" s="41"/>
      <c r="ET354" s="41"/>
      <c r="EU354" s="41"/>
      <c r="EV354" s="41"/>
      <c r="EW354" s="41"/>
      <c r="EX354" s="41"/>
      <c r="EY354" s="41"/>
      <c r="EZ354" s="41"/>
      <c r="FA354" s="41"/>
      <c r="FB354" s="41"/>
      <c r="FC354" s="41"/>
      <c r="FD354" s="41"/>
      <c r="FE354" s="41"/>
      <c r="FF354" s="41"/>
      <c r="FG354" s="41"/>
      <c r="FH354" s="41"/>
      <c r="FI354" s="41"/>
      <c r="FJ354" s="41"/>
      <c r="FK354" s="41"/>
      <c r="FL354" s="41"/>
      <c r="FM354" s="41"/>
      <c r="FN354" s="41"/>
      <c r="FO354" s="41"/>
      <c r="FP354" s="41"/>
      <c r="FQ354" s="41"/>
      <c r="FR354" s="41"/>
      <c r="FS354" s="41"/>
      <c r="FT354" s="41"/>
      <c r="FU354" s="41"/>
      <c r="FV354" s="41"/>
      <c r="FW354" s="41"/>
      <c r="FX354" s="41"/>
      <c r="FY354" s="41"/>
      <c r="FZ354" s="41"/>
      <c r="GA354" s="41"/>
      <c r="GB354" s="41"/>
      <c r="GC354" s="41"/>
      <c r="GD354" s="41"/>
      <c r="GE354" s="41"/>
      <c r="GF354" s="41"/>
      <c r="GG354" s="41"/>
      <c r="GH354" s="41"/>
      <c r="GI354" s="41"/>
      <c r="GJ354" s="41"/>
      <c r="GK354" s="41"/>
      <c r="GL354" s="41"/>
      <c r="GM354" s="41"/>
      <c r="GN354" s="41"/>
      <c r="GO354" s="41"/>
      <c r="GP354" s="41"/>
      <c r="GQ354" s="41"/>
      <c r="GR354" s="41"/>
      <c r="GS354" s="41"/>
      <c r="GT354" s="41"/>
      <c r="GU354" s="41"/>
      <c r="GV354" s="41"/>
      <c r="GW354" s="41"/>
      <c r="GX354" s="41"/>
      <c r="GY354" s="41"/>
      <c r="GZ354" s="41"/>
      <c r="HA354" s="41"/>
      <c r="HB354" s="41"/>
      <c r="HC354" s="41"/>
      <c r="HD354" s="41"/>
      <c r="HE354" s="41"/>
      <c r="HF354" s="41"/>
      <c r="HG354" s="41"/>
      <c r="HH354" s="41"/>
      <c r="HI354" s="41"/>
      <c r="HJ354" s="41"/>
      <c r="HK354" s="41"/>
      <c r="HL354" s="41"/>
      <c r="HM354" s="41"/>
      <c r="HN354" s="41"/>
      <c r="HO354" s="41"/>
      <c r="HP354" s="41"/>
      <c r="HQ354" s="41"/>
      <c r="HR354" s="41"/>
      <c r="HS354" s="41"/>
      <c r="HT354" s="41"/>
      <c r="HU354" s="41"/>
      <c r="HV354" s="41"/>
      <c r="HW354" s="41"/>
      <c r="HX354" s="41"/>
      <c r="HY354" s="41"/>
      <c r="HZ354" s="41"/>
      <c r="IA354" s="41"/>
      <c r="IB354" s="41"/>
      <c r="IC354" s="41"/>
      <c r="ID354" s="41"/>
      <c r="IE354" s="41"/>
      <c r="IF354" s="41"/>
      <c r="IG354" s="41"/>
      <c r="IH354" s="41"/>
      <c r="II354" s="41"/>
      <c r="IJ354" s="41"/>
      <c r="IK354" s="41"/>
      <c r="IL354" s="41"/>
      <c r="IM354" s="41"/>
      <c r="IN354" s="41"/>
      <c r="IO354" s="41"/>
      <c r="IP354" s="41"/>
      <c r="IQ354" s="41"/>
      <c r="IR354" s="41"/>
      <c r="IS354" s="41"/>
      <c r="IT354" s="41"/>
      <c r="IU354" s="41"/>
      <c r="IV354" s="41"/>
      <c r="IW354" s="41"/>
      <c r="IX354" s="41"/>
      <c r="IY354" s="41"/>
      <c r="IZ354" s="41"/>
      <c r="JA354" s="41"/>
      <c r="JB354" s="41"/>
      <c r="JC354" s="41"/>
      <c r="JD354" s="41"/>
      <c r="JE354" s="41"/>
      <c r="JF354" s="41"/>
      <c r="JG354" s="41"/>
      <c r="JH354" s="41"/>
      <c r="JI354" s="41"/>
      <c r="JJ354" s="41"/>
      <c r="JK354" s="41"/>
      <c r="JL354" s="41"/>
      <c r="JM354" s="41"/>
      <c r="JN354" s="41"/>
      <c r="JO354" s="41"/>
      <c r="JP354" s="41"/>
      <c r="JQ354" s="41"/>
      <c r="JR354" s="41"/>
      <c r="JS354" s="41"/>
      <c r="JT354" s="41"/>
      <c r="JU354" s="41"/>
      <c r="JV354" s="41"/>
      <c r="JW354" s="41"/>
      <c r="JX354" s="41"/>
      <c r="JY354" s="41"/>
      <c r="JZ354" s="41"/>
      <c r="KA354" s="41"/>
      <c r="KB354" s="41"/>
      <c r="KC354" s="41"/>
      <c r="KD354" s="41"/>
      <c r="KE354" s="41"/>
      <c r="KF354" s="41"/>
      <c r="KG354" s="41"/>
      <c r="KH354" s="41"/>
      <c r="KI354" s="41"/>
      <c r="KJ354" s="41"/>
      <c r="KK354" s="41"/>
      <c r="KL354" s="41"/>
      <c r="KM354" s="41"/>
      <c r="KN354" s="41"/>
      <c r="KO354" s="41"/>
      <c r="KP354" s="41"/>
      <c r="KQ354" s="41"/>
      <c r="KR354" s="41"/>
      <c r="KS354" s="41"/>
      <c r="KT354" s="41"/>
      <c r="KU354" s="41"/>
      <c r="KV354" s="41"/>
      <c r="KW354" s="41"/>
      <c r="KX354" s="41"/>
      <c r="KY354" s="41"/>
      <c r="KZ354" s="41"/>
      <c r="LA354" s="41"/>
      <c r="LB354" s="41"/>
      <c r="LC354" s="41"/>
      <c r="LD354" s="41"/>
      <c r="LE354" s="41"/>
      <c r="LF354" s="41"/>
      <c r="LG354" s="41"/>
      <c r="LH354" s="41"/>
      <c r="LI354" s="41"/>
      <c r="LJ354" s="41"/>
      <c r="LK354" s="41"/>
      <c r="LL354" s="41"/>
      <c r="LM354" s="41"/>
      <c r="LN354" s="41"/>
      <c r="LO354" s="41"/>
      <c r="LP354" s="41"/>
      <c r="LQ354" s="41"/>
      <c r="LR354" s="41"/>
      <c r="LS354" s="41"/>
      <c r="LT354" s="41"/>
      <c r="LU354" s="41"/>
      <c r="LV354" s="41"/>
      <c r="LW354" s="41"/>
      <c r="LX354" s="41"/>
      <c r="LY354" s="41"/>
      <c r="LZ354" s="41"/>
      <c r="MA354" s="41"/>
      <c r="MB354" s="41"/>
      <c r="MC354" s="41"/>
      <c r="MD354" s="41"/>
      <c r="ME354" s="41"/>
      <c r="MF354" s="41"/>
      <c r="MG354" s="41"/>
      <c r="MH354" s="41"/>
      <c r="MI354" s="41"/>
      <c r="MJ354" s="41"/>
      <c r="MK354" s="41"/>
      <c r="ML354" s="41"/>
      <c r="MM354" s="41"/>
      <c r="MN354" s="41"/>
      <c r="MO354" s="41"/>
      <c r="MP354" s="41"/>
      <c r="MQ354" s="41"/>
      <c r="MR354" s="41"/>
      <c r="MS354" s="41"/>
      <c r="MT354" s="41"/>
      <c r="MU354" s="41"/>
      <c r="MV354" s="41"/>
      <c r="MW354" s="41"/>
      <c r="MX354" s="41"/>
      <c r="MY354" s="41"/>
      <c r="MZ354" s="41"/>
      <c r="NA354" s="41"/>
      <c r="NB354" s="41"/>
      <c r="NC354" s="41"/>
      <c r="ND354" s="41"/>
      <c r="NE354" s="41"/>
      <c r="NF354" s="41"/>
      <c r="NG354" s="41"/>
      <c r="NH354" s="41"/>
      <c r="NI354" s="41"/>
      <c r="NJ354" s="41"/>
      <c r="NK354" s="41"/>
      <c r="NL354" s="41"/>
      <c r="NM354" s="41"/>
      <c r="NN354" s="41"/>
      <c r="NO354" s="41"/>
      <c r="NP354" s="41"/>
      <c r="NQ354" s="41"/>
      <c r="NR354" s="41"/>
      <c r="NS354" s="41"/>
      <c r="NT354" s="41"/>
      <c r="NU354" s="41"/>
      <c r="NV354" s="41"/>
      <c r="NW354" s="41"/>
      <c r="NX354" s="41"/>
      <c r="NY354" s="41"/>
      <c r="NZ354" s="41"/>
      <c r="OA354" s="41"/>
      <c r="OB354" s="41"/>
      <c r="OC354" s="41"/>
      <c r="OD354" s="41"/>
      <c r="OE354" s="41"/>
      <c r="OF354" s="41"/>
      <c r="OG354" s="41"/>
      <c r="OH354" s="41"/>
      <c r="OI354" s="41"/>
      <c r="OJ354" s="41"/>
      <c r="OK354" s="41"/>
      <c r="OL354" s="41"/>
      <c r="OM354" s="41"/>
      <c r="ON354" s="41"/>
      <c r="OO354" s="41"/>
      <c r="OP354" s="41"/>
      <c r="OQ354" s="41"/>
      <c r="OR354" s="41"/>
      <c r="OS354" s="41"/>
      <c r="OT354" s="41"/>
      <c r="OU354" s="41"/>
      <c r="OV354" s="41"/>
      <c r="OW354" s="41"/>
      <c r="OX354" s="41"/>
      <c r="OY354" s="41"/>
      <c r="OZ354" s="41"/>
      <c r="PA354" s="41"/>
      <c r="PB354" s="41"/>
      <c r="PC354" s="41"/>
      <c r="PD354" s="41"/>
      <c r="PE354" s="41"/>
      <c r="PF354" s="41"/>
      <c r="PG354" s="41"/>
      <c r="PH354" s="41"/>
      <c r="PI354" s="41"/>
      <c r="PJ354" s="41"/>
      <c r="PK354" s="41"/>
      <c r="PL354" s="41"/>
      <c r="PM354" s="41"/>
      <c r="PN354" s="41"/>
      <c r="PO354" s="41"/>
      <c r="PP354" s="41"/>
      <c r="PQ354" s="41"/>
      <c r="PR354" s="41"/>
      <c r="PS354" s="41"/>
      <c r="PT354" s="41"/>
      <c r="PU354" s="41"/>
      <c r="PV354" s="41"/>
      <c r="PW354" s="41"/>
      <c r="PX354" s="41"/>
      <c r="PY354" s="41"/>
      <c r="PZ354" s="41"/>
      <c r="QA354" s="41"/>
      <c r="QB354" s="41"/>
      <c r="QC354" s="41"/>
      <c r="QD354" s="41"/>
      <c r="QE354" s="41"/>
      <c r="QF354" s="41"/>
      <c r="QG354" s="41"/>
      <c r="QH354" s="41"/>
      <c r="QI354" s="41"/>
      <c r="QJ354" s="41"/>
      <c r="QK354" s="41"/>
      <c r="QL354" s="41"/>
      <c r="QM354" s="41"/>
      <c r="QN354" s="41"/>
      <c r="QO354" s="41"/>
      <c r="QP354" s="41"/>
      <c r="QQ354" s="41"/>
      <c r="QR354" s="41"/>
      <c r="QS354" s="41"/>
      <c r="QT354" s="41"/>
      <c r="QU354" s="41"/>
      <c r="QV354" s="41"/>
      <c r="QW354" s="41"/>
      <c r="QX354" s="41"/>
      <c r="QY354" s="41"/>
      <c r="QZ354" s="41"/>
      <c r="RA354" s="41"/>
      <c r="RB354" s="41"/>
      <c r="RC354" s="41"/>
      <c r="RD354" s="41"/>
      <c r="RE354" s="41"/>
      <c r="RF354" s="41"/>
      <c r="RG354" s="41"/>
      <c r="RH354" s="41"/>
      <c r="RI354" s="41"/>
      <c r="RJ354" s="41"/>
      <c r="RK354" s="41"/>
      <c r="RL354" s="41"/>
      <c r="RM354" s="41"/>
      <c r="RN354" s="41"/>
      <c r="RO354" s="41"/>
      <c r="RP354" s="41"/>
      <c r="RQ354" s="41"/>
      <c r="RR354" s="41"/>
      <c r="RS354" s="41"/>
      <c r="RT354" s="41"/>
      <c r="RU354" s="41"/>
      <c r="RV354" s="41"/>
      <c r="RW354" s="41"/>
      <c r="RX354" s="41"/>
      <c r="RY354" s="41"/>
      <c r="RZ354" s="41"/>
      <c r="SA354" s="41"/>
      <c r="SB354" s="41"/>
      <c r="SC354" s="41"/>
      <c r="SD354" s="41"/>
      <c r="SE354" s="41"/>
      <c r="SF354" s="41"/>
      <c r="SG354" s="41"/>
      <c r="SH354" s="41"/>
      <c r="SI354" s="41"/>
      <c r="SJ354" s="41"/>
      <c r="SK354" s="41"/>
      <c r="SL354" s="41"/>
      <c r="SM354" s="41"/>
      <c r="SN354" s="41"/>
      <c r="SO354" s="41"/>
      <c r="SP354" s="41"/>
      <c r="SQ354" s="41"/>
      <c r="SR354" s="41"/>
      <c r="SS354" s="41"/>
      <c r="ST354" s="41"/>
      <c r="SU354" s="41"/>
      <c r="SV354" s="41"/>
      <c r="SW354" s="41"/>
      <c r="SX354" s="41"/>
      <c r="SY354" s="41"/>
      <c r="SZ354" s="41"/>
      <c r="TA354" s="41"/>
      <c r="TB354" s="41"/>
      <c r="TC354" s="41"/>
      <c r="TD354" s="41"/>
      <c r="TE354" s="41"/>
      <c r="TF354" s="41"/>
      <c r="TG354" s="41"/>
      <c r="TH354" s="41"/>
      <c r="TI354" s="41"/>
      <c r="TJ354" s="41"/>
      <c r="TK354" s="41"/>
      <c r="TL354" s="41"/>
      <c r="TM354" s="41"/>
      <c r="TN354" s="41"/>
      <c r="TO354" s="41"/>
      <c r="TP354" s="41"/>
      <c r="TQ354" s="41"/>
      <c r="TR354" s="41"/>
      <c r="TS354" s="41"/>
      <c r="TT354" s="41"/>
      <c r="TU354" s="41"/>
      <c r="TV354" s="41"/>
      <c r="TW354" s="41"/>
      <c r="TX354" s="41"/>
      <c r="TY354" s="41"/>
      <c r="TZ354" s="41"/>
      <c r="UA354" s="41"/>
      <c r="UB354" s="41"/>
      <c r="UC354" s="41"/>
      <c r="UD354" s="41"/>
      <c r="UE354" s="41"/>
      <c r="UF354" s="41"/>
      <c r="UG354" s="41"/>
      <c r="UH354" s="41"/>
      <c r="UI354" s="41"/>
      <c r="UJ354" s="41"/>
      <c r="UK354" s="41"/>
      <c r="UL354" s="41"/>
      <c r="UM354" s="41"/>
      <c r="UN354" s="41"/>
      <c r="UO354" s="41"/>
      <c r="UP354" s="41"/>
      <c r="UQ354" s="41"/>
      <c r="UR354" s="41"/>
      <c r="US354" s="41"/>
      <c r="UT354" s="41"/>
      <c r="UU354" s="41"/>
      <c r="UV354" s="41"/>
      <c r="UW354" s="41"/>
      <c r="UX354" s="41"/>
      <c r="UY354" s="41"/>
      <c r="UZ354" s="41"/>
      <c r="VA354" s="41"/>
      <c r="VB354" s="41"/>
      <c r="VC354" s="41"/>
      <c r="VD354" s="41"/>
      <c r="VE354" s="41"/>
      <c r="VF354" s="41"/>
      <c r="VG354" s="41"/>
      <c r="VH354" s="41"/>
      <c r="VI354" s="41"/>
      <c r="VJ354" s="41"/>
      <c r="VK354" s="41"/>
      <c r="VL354" s="41"/>
      <c r="VM354" s="41"/>
      <c r="VN354" s="41"/>
      <c r="VO354" s="41"/>
      <c r="VP354" s="41"/>
      <c r="VQ354" s="41"/>
      <c r="VR354" s="41"/>
      <c r="VS354" s="41"/>
      <c r="VT354" s="41"/>
      <c r="VU354" s="41"/>
      <c r="VV354" s="41"/>
      <c r="VW354" s="41"/>
      <c r="VX354" s="41"/>
      <c r="VY354" s="41"/>
      <c r="VZ354" s="41"/>
      <c r="WA354" s="41"/>
      <c r="WB354" s="41"/>
      <c r="WC354" s="41"/>
      <c r="WD354" s="41"/>
      <c r="WE354" s="41"/>
      <c r="WF354" s="41"/>
      <c r="WG354" s="41"/>
      <c r="WH354" s="41"/>
      <c r="WI354" s="41"/>
      <c r="WJ354" s="41"/>
      <c r="WK354" s="41"/>
      <c r="WL354" s="41"/>
      <c r="WM354" s="41"/>
      <c r="WN354" s="41"/>
      <c r="WO354" s="41"/>
      <c r="WP354" s="41"/>
      <c r="WQ354" s="41"/>
      <c r="WR354" s="41"/>
      <c r="WS354" s="41"/>
      <c r="WT354" s="41"/>
      <c r="WU354" s="41"/>
      <c r="WV354" s="41"/>
      <c r="WW354" s="41"/>
      <c r="WX354" s="41"/>
      <c r="WY354" s="41"/>
      <c r="WZ354" s="41"/>
      <c r="XA354" s="41"/>
      <c r="XB354" s="41"/>
      <c r="XC354" s="41"/>
      <c r="XD354" s="41"/>
      <c r="XE354" s="41"/>
      <c r="XF354" s="41"/>
      <c r="XG354" s="41"/>
      <c r="XH354" s="41"/>
      <c r="XI354" s="41"/>
      <c r="XJ354" s="41"/>
      <c r="XK354" s="41"/>
      <c r="XL354" s="41"/>
      <c r="XM354" s="41"/>
      <c r="XN354" s="41"/>
      <c r="XO354" s="41"/>
      <c r="XP354" s="41"/>
      <c r="XQ354" s="41"/>
      <c r="XR354" s="41"/>
      <c r="XS354" s="41"/>
      <c r="XT354" s="41"/>
      <c r="XU354" s="41"/>
      <c r="XV354" s="41"/>
      <c r="XW354" s="41"/>
      <c r="XX354" s="41"/>
      <c r="XY354" s="41"/>
      <c r="XZ354" s="41"/>
      <c r="YA354" s="41"/>
      <c r="YB354" s="41"/>
      <c r="YC354" s="41"/>
      <c r="YD354" s="41"/>
      <c r="YE354" s="41"/>
      <c r="YF354" s="41"/>
      <c r="YG354" s="41"/>
      <c r="YH354" s="41"/>
      <c r="YI354" s="41"/>
      <c r="YJ354" s="41"/>
      <c r="YK354" s="41"/>
      <c r="YL354" s="41"/>
      <c r="YM354" s="41"/>
      <c r="YN354" s="41"/>
      <c r="YO354" s="41"/>
      <c r="YP354" s="41"/>
      <c r="YQ354" s="41"/>
      <c r="YR354" s="41"/>
      <c r="YS354" s="41"/>
      <c r="YT354" s="41"/>
      <c r="YU354" s="41"/>
      <c r="YV354" s="41"/>
      <c r="YW354" s="41"/>
      <c r="YX354" s="41"/>
      <c r="YY354" s="41"/>
      <c r="YZ354" s="41"/>
      <c r="ZA354" s="41"/>
      <c r="ZB354" s="41"/>
      <c r="ZC354" s="41"/>
      <c r="ZD354" s="41"/>
      <c r="ZE354" s="41"/>
      <c r="ZF354" s="41"/>
      <c r="ZG354" s="41"/>
      <c r="ZH354" s="41"/>
      <c r="ZI354" s="41"/>
      <c r="ZJ354" s="41"/>
      <c r="ZK354" s="41"/>
      <c r="ZL354" s="41"/>
      <c r="ZM354" s="41"/>
      <c r="ZN354" s="41"/>
      <c r="ZO354" s="41"/>
      <c r="ZP354" s="41"/>
      <c r="ZQ354" s="41"/>
      <c r="ZR354" s="41"/>
      <c r="ZS354" s="41"/>
      <c r="ZT354" s="41"/>
      <c r="ZU354" s="41"/>
      <c r="ZV354" s="41"/>
      <c r="ZW354" s="41"/>
      <c r="ZX354" s="41"/>
      <c r="ZY354" s="41"/>
      <c r="ZZ354" s="41"/>
      <c r="AAA354" s="41"/>
      <c r="AAB354" s="41"/>
      <c r="AAC354" s="41"/>
      <c r="AAD354" s="41"/>
      <c r="AAE354" s="41"/>
      <c r="AAF354" s="41"/>
      <c r="AAG354" s="41"/>
      <c r="AAH354" s="41"/>
      <c r="AAI354" s="41"/>
      <c r="AAJ354" s="41"/>
      <c r="AAK354" s="41"/>
      <c r="AAL354" s="41"/>
      <c r="AAM354" s="41"/>
      <c r="AAN354" s="41"/>
      <c r="AAO354" s="41"/>
      <c r="AAP354" s="41"/>
      <c r="AAQ354" s="41"/>
      <c r="AAR354" s="41"/>
      <c r="AAS354" s="41"/>
      <c r="AAT354" s="41"/>
      <c r="AAU354" s="41"/>
      <c r="AAV354" s="41"/>
      <c r="AAW354" s="41"/>
      <c r="AAX354" s="41"/>
      <c r="AAY354" s="41"/>
      <c r="AAZ354" s="41"/>
      <c r="ABA354" s="41"/>
      <c r="ABB354" s="41"/>
      <c r="ABC354" s="41"/>
      <c r="ABD354" s="41"/>
      <c r="ABE354" s="41"/>
      <c r="ABF354" s="41"/>
      <c r="ABG354" s="41"/>
      <c r="ABH354" s="41"/>
      <c r="ABI354" s="41"/>
      <c r="ABJ354" s="41"/>
      <c r="ABK354" s="41"/>
      <c r="ABL354" s="41"/>
      <c r="ABM354" s="41"/>
      <c r="ABN354" s="41"/>
      <c r="ABO354" s="41"/>
      <c r="ABP354" s="41"/>
      <c r="ABQ354" s="41"/>
      <c r="ABR354" s="41"/>
      <c r="ABS354" s="41"/>
      <c r="ABT354" s="41"/>
      <c r="ABU354" s="41"/>
      <c r="ABV354" s="41"/>
      <c r="ABW354" s="41"/>
      <c r="ABX354" s="41"/>
      <c r="ABY354" s="41"/>
      <c r="ABZ354" s="41"/>
      <c r="ACA354" s="41"/>
      <c r="ACB354" s="41"/>
      <c r="ACC354" s="41"/>
      <c r="ACD354" s="41"/>
      <c r="ACE354" s="41"/>
      <c r="ACF354" s="41"/>
      <c r="ACG354" s="41"/>
      <c r="ACH354" s="41"/>
      <c r="ACI354" s="41"/>
      <c r="ACJ354" s="41"/>
      <c r="ACK354" s="41"/>
      <c r="ACL354" s="41"/>
      <c r="ACM354" s="41"/>
      <c r="ACN354" s="41"/>
      <c r="ACO354" s="41"/>
      <c r="ACP354" s="41"/>
      <c r="ACQ354" s="41"/>
      <c r="ACR354" s="41"/>
      <c r="ACS354" s="41"/>
      <c r="ACT354" s="41"/>
      <c r="ACU354" s="41"/>
      <c r="ACV354" s="41"/>
      <c r="ACW354" s="41"/>
      <c r="ACX354" s="41"/>
      <c r="ACY354" s="41"/>
      <c r="ACZ354" s="41"/>
      <c r="ADA354" s="41"/>
      <c r="ADB354" s="41"/>
      <c r="ADC354" s="41"/>
      <c r="ADD354" s="41"/>
      <c r="ADE354" s="41"/>
      <c r="ADF354" s="41"/>
      <c r="ADG354" s="41"/>
      <c r="ADH354" s="41"/>
      <c r="ADI354" s="41"/>
      <c r="ADJ354" s="41"/>
      <c r="ADK354" s="41"/>
      <c r="ADL354" s="41"/>
      <c r="ADM354" s="41"/>
      <c r="ADN354" s="41"/>
      <c r="ADO354" s="41"/>
      <c r="ADP354" s="41"/>
      <c r="ADQ354" s="41"/>
      <c r="ADR354" s="41"/>
      <c r="ADS354" s="41"/>
      <c r="ADT354" s="41"/>
      <c r="ADU354" s="41"/>
      <c r="ADV354" s="41"/>
      <c r="ADW354" s="41"/>
      <c r="ADX354" s="41"/>
      <c r="ADY354" s="41"/>
      <c r="ADZ354" s="41"/>
      <c r="AEA354" s="41"/>
      <c r="AEB354" s="41"/>
      <c r="AEC354" s="41"/>
      <c r="AED354" s="41"/>
      <c r="AEE354" s="41"/>
      <c r="AEF354" s="41"/>
      <c r="AEG354" s="41"/>
      <c r="AEH354" s="41"/>
      <c r="AEI354" s="41"/>
      <c r="AEJ354" s="41"/>
      <c r="AEK354" s="41"/>
      <c r="AEL354" s="41"/>
      <c r="AEM354" s="41"/>
      <c r="AEN354" s="41"/>
      <c r="AEO354" s="41"/>
      <c r="AEP354" s="41"/>
      <c r="AEQ354" s="41"/>
      <c r="AER354" s="41"/>
      <c r="AES354" s="41"/>
      <c r="AET354" s="41"/>
      <c r="AEU354" s="41"/>
      <c r="AEV354" s="41"/>
      <c r="AEW354" s="41"/>
      <c r="AEX354" s="41"/>
      <c r="AEY354" s="41"/>
      <c r="AEZ354" s="41"/>
      <c r="AFA354" s="41"/>
      <c r="AFB354" s="41"/>
      <c r="AFC354" s="41"/>
      <c r="AFD354" s="41"/>
      <c r="AFE354" s="41"/>
      <c r="AFF354" s="41"/>
      <c r="AFG354" s="41"/>
      <c r="AFH354" s="41"/>
      <c r="AFI354" s="41"/>
      <c r="AFJ354" s="41"/>
      <c r="AFK354" s="41"/>
      <c r="AFL354" s="41"/>
      <c r="AFM354" s="41"/>
      <c r="AFN354" s="41"/>
      <c r="AFO354" s="41"/>
      <c r="AFP354" s="41"/>
      <c r="AFQ354" s="41"/>
      <c r="AFR354" s="41"/>
      <c r="AFS354" s="41"/>
      <c r="AFT354" s="41"/>
      <c r="AFU354" s="41"/>
      <c r="AFV354" s="41"/>
      <c r="AFW354" s="41"/>
      <c r="AFX354" s="41"/>
      <c r="AFY354" s="41"/>
      <c r="AFZ354" s="41"/>
      <c r="AGA354" s="41"/>
      <c r="AGB354" s="41"/>
      <c r="AGC354" s="41"/>
      <c r="AGD354" s="41"/>
      <c r="AGE354" s="41"/>
      <c r="AGF354" s="41"/>
      <c r="AGG354" s="41"/>
      <c r="AGH354" s="41"/>
      <c r="AGI354" s="41"/>
      <c r="AGJ354" s="41"/>
      <c r="AGK354" s="41"/>
      <c r="AGL354" s="41"/>
      <c r="AGM354" s="41"/>
      <c r="AGN354" s="41"/>
      <c r="AGO354" s="41"/>
      <c r="AGP354" s="41"/>
      <c r="AGQ354" s="41"/>
      <c r="AGR354" s="41"/>
      <c r="AGS354" s="41"/>
      <c r="AGT354" s="41"/>
      <c r="AGU354" s="41"/>
      <c r="AGV354" s="41"/>
      <c r="AGW354" s="41"/>
      <c r="AGX354" s="41"/>
      <c r="AGY354" s="41"/>
      <c r="AGZ354" s="41"/>
      <c r="AHA354" s="41"/>
      <c r="AHB354" s="41"/>
      <c r="AHC354" s="41"/>
      <c r="AHD354" s="41"/>
      <c r="AHE354" s="41"/>
      <c r="AHF354" s="41"/>
      <c r="AHG354" s="41"/>
      <c r="AHH354" s="41"/>
      <c r="AHI354" s="41"/>
      <c r="AHJ354" s="41"/>
      <c r="AHK354" s="41"/>
      <c r="AHL354" s="41"/>
      <c r="AHM354" s="41"/>
      <c r="AHN354" s="41"/>
      <c r="AHO354" s="41"/>
      <c r="AHP354" s="41"/>
      <c r="AHQ354" s="41"/>
      <c r="AHR354" s="41"/>
      <c r="AHS354" s="41"/>
      <c r="AHT354" s="41"/>
      <c r="AHU354" s="41"/>
      <c r="AHV354" s="41"/>
      <c r="AHW354" s="41"/>
      <c r="AHX354" s="41"/>
      <c r="AHY354" s="41"/>
      <c r="AHZ354" s="41"/>
      <c r="AIA354" s="41"/>
      <c r="AIB354" s="41"/>
      <c r="AIC354" s="41"/>
      <c r="AID354" s="41"/>
      <c r="AIE354" s="41"/>
      <c r="AIF354" s="41"/>
      <c r="AIG354" s="41"/>
      <c r="AIH354" s="41"/>
      <c r="AII354" s="41"/>
      <c r="AIJ354" s="41"/>
      <c r="AIK354" s="41"/>
      <c r="AIL354" s="41"/>
      <c r="AIM354" s="41"/>
      <c r="AIN354" s="41"/>
      <c r="AIO354" s="41"/>
      <c r="AIP354" s="41"/>
      <c r="AIQ354" s="41"/>
      <c r="AIR354" s="41"/>
      <c r="AIS354" s="41"/>
      <c r="AIT354" s="41"/>
      <c r="AIU354" s="41"/>
      <c r="AIV354" s="41"/>
      <c r="AIW354" s="41"/>
      <c r="AIX354" s="41"/>
      <c r="AIY354" s="41"/>
      <c r="AIZ354" s="41"/>
      <c r="AJA354" s="41"/>
      <c r="AJB354" s="41"/>
      <c r="AJC354" s="41"/>
      <c r="AJD354" s="41"/>
      <c r="AJE354" s="41"/>
      <c r="AJF354" s="41"/>
      <c r="AJG354" s="41"/>
      <c r="AJH354" s="41"/>
      <c r="AJI354" s="41"/>
      <c r="AJJ354" s="41"/>
      <c r="AJK354" s="41"/>
      <c r="AJL354" s="41"/>
      <c r="AJM354" s="41"/>
      <c r="AJN354" s="41"/>
      <c r="AJO354" s="41"/>
      <c r="AJP354" s="41"/>
      <c r="AJQ354" s="41"/>
      <c r="AJR354" s="41"/>
      <c r="AJS354" s="41"/>
      <c r="AJT354" s="41"/>
      <c r="AJU354" s="41"/>
      <c r="AJV354" s="41"/>
      <c r="AJW354" s="41"/>
      <c r="AJX354" s="41"/>
      <c r="AJY354" s="41"/>
      <c r="AJZ354" s="41"/>
      <c r="AKA354" s="41"/>
      <c r="AKB354" s="41"/>
      <c r="AKC354" s="41"/>
      <c r="AKD354" s="41"/>
      <c r="AKE354" s="41"/>
      <c r="AKF354" s="41"/>
      <c r="AKG354" s="41"/>
      <c r="AKH354" s="41"/>
      <c r="AKI354" s="41"/>
      <c r="AKJ354" s="41"/>
      <c r="AKK354" s="41"/>
      <c r="AKL354" s="41"/>
      <c r="AKM354" s="41"/>
      <c r="AKN354" s="41"/>
      <c r="AKO354" s="41"/>
      <c r="AKP354" s="41"/>
      <c r="AKQ354" s="41"/>
      <c r="AKR354" s="41"/>
      <c r="AKS354" s="41"/>
      <c r="AKT354" s="41"/>
      <c r="AKU354" s="41"/>
      <c r="AKV354" s="41"/>
      <c r="AKW354" s="41"/>
      <c r="AKX354" s="41"/>
      <c r="AKY354" s="41"/>
      <c r="AKZ354" s="41"/>
      <c r="ALA354" s="41"/>
      <c r="ALB354" s="41"/>
      <c r="ALC354" s="41"/>
      <c r="ALD354" s="41"/>
      <c r="ALE354" s="41"/>
      <c r="ALF354" s="41"/>
      <c r="ALG354" s="41"/>
      <c r="ALH354" s="41"/>
      <c r="ALI354" s="41"/>
      <c r="ALJ354" s="41"/>
      <c r="ALK354" s="41"/>
      <c r="ALL354" s="41"/>
      <c r="ALM354" s="41"/>
      <c r="ALN354" s="41"/>
      <c r="ALO354" s="41"/>
      <c r="ALP354" s="41"/>
      <c r="ALQ354" s="41"/>
      <c r="ALR354" s="41"/>
      <c r="ALS354" s="41"/>
      <c r="ALT354" s="41"/>
      <c r="ALU354" s="41"/>
      <c r="ALV354" s="41"/>
      <c r="ALW354" s="41"/>
      <c r="ALX354" s="41"/>
      <c r="ALY354" s="41"/>
      <c r="ALZ354" s="41"/>
      <c r="AMA354" s="41"/>
      <c r="AMB354" s="41"/>
      <c r="AMC354" s="41"/>
      <c r="AMD354" s="41"/>
      <c r="AME354" s="41"/>
    </row>
    <row r="355" spans="1:1019" ht="21.75" customHeight="1" thickBot="1" x14ac:dyDescent="0.25">
      <c r="A355" s="553" t="s">
        <v>17</v>
      </c>
      <c r="B355" s="540" t="s">
        <v>18</v>
      </c>
      <c r="C355" s="545" t="s">
        <v>31</v>
      </c>
      <c r="D355" s="621" t="s">
        <v>80</v>
      </c>
      <c r="E355" s="622"/>
      <c r="F355" s="622"/>
      <c r="G355" s="622"/>
      <c r="H355" s="622"/>
      <c r="I355" s="622"/>
      <c r="J355" s="623"/>
      <c r="K355" s="33">
        <f t="shared" ref="K355:AB355" si="136">SUM(K349+K346+K354+K352)</f>
        <v>2565.7000000000003</v>
      </c>
      <c r="L355" s="38">
        <f t="shared" si="136"/>
        <v>0</v>
      </c>
      <c r="M355" s="38">
        <f t="shared" si="136"/>
        <v>0</v>
      </c>
      <c r="N355" s="39">
        <f t="shared" si="136"/>
        <v>2565.7000000000003</v>
      </c>
      <c r="O355" s="38">
        <f t="shared" si="136"/>
        <v>650</v>
      </c>
      <c r="P355" s="38">
        <f t="shared" si="136"/>
        <v>0</v>
      </c>
      <c r="Q355" s="38">
        <f t="shared" si="136"/>
        <v>0</v>
      </c>
      <c r="R355" s="40">
        <f t="shared" si="136"/>
        <v>650</v>
      </c>
      <c r="S355" s="33">
        <f t="shared" si="136"/>
        <v>1050</v>
      </c>
      <c r="T355" s="38">
        <f t="shared" si="136"/>
        <v>0</v>
      </c>
      <c r="U355" s="38">
        <f t="shared" si="136"/>
        <v>0</v>
      </c>
      <c r="V355" s="39">
        <f t="shared" si="136"/>
        <v>1050</v>
      </c>
      <c r="W355" s="38">
        <f t="shared" si="136"/>
        <v>0</v>
      </c>
      <c r="X355" s="38">
        <f t="shared" si="136"/>
        <v>0</v>
      </c>
      <c r="Y355" s="38">
        <f t="shared" si="136"/>
        <v>0</v>
      </c>
      <c r="Z355" s="40">
        <f t="shared" si="136"/>
        <v>0</v>
      </c>
      <c r="AA355" s="36">
        <f t="shared" si="136"/>
        <v>0</v>
      </c>
      <c r="AB355" s="36">
        <f t="shared" si="136"/>
        <v>0</v>
      </c>
      <c r="AC355" s="1125"/>
      <c r="AD355" s="1126"/>
      <c r="AE355" s="1126"/>
      <c r="AF355" s="1127"/>
      <c r="AP355" s="60"/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</row>
    <row r="356" spans="1:1019" s="57" customFormat="1" ht="22.5" customHeight="1" thickBot="1" x14ac:dyDescent="0.25">
      <c r="A356" s="542" t="s">
        <v>17</v>
      </c>
      <c r="B356" s="32" t="s">
        <v>18</v>
      </c>
      <c r="C356" s="544" t="s">
        <v>30</v>
      </c>
      <c r="D356" s="913" t="s">
        <v>106</v>
      </c>
      <c r="E356" s="914"/>
      <c r="F356" s="914"/>
      <c r="G356" s="914"/>
      <c r="H356" s="914"/>
      <c r="I356" s="914"/>
      <c r="J356" s="914"/>
      <c r="K356" s="914"/>
      <c r="L356" s="914"/>
      <c r="M356" s="914"/>
      <c r="N356" s="914"/>
      <c r="O356" s="914"/>
      <c r="P356" s="914"/>
      <c r="Q356" s="914"/>
      <c r="R356" s="914"/>
      <c r="S356" s="914"/>
      <c r="T356" s="914"/>
      <c r="U356" s="914"/>
      <c r="V356" s="914"/>
      <c r="W356" s="914"/>
      <c r="X356" s="914"/>
      <c r="Y356" s="914"/>
      <c r="Z356" s="914"/>
      <c r="AA356" s="914"/>
      <c r="AB356" s="914"/>
      <c r="AC356" s="914"/>
      <c r="AD356" s="914"/>
      <c r="AE356" s="914"/>
      <c r="AF356" s="915"/>
      <c r="AO356" s="78"/>
      <c r="AP356" s="79"/>
      <c r="AQ356" s="79"/>
      <c r="AR356" s="79"/>
      <c r="AS356" s="79"/>
      <c r="AT356" s="79"/>
      <c r="AU356" s="79"/>
      <c r="AV356" s="79"/>
      <c r="AW356" s="79"/>
      <c r="AX356" s="79"/>
      <c r="AY356" s="79"/>
      <c r="AZ356" s="79"/>
      <c r="BA356" s="79"/>
      <c r="BB356" s="79"/>
      <c r="BC356" s="79"/>
      <c r="BD356" s="79"/>
      <c r="BE356" s="79"/>
      <c r="BF356" s="79"/>
      <c r="BG356" s="80"/>
      <c r="BH356" s="81"/>
      <c r="BI356" s="81"/>
      <c r="BJ356" s="81"/>
      <c r="BK356" s="81"/>
      <c r="BL356" s="81"/>
      <c r="BM356" s="81"/>
      <c r="BN356" s="81"/>
      <c r="BO356" s="81"/>
    </row>
    <row r="357" spans="1:1019" ht="24" customHeight="1" thickBot="1" x14ac:dyDescent="0.25">
      <c r="A357" s="726" t="s">
        <v>17</v>
      </c>
      <c r="B357" s="624" t="s">
        <v>18</v>
      </c>
      <c r="C357" s="903" t="s">
        <v>30</v>
      </c>
      <c r="D357" s="933" t="s">
        <v>18</v>
      </c>
      <c r="E357" s="724" t="s">
        <v>107</v>
      </c>
      <c r="F357" s="649"/>
      <c r="G357" s="652" t="s">
        <v>108</v>
      </c>
      <c r="H357" s="934" t="s">
        <v>21</v>
      </c>
      <c r="I357" s="658" t="s">
        <v>36</v>
      </c>
      <c r="J357" s="283" t="s">
        <v>28</v>
      </c>
      <c r="K357" s="163">
        <f>L357+N357</f>
        <v>46.9</v>
      </c>
      <c r="L357" s="175">
        <v>46.9</v>
      </c>
      <c r="M357" s="175">
        <v>0</v>
      </c>
      <c r="N357" s="162">
        <v>0</v>
      </c>
      <c r="O357" s="160">
        <f>+P357+R357</f>
        <v>40</v>
      </c>
      <c r="P357" s="413">
        <v>40</v>
      </c>
      <c r="Q357" s="175">
        <v>0</v>
      </c>
      <c r="R357" s="162">
        <v>0</v>
      </c>
      <c r="S357" s="160">
        <f>+T357+V357</f>
        <v>40</v>
      </c>
      <c r="T357" s="157">
        <v>40</v>
      </c>
      <c r="U357" s="175">
        <v>0</v>
      </c>
      <c r="V357" s="162">
        <v>0</v>
      </c>
      <c r="W357" s="163">
        <f>+X357+Z357</f>
        <v>0</v>
      </c>
      <c r="X357" s="175">
        <v>0</v>
      </c>
      <c r="Y357" s="175">
        <v>0</v>
      </c>
      <c r="Z357" s="162">
        <v>0</v>
      </c>
      <c r="AA357" s="165">
        <v>40</v>
      </c>
      <c r="AB357" s="165">
        <v>40</v>
      </c>
      <c r="AC357" s="662" t="s">
        <v>226</v>
      </c>
      <c r="AD357" s="830">
        <v>10</v>
      </c>
      <c r="AE357" s="830">
        <v>10</v>
      </c>
      <c r="AF357" s="809">
        <v>10</v>
      </c>
      <c r="AG357" s="41"/>
      <c r="AH357" s="41"/>
      <c r="AI357" s="41"/>
      <c r="AJ357" s="41"/>
      <c r="AK357" s="41"/>
      <c r="AL357" s="41"/>
      <c r="AM357" s="41"/>
      <c r="AN357" s="41"/>
      <c r="AO357" s="41"/>
      <c r="AP357" s="67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  <c r="BH357" s="41"/>
      <c r="BI357" s="41"/>
      <c r="BJ357" s="41"/>
      <c r="BK357" s="41"/>
      <c r="BL357" s="41"/>
      <c r="BM357" s="41"/>
      <c r="BN357" s="41"/>
      <c r="BO357" s="41"/>
      <c r="BP357" s="41"/>
      <c r="BQ357" s="41"/>
      <c r="BR357" s="41"/>
      <c r="BS357" s="41"/>
      <c r="BT357" s="41"/>
      <c r="BU357" s="41"/>
      <c r="BV357" s="41"/>
      <c r="BW357" s="41"/>
      <c r="BX357" s="41"/>
      <c r="BY357" s="41"/>
      <c r="BZ357" s="41"/>
      <c r="CA357" s="41"/>
      <c r="CB357" s="41"/>
      <c r="CC357" s="41"/>
      <c r="CD357" s="41"/>
      <c r="CE357" s="41"/>
      <c r="CF357" s="41"/>
      <c r="CG357" s="41"/>
      <c r="CH357" s="41"/>
      <c r="CI357" s="41"/>
      <c r="CJ357" s="41"/>
      <c r="CK357" s="41"/>
      <c r="CL357" s="41"/>
      <c r="CM357" s="41"/>
      <c r="CN357" s="41"/>
      <c r="CO357" s="41"/>
      <c r="CP357" s="41"/>
      <c r="CQ357" s="41"/>
      <c r="CR357" s="41"/>
      <c r="CS357" s="41"/>
      <c r="CT357" s="41"/>
      <c r="CU357" s="41"/>
      <c r="CV357" s="41"/>
      <c r="CW357" s="41"/>
      <c r="CX357" s="41"/>
      <c r="CY357" s="41"/>
      <c r="CZ357" s="41"/>
      <c r="DA357" s="41"/>
      <c r="DB357" s="41"/>
      <c r="DC357" s="41"/>
      <c r="DD357" s="41"/>
      <c r="DE357" s="41"/>
      <c r="DF357" s="41"/>
      <c r="DG357" s="41"/>
      <c r="DH357" s="41"/>
      <c r="DI357" s="41"/>
      <c r="DJ357" s="41"/>
      <c r="DK357" s="41"/>
      <c r="DL357" s="41"/>
      <c r="DM357" s="41"/>
      <c r="DN357" s="41"/>
      <c r="DO357" s="41"/>
      <c r="DP357" s="41"/>
      <c r="DQ357" s="41"/>
      <c r="DR357" s="41"/>
      <c r="DS357" s="41"/>
      <c r="DT357" s="41"/>
      <c r="DU357" s="41"/>
      <c r="DV357" s="41"/>
      <c r="DW357" s="41"/>
      <c r="DX357" s="41"/>
      <c r="DY357" s="41"/>
      <c r="DZ357" s="41"/>
      <c r="EA357" s="41"/>
      <c r="EB357" s="41"/>
      <c r="EC357" s="41"/>
      <c r="ED357" s="41"/>
      <c r="EE357" s="41"/>
      <c r="EF357" s="41"/>
      <c r="EG357" s="41"/>
      <c r="EH357" s="41"/>
      <c r="EI357" s="41"/>
      <c r="EJ357" s="41"/>
      <c r="EK357" s="41"/>
      <c r="EL357" s="41"/>
      <c r="EM357" s="41"/>
      <c r="EN357" s="41"/>
      <c r="EO357" s="41"/>
      <c r="EP357" s="41"/>
      <c r="EQ357" s="41"/>
      <c r="ER357" s="41"/>
      <c r="ES357" s="41"/>
      <c r="ET357" s="41"/>
      <c r="EU357" s="41"/>
      <c r="EV357" s="41"/>
      <c r="EW357" s="41"/>
      <c r="EX357" s="41"/>
      <c r="EY357" s="41"/>
      <c r="EZ357" s="41"/>
      <c r="FA357" s="41"/>
      <c r="FB357" s="41"/>
      <c r="FC357" s="41"/>
      <c r="FD357" s="41"/>
      <c r="FE357" s="41"/>
      <c r="FF357" s="41"/>
      <c r="FG357" s="41"/>
      <c r="FH357" s="41"/>
      <c r="FI357" s="41"/>
      <c r="FJ357" s="41"/>
      <c r="FK357" s="41"/>
      <c r="FL357" s="41"/>
      <c r="FM357" s="41"/>
      <c r="FN357" s="41"/>
      <c r="FO357" s="41"/>
      <c r="FP357" s="41"/>
      <c r="FQ357" s="41"/>
      <c r="FR357" s="41"/>
      <c r="FS357" s="41"/>
      <c r="FT357" s="41"/>
      <c r="FU357" s="41"/>
      <c r="FV357" s="41"/>
      <c r="FW357" s="41"/>
      <c r="FX357" s="41"/>
      <c r="FY357" s="41"/>
      <c r="FZ357" s="41"/>
      <c r="GA357" s="41"/>
      <c r="GB357" s="41"/>
      <c r="GC357" s="41"/>
      <c r="GD357" s="41"/>
      <c r="GE357" s="41"/>
      <c r="GF357" s="41"/>
      <c r="GG357" s="41"/>
      <c r="GH357" s="41"/>
      <c r="GI357" s="41"/>
      <c r="GJ357" s="41"/>
      <c r="GK357" s="41"/>
      <c r="GL357" s="41"/>
      <c r="GM357" s="41"/>
      <c r="GN357" s="41"/>
      <c r="GO357" s="41"/>
      <c r="GP357" s="41"/>
      <c r="GQ357" s="41"/>
      <c r="GR357" s="41"/>
      <c r="GS357" s="41"/>
      <c r="GT357" s="41"/>
      <c r="GU357" s="41"/>
      <c r="GV357" s="41"/>
      <c r="GW357" s="41"/>
      <c r="GX357" s="41"/>
      <c r="GY357" s="41"/>
      <c r="GZ357" s="41"/>
      <c r="HA357" s="41"/>
      <c r="HB357" s="41"/>
      <c r="HC357" s="41"/>
      <c r="HD357" s="41"/>
      <c r="HE357" s="41"/>
      <c r="HF357" s="41"/>
      <c r="HG357" s="41"/>
      <c r="HH357" s="41"/>
      <c r="HI357" s="41"/>
      <c r="HJ357" s="41"/>
      <c r="HK357" s="41"/>
      <c r="HL357" s="41"/>
      <c r="HM357" s="41"/>
      <c r="HN357" s="41"/>
      <c r="HO357" s="41"/>
      <c r="HP357" s="41"/>
      <c r="HQ357" s="41"/>
      <c r="HR357" s="41"/>
      <c r="HS357" s="41"/>
      <c r="HT357" s="41"/>
      <c r="HU357" s="41"/>
      <c r="HV357" s="41"/>
      <c r="HW357" s="41"/>
      <c r="HX357" s="41"/>
      <c r="HY357" s="41"/>
      <c r="HZ357" s="41"/>
      <c r="IA357" s="41"/>
      <c r="IB357" s="41"/>
      <c r="IC357" s="41"/>
      <c r="ID357" s="41"/>
      <c r="IE357" s="41"/>
      <c r="IF357" s="41"/>
      <c r="IG357" s="41"/>
      <c r="IH357" s="41"/>
      <c r="II357" s="41"/>
      <c r="IJ357" s="41"/>
      <c r="IK357" s="41"/>
      <c r="IL357" s="41"/>
      <c r="IM357" s="41"/>
      <c r="IN357" s="41"/>
      <c r="IO357" s="41"/>
      <c r="IP357" s="41"/>
      <c r="IQ357" s="41"/>
      <c r="IR357" s="41"/>
      <c r="IS357" s="41"/>
      <c r="IT357" s="41"/>
      <c r="IU357" s="41"/>
      <c r="IV357" s="41"/>
      <c r="IW357" s="41"/>
      <c r="IX357" s="41"/>
      <c r="IY357" s="41"/>
      <c r="IZ357" s="41"/>
      <c r="JA357" s="41"/>
      <c r="JB357" s="41"/>
      <c r="JC357" s="41"/>
      <c r="JD357" s="41"/>
      <c r="JE357" s="41"/>
      <c r="JF357" s="41"/>
      <c r="JG357" s="41"/>
      <c r="JH357" s="41"/>
      <c r="JI357" s="41"/>
      <c r="JJ357" s="41"/>
      <c r="JK357" s="41"/>
      <c r="JL357" s="41"/>
      <c r="JM357" s="41"/>
      <c r="JN357" s="41"/>
      <c r="JO357" s="41"/>
      <c r="JP357" s="41"/>
      <c r="JQ357" s="41"/>
      <c r="JR357" s="41"/>
      <c r="JS357" s="41"/>
      <c r="JT357" s="41"/>
      <c r="JU357" s="41"/>
      <c r="JV357" s="41"/>
      <c r="JW357" s="41"/>
      <c r="JX357" s="41"/>
      <c r="JY357" s="41"/>
      <c r="JZ357" s="41"/>
      <c r="KA357" s="41"/>
      <c r="KB357" s="41"/>
      <c r="KC357" s="41"/>
      <c r="KD357" s="41"/>
      <c r="KE357" s="41"/>
      <c r="KF357" s="41"/>
      <c r="KG357" s="41"/>
      <c r="KH357" s="41"/>
      <c r="KI357" s="41"/>
      <c r="KJ357" s="41"/>
      <c r="KK357" s="41"/>
      <c r="KL357" s="41"/>
      <c r="KM357" s="41"/>
      <c r="KN357" s="41"/>
      <c r="KO357" s="41"/>
      <c r="KP357" s="41"/>
      <c r="KQ357" s="41"/>
      <c r="KR357" s="41"/>
      <c r="KS357" s="41"/>
      <c r="KT357" s="41"/>
      <c r="KU357" s="41"/>
      <c r="KV357" s="41"/>
      <c r="KW357" s="41"/>
      <c r="KX357" s="41"/>
      <c r="KY357" s="41"/>
      <c r="KZ357" s="41"/>
      <c r="LA357" s="41"/>
      <c r="LB357" s="41"/>
      <c r="LC357" s="41"/>
      <c r="LD357" s="41"/>
      <c r="LE357" s="41"/>
      <c r="LF357" s="41"/>
      <c r="LG357" s="41"/>
      <c r="LH357" s="41"/>
      <c r="LI357" s="41"/>
      <c r="LJ357" s="41"/>
      <c r="LK357" s="41"/>
      <c r="LL357" s="41"/>
      <c r="LM357" s="41"/>
      <c r="LN357" s="41"/>
      <c r="LO357" s="41"/>
      <c r="LP357" s="41"/>
      <c r="LQ357" s="41"/>
      <c r="LR357" s="41"/>
      <c r="LS357" s="41"/>
      <c r="LT357" s="41"/>
      <c r="LU357" s="41"/>
      <c r="LV357" s="41"/>
      <c r="LW357" s="41"/>
      <c r="LX357" s="41"/>
      <c r="LY357" s="41"/>
      <c r="LZ357" s="41"/>
      <c r="MA357" s="41"/>
      <c r="MB357" s="41"/>
      <c r="MC357" s="41"/>
      <c r="MD357" s="41"/>
      <c r="ME357" s="41"/>
      <c r="MF357" s="41"/>
      <c r="MG357" s="41"/>
      <c r="MH357" s="41"/>
      <c r="MI357" s="41"/>
      <c r="MJ357" s="41"/>
      <c r="MK357" s="41"/>
      <c r="ML357" s="41"/>
      <c r="MM357" s="41"/>
      <c r="MN357" s="41"/>
      <c r="MO357" s="41"/>
      <c r="MP357" s="41"/>
      <c r="MQ357" s="41"/>
      <c r="MR357" s="41"/>
      <c r="MS357" s="41"/>
      <c r="MT357" s="41"/>
      <c r="MU357" s="41"/>
      <c r="MV357" s="41"/>
      <c r="MW357" s="41"/>
      <c r="MX357" s="41"/>
      <c r="MY357" s="41"/>
      <c r="MZ357" s="41"/>
      <c r="NA357" s="41"/>
      <c r="NB357" s="41"/>
      <c r="NC357" s="41"/>
      <c r="ND357" s="41"/>
      <c r="NE357" s="41"/>
      <c r="NF357" s="41"/>
      <c r="NG357" s="41"/>
      <c r="NH357" s="41"/>
      <c r="NI357" s="41"/>
      <c r="NJ357" s="41"/>
      <c r="NK357" s="41"/>
      <c r="NL357" s="41"/>
      <c r="NM357" s="41"/>
      <c r="NN357" s="41"/>
      <c r="NO357" s="41"/>
      <c r="NP357" s="41"/>
      <c r="NQ357" s="41"/>
      <c r="NR357" s="41"/>
      <c r="NS357" s="41"/>
      <c r="NT357" s="41"/>
      <c r="NU357" s="41"/>
      <c r="NV357" s="41"/>
      <c r="NW357" s="41"/>
      <c r="NX357" s="41"/>
      <c r="NY357" s="41"/>
      <c r="NZ357" s="41"/>
      <c r="OA357" s="41"/>
      <c r="OB357" s="41"/>
      <c r="OC357" s="41"/>
      <c r="OD357" s="41"/>
      <c r="OE357" s="41"/>
      <c r="OF357" s="41"/>
      <c r="OG357" s="41"/>
      <c r="OH357" s="41"/>
      <c r="OI357" s="41"/>
      <c r="OJ357" s="41"/>
      <c r="OK357" s="41"/>
      <c r="OL357" s="41"/>
      <c r="OM357" s="41"/>
      <c r="ON357" s="41"/>
      <c r="OO357" s="41"/>
      <c r="OP357" s="41"/>
      <c r="OQ357" s="41"/>
      <c r="OR357" s="41"/>
      <c r="OS357" s="41"/>
      <c r="OT357" s="41"/>
      <c r="OU357" s="41"/>
      <c r="OV357" s="41"/>
      <c r="OW357" s="41"/>
      <c r="OX357" s="41"/>
      <c r="OY357" s="41"/>
      <c r="OZ357" s="41"/>
      <c r="PA357" s="41"/>
      <c r="PB357" s="41"/>
      <c r="PC357" s="41"/>
      <c r="PD357" s="41"/>
      <c r="PE357" s="41"/>
      <c r="PF357" s="41"/>
      <c r="PG357" s="41"/>
      <c r="PH357" s="41"/>
      <c r="PI357" s="41"/>
      <c r="PJ357" s="41"/>
      <c r="PK357" s="41"/>
      <c r="PL357" s="41"/>
      <c r="PM357" s="41"/>
      <c r="PN357" s="41"/>
      <c r="PO357" s="41"/>
      <c r="PP357" s="41"/>
      <c r="PQ357" s="41"/>
      <c r="PR357" s="41"/>
      <c r="PS357" s="41"/>
      <c r="PT357" s="41"/>
      <c r="PU357" s="41"/>
      <c r="PV357" s="41"/>
      <c r="PW357" s="41"/>
      <c r="PX357" s="41"/>
      <c r="PY357" s="41"/>
      <c r="PZ357" s="41"/>
      <c r="QA357" s="41"/>
      <c r="QB357" s="41"/>
      <c r="QC357" s="41"/>
      <c r="QD357" s="41"/>
      <c r="QE357" s="41"/>
      <c r="QF357" s="41"/>
      <c r="QG357" s="41"/>
      <c r="QH357" s="41"/>
      <c r="QI357" s="41"/>
      <c r="QJ357" s="41"/>
      <c r="QK357" s="41"/>
      <c r="QL357" s="41"/>
      <c r="QM357" s="41"/>
      <c r="QN357" s="41"/>
      <c r="QO357" s="41"/>
      <c r="QP357" s="41"/>
      <c r="QQ357" s="41"/>
      <c r="QR357" s="41"/>
      <c r="QS357" s="41"/>
      <c r="QT357" s="41"/>
      <c r="QU357" s="41"/>
      <c r="QV357" s="41"/>
      <c r="QW357" s="41"/>
      <c r="QX357" s="41"/>
      <c r="QY357" s="41"/>
      <c r="QZ357" s="41"/>
      <c r="RA357" s="41"/>
      <c r="RB357" s="41"/>
      <c r="RC357" s="41"/>
      <c r="RD357" s="41"/>
      <c r="RE357" s="41"/>
      <c r="RF357" s="41"/>
      <c r="RG357" s="41"/>
      <c r="RH357" s="41"/>
      <c r="RI357" s="41"/>
      <c r="RJ357" s="41"/>
      <c r="RK357" s="41"/>
      <c r="RL357" s="41"/>
      <c r="RM357" s="41"/>
      <c r="RN357" s="41"/>
      <c r="RO357" s="41"/>
      <c r="RP357" s="41"/>
      <c r="RQ357" s="41"/>
      <c r="RR357" s="41"/>
      <c r="RS357" s="41"/>
      <c r="RT357" s="41"/>
      <c r="RU357" s="41"/>
      <c r="RV357" s="41"/>
      <c r="RW357" s="41"/>
      <c r="RX357" s="41"/>
      <c r="RY357" s="41"/>
      <c r="RZ357" s="41"/>
      <c r="SA357" s="41"/>
      <c r="SB357" s="41"/>
      <c r="SC357" s="41"/>
      <c r="SD357" s="41"/>
      <c r="SE357" s="41"/>
      <c r="SF357" s="41"/>
      <c r="SG357" s="41"/>
      <c r="SH357" s="41"/>
      <c r="SI357" s="41"/>
      <c r="SJ357" s="41"/>
      <c r="SK357" s="41"/>
      <c r="SL357" s="41"/>
      <c r="SM357" s="41"/>
      <c r="SN357" s="41"/>
      <c r="SO357" s="41"/>
      <c r="SP357" s="41"/>
      <c r="SQ357" s="41"/>
      <c r="SR357" s="41"/>
      <c r="SS357" s="41"/>
      <c r="ST357" s="41"/>
      <c r="SU357" s="41"/>
      <c r="SV357" s="41"/>
      <c r="SW357" s="41"/>
      <c r="SX357" s="41"/>
      <c r="SY357" s="41"/>
      <c r="SZ357" s="41"/>
      <c r="TA357" s="41"/>
      <c r="TB357" s="41"/>
      <c r="TC357" s="41"/>
      <c r="TD357" s="41"/>
      <c r="TE357" s="41"/>
      <c r="TF357" s="41"/>
      <c r="TG357" s="41"/>
      <c r="TH357" s="41"/>
      <c r="TI357" s="41"/>
      <c r="TJ357" s="41"/>
      <c r="TK357" s="41"/>
      <c r="TL357" s="41"/>
      <c r="TM357" s="41"/>
      <c r="TN357" s="41"/>
      <c r="TO357" s="41"/>
      <c r="TP357" s="41"/>
      <c r="TQ357" s="41"/>
      <c r="TR357" s="41"/>
      <c r="TS357" s="41"/>
      <c r="TT357" s="41"/>
      <c r="TU357" s="41"/>
      <c r="TV357" s="41"/>
      <c r="TW357" s="41"/>
      <c r="TX357" s="41"/>
      <c r="TY357" s="41"/>
      <c r="TZ357" s="41"/>
      <c r="UA357" s="41"/>
      <c r="UB357" s="41"/>
      <c r="UC357" s="41"/>
      <c r="UD357" s="41"/>
      <c r="UE357" s="41"/>
      <c r="UF357" s="41"/>
      <c r="UG357" s="41"/>
      <c r="UH357" s="41"/>
      <c r="UI357" s="41"/>
      <c r="UJ357" s="41"/>
      <c r="UK357" s="41"/>
      <c r="UL357" s="41"/>
      <c r="UM357" s="41"/>
      <c r="UN357" s="41"/>
      <c r="UO357" s="41"/>
      <c r="UP357" s="41"/>
      <c r="UQ357" s="41"/>
      <c r="UR357" s="41"/>
      <c r="US357" s="41"/>
      <c r="UT357" s="41"/>
      <c r="UU357" s="41"/>
      <c r="UV357" s="41"/>
      <c r="UW357" s="41"/>
      <c r="UX357" s="41"/>
      <c r="UY357" s="41"/>
      <c r="UZ357" s="41"/>
      <c r="VA357" s="41"/>
      <c r="VB357" s="41"/>
      <c r="VC357" s="41"/>
      <c r="VD357" s="41"/>
      <c r="VE357" s="41"/>
      <c r="VF357" s="41"/>
      <c r="VG357" s="41"/>
      <c r="VH357" s="41"/>
      <c r="VI357" s="41"/>
      <c r="VJ357" s="41"/>
      <c r="VK357" s="41"/>
      <c r="VL357" s="41"/>
      <c r="VM357" s="41"/>
      <c r="VN357" s="41"/>
      <c r="VO357" s="41"/>
      <c r="VP357" s="41"/>
      <c r="VQ357" s="41"/>
      <c r="VR357" s="41"/>
      <c r="VS357" s="41"/>
      <c r="VT357" s="41"/>
      <c r="VU357" s="41"/>
      <c r="VV357" s="41"/>
      <c r="VW357" s="41"/>
      <c r="VX357" s="41"/>
      <c r="VY357" s="41"/>
      <c r="VZ357" s="41"/>
      <c r="WA357" s="41"/>
      <c r="WB357" s="41"/>
      <c r="WC357" s="41"/>
      <c r="WD357" s="41"/>
      <c r="WE357" s="41"/>
      <c r="WF357" s="41"/>
      <c r="WG357" s="41"/>
      <c r="WH357" s="41"/>
      <c r="WI357" s="41"/>
      <c r="WJ357" s="41"/>
      <c r="WK357" s="41"/>
      <c r="WL357" s="41"/>
      <c r="WM357" s="41"/>
      <c r="WN357" s="41"/>
      <c r="WO357" s="41"/>
      <c r="WP357" s="41"/>
      <c r="WQ357" s="41"/>
      <c r="WR357" s="41"/>
      <c r="WS357" s="41"/>
      <c r="WT357" s="41"/>
      <c r="WU357" s="41"/>
      <c r="WV357" s="41"/>
      <c r="WW357" s="41"/>
      <c r="WX357" s="41"/>
      <c r="WY357" s="41"/>
      <c r="WZ357" s="41"/>
      <c r="XA357" s="41"/>
      <c r="XB357" s="41"/>
      <c r="XC357" s="41"/>
      <c r="XD357" s="41"/>
      <c r="XE357" s="41"/>
      <c r="XF357" s="41"/>
      <c r="XG357" s="41"/>
      <c r="XH357" s="41"/>
      <c r="XI357" s="41"/>
      <c r="XJ357" s="41"/>
      <c r="XK357" s="41"/>
      <c r="XL357" s="41"/>
      <c r="XM357" s="41"/>
      <c r="XN357" s="41"/>
      <c r="XO357" s="41"/>
      <c r="XP357" s="41"/>
      <c r="XQ357" s="41"/>
      <c r="XR357" s="41"/>
      <c r="XS357" s="41"/>
      <c r="XT357" s="41"/>
      <c r="XU357" s="41"/>
      <c r="XV357" s="41"/>
      <c r="XW357" s="41"/>
      <c r="XX357" s="41"/>
      <c r="XY357" s="41"/>
      <c r="XZ357" s="41"/>
      <c r="YA357" s="41"/>
      <c r="YB357" s="41"/>
      <c r="YC357" s="41"/>
      <c r="YD357" s="41"/>
      <c r="YE357" s="41"/>
      <c r="YF357" s="41"/>
      <c r="YG357" s="41"/>
      <c r="YH357" s="41"/>
      <c r="YI357" s="41"/>
      <c r="YJ357" s="41"/>
      <c r="YK357" s="41"/>
      <c r="YL357" s="41"/>
      <c r="YM357" s="41"/>
      <c r="YN357" s="41"/>
      <c r="YO357" s="41"/>
      <c r="YP357" s="41"/>
      <c r="YQ357" s="41"/>
      <c r="YR357" s="41"/>
      <c r="YS357" s="41"/>
      <c r="YT357" s="41"/>
      <c r="YU357" s="41"/>
      <c r="YV357" s="41"/>
      <c r="YW357" s="41"/>
      <c r="YX357" s="41"/>
      <c r="YY357" s="41"/>
      <c r="YZ357" s="41"/>
      <c r="ZA357" s="41"/>
      <c r="ZB357" s="41"/>
      <c r="ZC357" s="41"/>
      <c r="ZD357" s="41"/>
      <c r="ZE357" s="41"/>
      <c r="ZF357" s="41"/>
      <c r="ZG357" s="41"/>
      <c r="ZH357" s="41"/>
      <c r="ZI357" s="41"/>
      <c r="ZJ357" s="41"/>
      <c r="ZK357" s="41"/>
      <c r="ZL357" s="41"/>
      <c r="ZM357" s="41"/>
      <c r="ZN357" s="41"/>
      <c r="ZO357" s="41"/>
      <c r="ZP357" s="41"/>
      <c r="ZQ357" s="41"/>
      <c r="ZR357" s="41"/>
      <c r="ZS357" s="41"/>
      <c r="ZT357" s="41"/>
      <c r="ZU357" s="41"/>
      <c r="ZV357" s="41"/>
      <c r="ZW357" s="41"/>
      <c r="ZX357" s="41"/>
      <c r="ZY357" s="41"/>
      <c r="ZZ357" s="41"/>
      <c r="AAA357" s="41"/>
      <c r="AAB357" s="41"/>
      <c r="AAC357" s="41"/>
      <c r="AAD357" s="41"/>
      <c r="AAE357" s="41"/>
      <c r="AAF357" s="41"/>
      <c r="AAG357" s="41"/>
      <c r="AAH357" s="41"/>
      <c r="AAI357" s="41"/>
      <c r="AAJ357" s="41"/>
      <c r="AAK357" s="41"/>
      <c r="AAL357" s="41"/>
      <c r="AAM357" s="41"/>
      <c r="AAN357" s="41"/>
      <c r="AAO357" s="41"/>
      <c r="AAP357" s="41"/>
      <c r="AAQ357" s="41"/>
      <c r="AAR357" s="41"/>
      <c r="AAS357" s="41"/>
      <c r="AAT357" s="41"/>
      <c r="AAU357" s="41"/>
      <c r="AAV357" s="41"/>
      <c r="AAW357" s="41"/>
      <c r="AAX357" s="41"/>
      <c r="AAY357" s="41"/>
      <c r="AAZ357" s="41"/>
      <c r="ABA357" s="41"/>
      <c r="ABB357" s="41"/>
      <c r="ABC357" s="41"/>
      <c r="ABD357" s="41"/>
      <c r="ABE357" s="41"/>
      <c r="ABF357" s="41"/>
      <c r="ABG357" s="41"/>
      <c r="ABH357" s="41"/>
      <c r="ABI357" s="41"/>
      <c r="ABJ357" s="41"/>
      <c r="ABK357" s="41"/>
      <c r="ABL357" s="41"/>
      <c r="ABM357" s="41"/>
      <c r="ABN357" s="41"/>
      <c r="ABO357" s="41"/>
      <c r="ABP357" s="41"/>
      <c r="ABQ357" s="41"/>
      <c r="ABR357" s="41"/>
      <c r="ABS357" s="41"/>
      <c r="ABT357" s="41"/>
      <c r="ABU357" s="41"/>
      <c r="ABV357" s="41"/>
      <c r="ABW357" s="41"/>
      <c r="ABX357" s="41"/>
      <c r="ABY357" s="41"/>
      <c r="ABZ357" s="41"/>
      <c r="ACA357" s="41"/>
      <c r="ACB357" s="41"/>
      <c r="ACC357" s="41"/>
      <c r="ACD357" s="41"/>
      <c r="ACE357" s="41"/>
      <c r="ACF357" s="41"/>
      <c r="ACG357" s="41"/>
      <c r="ACH357" s="41"/>
      <c r="ACI357" s="41"/>
      <c r="ACJ357" s="41"/>
      <c r="ACK357" s="41"/>
      <c r="ACL357" s="41"/>
      <c r="ACM357" s="41"/>
      <c r="ACN357" s="41"/>
      <c r="ACO357" s="41"/>
      <c r="ACP357" s="41"/>
      <c r="ACQ357" s="41"/>
      <c r="ACR357" s="41"/>
      <c r="ACS357" s="41"/>
      <c r="ACT357" s="41"/>
      <c r="ACU357" s="41"/>
      <c r="ACV357" s="41"/>
      <c r="ACW357" s="41"/>
      <c r="ACX357" s="41"/>
      <c r="ACY357" s="41"/>
      <c r="ACZ357" s="41"/>
      <c r="ADA357" s="41"/>
      <c r="ADB357" s="41"/>
      <c r="ADC357" s="41"/>
      <c r="ADD357" s="41"/>
      <c r="ADE357" s="41"/>
      <c r="ADF357" s="41"/>
      <c r="ADG357" s="41"/>
      <c r="ADH357" s="41"/>
      <c r="ADI357" s="41"/>
      <c r="ADJ357" s="41"/>
      <c r="ADK357" s="41"/>
      <c r="ADL357" s="41"/>
      <c r="ADM357" s="41"/>
      <c r="ADN357" s="41"/>
      <c r="ADO357" s="41"/>
      <c r="ADP357" s="41"/>
      <c r="ADQ357" s="41"/>
      <c r="ADR357" s="41"/>
      <c r="ADS357" s="41"/>
      <c r="ADT357" s="41"/>
      <c r="ADU357" s="41"/>
      <c r="ADV357" s="41"/>
      <c r="ADW357" s="41"/>
      <c r="ADX357" s="41"/>
      <c r="ADY357" s="41"/>
      <c r="ADZ357" s="41"/>
      <c r="AEA357" s="41"/>
      <c r="AEB357" s="41"/>
      <c r="AEC357" s="41"/>
      <c r="AED357" s="41"/>
      <c r="AEE357" s="41"/>
      <c r="AEF357" s="41"/>
      <c r="AEG357" s="41"/>
      <c r="AEH357" s="41"/>
      <c r="AEI357" s="41"/>
      <c r="AEJ357" s="41"/>
      <c r="AEK357" s="41"/>
      <c r="AEL357" s="41"/>
      <c r="AEM357" s="41"/>
      <c r="AEN357" s="41"/>
      <c r="AEO357" s="41"/>
      <c r="AEP357" s="41"/>
      <c r="AEQ357" s="41"/>
      <c r="AER357" s="41"/>
      <c r="AES357" s="41"/>
      <c r="AET357" s="41"/>
      <c r="AEU357" s="41"/>
      <c r="AEV357" s="41"/>
      <c r="AEW357" s="41"/>
      <c r="AEX357" s="41"/>
      <c r="AEY357" s="41"/>
      <c r="AEZ357" s="41"/>
      <c r="AFA357" s="41"/>
      <c r="AFB357" s="41"/>
      <c r="AFC357" s="41"/>
      <c r="AFD357" s="41"/>
      <c r="AFE357" s="41"/>
      <c r="AFF357" s="41"/>
      <c r="AFG357" s="41"/>
      <c r="AFH357" s="41"/>
      <c r="AFI357" s="41"/>
      <c r="AFJ357" s="41"/>
      <c r="AFK357" s="41"/>
      <c r="AFL357" s="41"/>
      <c r="AFM357" s="41"/>
      <c r="AFN357" s="41"/>
      <c r="AFO357" s="41"/>
      <c r="AFP357" s="41"/>
      <c r="AFQ357" s="41"/>
      <c r="AFR357" s="41"/>
      <c r="AFS357" s="41"/>
      <c r="AFT357" s="41"/>
      <c r="AFU357" s="41"/>
      <c r="AFV357" s="41"/>
      <c r="AFW357" s="41"/>
      <c r="AFX357" s="41"/>
      <c r="AFY357" s="41"/>
      <c r="AFZ357" s="41"/>
      <c r="AGA357" s="41"/>
      <c r="AGB357" s="41"/>
      <c r="AGC357" s="41"/>
      <c r="AGD357" s="41"/>
      <c r="AGE357" s="41"/>
      <c r="AGF357" s="41"/>
      <c r="AGG357" s="41"/>
      <c r="AGH357" s="41"/>
      <c r="AGI357" s="41"/>
      <c r="AGJ357" s="41"/>
      <c r="AGK357" s="41"/>
      <c r="AGL357" s="41"/>
      <c r="AGM357" s="41"/>
      <c r="AGN357" s="41"/>
      <c r="AGO357" s="41"/>
      <c r="AGP357" s="41"/>
      <c r="AGQ357" s="41"/>
      <c r="AGR357" s="41"/>
      <c r="AGS357" s="41"/>
      <c r="AGT357" s="41"/>
      <c r="AGU357" s="41"/>
      <c r="AGV357" s="41"/>
      <c r="AGW357" s="41"/>
      <c r="AGX357" s="41"/>
      <c r="AGY357" s="41"/>
      <c r="AGZ357" s="41"/>
      <c r="AHA357" s="41"/>
      <c r="AHB357" s="41"/>
      <c r="AHC357" s="41"/>
      <c r="AHD357" s="41"/>
      <c r="AHE357" s="41"/>
      <c r="AHF357" s="41"/>
      <c r="AHG357" s="41"/>
      <c r="AHH357" s="41"/>
      <c r="AHI357" s="41"/>
      <c r="AHJ357" s="41"/>
      <c r="AHK357" s="41"/>
      <c r="AHL357" s="41"/>
      <c r="AHM357" s="41"/>
      <c r="AHN357" s="41"/>
      <c r="AHO357" s="41"/>
      <c r="AHP357" s="41"/>
      <c r="AHQ357" s="41"/>
      <c r="AHR357" s="41"/>
      <c r="AHS357" s="41"/>
      <c r="AHT357" s="41"/>
      <c r="AHU357" s="41"/>
      <c r="AHV357" s="41"/>
      <c r="AHW357" s="41"/>
      <c r="AHX357" s="41"/>
      <c r="AHY357" s="41"/>
      <c r="AHZ357" s="41"/>
      <c r="AIA357" s="41"/>
      <c r="AIB357" s="41"/>
      <c r="AIC357" s="41"/>
      <c r="AID357" s="41"/>
      <c r="AIE357" s="41"/>
      <c r="AIF357" s="41"/>
      <c r="AIG357" s="41"/>
      <c r="AIH357" s="41"/>
      <c r="AII357" s="41"/>
      <c r="AIJ357" s="41"/>
      <c r="AIK357" s="41"/>
      <c r="AIL357" s="41"/>
      <c r="AIM357" s="41"/>
      <c r="AIN357" s="41"/>
      <c r="AIO357" s="41"/>
      <c r="AIP357" s="41"/>
      <c r="AIQ357" s="41"/>
      <c r="AIR357" s="41"/>
      <c r="AIS357" s="41"/>
      <c r="AIT357" s="41"/>
      <c r="AIU357" s="41"/>
      <c r="AIV357" s="41"/>
      <c r="AIW357" s="41"/>
      <c r="AIX357" s="41"/>
      <c r="AIY357" s="41"/>
      <c r="AIZ357" s="41"/>
      <c r="AJA357" s="41"/>
      <c r="AJB357" s="41"/>
      <c r="AJC357" s="41"/>
      <c r="AJD357" s="41"/>
      <c r="AJE357" s="41"/>
      <c r="AJF357" s="41"/>
      <c r="AJG357" s="41"/>
      <c r="AJH357" s="41"/>
      <c r="AJI357" s="41"/>
      <c r="AJJ357" s="41"/>
      <c r="AJK357" s="41"/>
      <c r="AJL357" s="41"/>
      <c r="AJM357" s="41"/>
      <c r="AJN357" s="41"/>
      <c r="AJO357" s="41"/>
      <c r="AJP357" s="41"/>
      <c r="AJQ357" s="41"/>
      <c r="AJR357" s="41"/>
      <c r="AJS357" s="41"/>
      <c r="AJT357" s="41"/>
      <c r="AJU357" s="41"/>
      <c r="AJV357" s="41"/>
      <c r="AJW357" s="41"/>
      <c r="AJX357" s="41"/>
      <c r="AJY357" s="41"/>
      <c r="AJZ357" s="41"/>
      <c r="AKA357" s="41"/>
      <c r="AKB357" s="41"/>
      <c r="AKC357" s="41"/>
      <c r="AKD357" s="41"/>
      <c r="AKE357" s="41"/>
      <c r="AKF357" s="41"/>
      <c r="AKG357" s="41"/>
      <c r="AKH357" s="41"/>
      <c r="AKI357" s="41"/>
      <c r="AKJ357" s="41"/>
      <c r="AKK357" s="41"/>
      <c r="AKL357" s="41"/>
      <c r="AKM357" s="41"/>
      <c r="AKN357" s="41"/>
      <c r="AKO357" s="41"/>
      <c r="AKP357" s="41"/>
      <c r="AKQ357" s="41"/>
      <c r="AKR357" s="41"/>
      <c r="AKS357" s="41"/>
      <c r="AKT357" s="41"/>
      <c r="AKU357" s="41"/>
      <c r="AKV357" s="41"/>
      <c r="AKW357" s="41"/>
      <c r="AKX357" s="41"/>
      <c r="AKY357" s="41"/>
      <c r="AKZ357" s="41"/>
      <c r="ALA357" s="41"/>
      <c r="ALB357" s="41"/>
      <c r="ALC357" s="41"/>
      <c r="ALD357" s="41"/>
      <c r="ALE357" s="41"/>
      <c r="ALF357" s="41"/>
      <c r="ALG357" s="41"/>
      <c r="ALH357" s="41"/>
      <c r="ALI357" s="41"/>
      <c r="ALJ357" s="41"/>
      <c r="ALK357" s="41"/>
      <c r="ALL357" s="41"/>
      <c r="ALM357" s="41"/>
      <c r="ALN357" s="41"/>
      <c r="ALO357" s="41"/>
      <c r="ALP357" s="41"/>
      <c r="ALQ357" s="41"/>
      <c r="ALR357" s="41"/>
      <c r="ALS357" s="41"/>
      <c r="ALT357" s="41"/>
      <c r="ALU357" s="41"/>
      <c r="ALV357" s="41"/>
      <c r="ALW357" s="41"/>
      <c r="ALX357" s="41"/>
      <c r="ALY357" s="41"/>
      <c r="ALZ357" s="41"/>
      <c r="AMA357" s="41"/>
      <c r="AMB357" s="41"/>
      <c r="AMC357" s="41"/>
      <c r="AMD357" s="41"/>
      <c r="AME357" s="41"/>
    </row>
    <row r="358" spans="1:1019" ht="22.5" customHeight="1" thickBot="1" x14ac:dyDescent="0.25">
      <c r="A358" s="727"/>
      <c r="B358" s="718"/>
      <c r="C358" s="970"/>
      <c r="D358" s="971"/>
      <c r="E358" s="818"/>
      <c r="F358" s="650"/>
      <c r="G358" s="963"/>
      <c r="H358" s="1120"/>
      <c r="I358" s="953"/>
      <c r="J358" s="286" t="s">
        <v>23</v>
      </c>
      <c r="K358" s="195">
        <f>+L358+N358</f>
        <v>59.3</v>
      </c>
      <c r="L358" s="130">
        <v>59.3</v>
      </c>
      <c r="M358" s="130">
        <v>2.2000000000000002</v>
      </c>
      <c r="N358" s="131">
        <v>0</v>
      </c>
      <c r="O358" s="132">
        <f>+P358+R358</f>
        <v>0</v>
      </c>
      <c r="P358" s="137">
        <v>0</v>
      </c>
      <c r="Q358" s="130">
        <v>0</v>
      </c>
      <c r="R358" s="131">
        <v>0</v>
      </c>
      <c r="S358" s="195">
        <f>+T358+V358</f>
        <v>0</v>
      </c>
      <c r="T358" s="129">
        <v>0</v>
      </c>
      <c r="U358" s="129">
        <v>0</v>
      </c>
      <c r="V358" s="136">
        <v>0</v>
      </c>
      <c r="W358" s="195">
        <f>+X358+Z358</f>
        <v>0</v>
      </c>
      <c r="X358" s="130">
        <v>0</v>
      </c>
      <c r="Y358" s="130">
        <v>0</v>
      </c>
      <c r="Z358" s="131">
        <v>0</v>
      </c>
      <c r="AA358" s="133">
        <v>0</v>
      </c>
      <c r="AB358" s="133">
        <v>0</v>
      </c>
      <c r="AC358" s="662"/>
      <c r="AD358" s="830"/>
      <c r="AE358" s="830"/>
      <c r="AF358" s="809"/>
      <c r="AP358" s="60"/>
    </row>
    <row r="359" spans="1:1019" ht="21.75" customHeight="1" thickBot="1" x14ac:dyDescent="0.25">
      <c r="A359" s="686"/>
      <c r="B359" s="625"/>
      <c r="C359" s="749"/>
      <c r="D359" s="755"/>
      <c r="E359" s="725"/>
      <c r="F359" s="651"/>
      <c r="G359" s="932"/>
      <c r="H359" s="935"/>
      <c r="I359" s="824"/>
      <c r="J359" s="134" t="s">
        <v>26</v>
      </c>
      <c r="K359" s="8">
        <f>SUM(K357:K358)</f>
        <v>106.19999999999999</v>
      </c>
      <c r="L359" s="1">
        <f>L358+L357</f>
        <v>106.19999999999999</v>
      </c>
      <c r="M359" s="1">
        <f>M358</f>
        <v>2.2000000000000002</v>
      </c>
      <c r="N359" s="11">
        <f t="shared" ref="N359:AB359" si="137">SUM(N357:N358)</f>
        <v>0</v>
      </c>
      <c r="O359" s="20">
        <f t="shared" si="137"/>
        <v>40</v>
      </c>
      <c r="P359" s="3">
        <f t="shared" si="137"/>
        <v>40</v>
      </c>
      <c r="Q359" s="3">
        <f t="shared" si="137"/>
        <v>0</v>
      </c>
      <c r="R359" s="21">
        <f t="shared" si="137"/>
        <v>0</v>
      </c>
      <c r="S359" s="8">
        <f t="shared" si="137"/>
        <v>40</v>
      </c>
      <c r="T359" s="4">
        <f t="shared" si="137"/>
        <v>40</v>
      </c>
      <c r="U359" s="5">
        <f t="shared" si="137"/>
        <v>0</v>
      </c>
      <c r="V359" s="7">
        <f t="shared" si="137"/>
        <v>0</v>
      </c>
      <c r="W359" s="6">
        <f t="shared" si="137"/>
        <v>0</v>
      </c>
      <c r="X359" s="5">
        <f t="shared" si="137"/>
        <v>0</v>
      </c>
      <c r="Y359" s="5">
        <f t="shared" si="137"/>
        <v>0</v>
      </c>
      <c r="Z359" s="7">
        <f t="shared" si="137"/>
        <v>0</v>
      </c>
      <c r="AA359" s="23">
        <f t="shared" si="137"/>
        <v>40</v>
      </c>
      <c r="AB359" s="23">
        <f t="shared" si="137"/>
        <v>40</v>
      </c>
      <c r="AC359" s="662"/>
      <c r="AD359" s="830"/>
      <c r="AE359" s="830"/>
      <c r="AF359" s="809"/>
      <c r="AP359" s="60"/>
      <c r="AQ359" s="60"/>
      <c r="AR359" s="60"/>
      <c r="AS359" s="60"/>
      <c r="AT359" s="60"/>
      <c r="AU359" s="60"/>
      <c r="AV359" s="60"/>
      <c r="AW359" s="60"/>
      <c r="AX359" s="60"/>
      <c r="AY359" s="60"/>
      <c r="AZ359" s="60"/>
      <c r="BA359" s="60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0"/>
      <c r="BN359" s="60"/>
      <c r="BO359" s="60"/>
    </row>
    <row r="360" spans="1:1019" ht="33.75" customHeight="1" thickBot="1" x14ac:dyDescent="0.25">
      <c r="A360" s="684" t="s">
        <v>17</v>
      </c>
      <c r="B360" s="624" t="s">
        <v>18</v>
      </c>
      <c r="C360" s="740" t="s">
        <v>30</v>
      </c>
      <c r="D360" s="753" t="s">
        <v>27</v>
      </c>
      <c r="E360" s="807" t="s">
        <v>109</v>
      </c>
      <c r="F360" s="703"/>
      <c r="G360" s="695" t="s">
        <v>108</v>
      </c>
      <c r="H360" s="974" t="s">
        <v>21</v>
      </c>
      <c r="I360" s="714" t="s">
        <v>36</v>
      </c>
      <c r="J360" s="380" t="s">
        <v>28</v>
      </c>
      <c r="K360" s="381">
        <f>+L360+N360</f>
        <v>0.7</v>
      </c>
      <c r="L360" s="382">
        <v>0.7</v>
      </c>
      <c r="M360" s="384">
        <v>0</v>
      </c>
      <c r="N360" s="385">
        <v>0</v>
      </c>
      <c r="O360" s="386">
        <f>SUM(P360,R360)</f>
        <v>1</v>
      </c>
      <c r="P360" s="384">
        <v>1</v>
      </c>
      <c r="Q360" s="384">
        <v>0</v>
      </c>
      <c r="R360" s="385">
        <v>0</v>
      </c>
      <c r="S360" s="381">
        <f>+T360+V360</f>
        <v>1</v>
      </c>
      <c r="T360" s="382">
        <v>1</v>
      </c>
      <c r="U360" s="382">
        <v>0</v>
      </c>
      <c r="V360" s="383">
        <v>0</v>
      </c>
      <c r="W360" s="381">
        <v>0</v>
      </c>
      <c r="X360" s="384">
        <v>0</v>
      </c>
      <c r="Y360" s="384">
        <v>0</v>
      </c>
      <c r="Z360" s="385">
        <v>0</v>
      </c>
      <c r="AA360" s="387">
        <v>1</v>
      </c>
      <c r="AB360" s="387">
        <v>1</v>
      </c>
      <c r="AC360" s="609" t="s">
        <v>293</v>
      </c>
      <c r="AD360" s="897">
        <v>100</v>
      </c>
      <c r="AE360" s="897">
        <v>100</v>
      </c>
      <c r="AF360" s="808">
        <v>100</v>
      </c>
      <c r="AO360" s="55"/>
      <c r="AP360" s="64"/>
      <c r="AQ360" s="60"/>
      <c r="AR360" s="60"/>
      <c r="AS360" s="60"/>
      <c r="AT360" s="60"/>
      <c r="AU360" s="60"/>
      <c r="AV360" s="60"/>
      <c r="AW360" s="60"/>
      <c r="AX360" s="60"/>
      <c r="AY360" s="60"/>
      <c r="AZ360" s="60"/>
      <c r="BA360" s="60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</row>
    <row r="361" spans="1:1019" s="82" customFormat="1" ht="33" customHeight="1" thickBot="1" x14ac:dyDescent="0.25">
      <c r="A361" s="592"/>
      <c r="B361" s="625"/>
      <c r="C361" s="596"/>
      <c r="D361" s="755"/>
      <c r="E361" s="725"/>
      <c r="F361" s="651"/>
      <c r="G361" s="654"/>
      <c r="H361" s="975"/>
      <c r="I361" s="660"/>
      <c r="J361" s="134" t="s">
        <v>26</v>
      </c>
      <c r="K361" s="8">
        <f>SUM(K360)</f>
        <v>0.7</v>
      </c>
      <c r="L361" s="1">
        <f t="shared" ref="L361:N361" si="138">SUM(L360)</f>
        <v>0.7</v>
      </c>
      <c r="M361" s="1">
        <f t="shared" si="138"/>
        <v>0</v>
      </c>
      <c r="N361" s="11">
        <f t="shared" si="138"/>
        <v>0</v>
      </c>
      <c r="O361" s="20">
        <f>SUM(O360)</f>
        <v>1</v>
      </c>
      <c r="P361" s="22">
        <f t="shared" ref="P361:R361" si="139">SUM(P360)</f>
        <v>1</v>
      </c>
      <c r="Q361" s="22">
        <f t="shared" si="139"/>
        <v>0</v>
      </c>
      <c r="R361" s="24">
        <f t="shared" si="139"/>
        <v>0</v>
      </c>
      <c r="S361" s="6">
        <f>SUM(S360)</f>
        <v>1</v>
      </c>
      <c r="T361" s="2">
        <f>SUM(T360)</f>
        <v>1</v>
      </c>
      <c r="U361" s="2">
        <f>SUM(U360)</f>
        <v>0</v>
      </c>
      <c r="V361" s="11">
        <f>SUM(V360)</f>
        <v>0</v>
      </c>
      <c r="W361" s="8">
        <v>0</v>
      </c>
      <c r="X361" s="1">
        <v>0</v>
      </c>
      <c r="Y361" s="1">
        <v>0</v>
      </c>
      <c r="Z361" s="7">
        <v>0</v>
      </c>
      <c r="AA361" s="23">
        <f>SUM(AA360)</f>
        <v>1</v>
      </c>
      <c r="AB361" s="23">
        <f>SUM(AB360)</f>
        <v>1</v>
      </c>
      <c r="AC361" s="611"/>
      <c r="AD361" s="898"/>
      <c r="AE361" s="898"/>
      <c r="AF361" s="868"/>
      <c r="AN361" s="83"/>
      <c r="AO361" s="84"/>
      <c r="AP361" s="84"/>
      <c r="AQ361" s="84"/>
      <c r="AR361" s="84"/>
      <c r="AS361" s="84"/>
      <c r="AT361" s="84"/>
      <c r="AU361" s="84"/>
      <c r="AV361" s="84"/>
      <c r="AW361" s="84"/>
      <c r="AX361" s="84"/>
      <c r="AY361" s="84"/>
      <c r="AZ361" s="84"/>
      <c r="BA361" s="84"/>
      <c r="BB361" s="84"/>
      <c r="BC361" s="84"/>
      <c r="BD361" s="84"/>
      <c r="BE361" s="84"/>
      <c r="BF361" s="84"/>
      <c r="BG361" s="85"/>
      <c r="BH361" s="83"/>
      <c r="BI361" s="83"/>
      <c r="BJ361" s="83"/>
      <c r="BK361" s="83"/>
      <c r="BL361" s="83"/>
      <c r="BM361" s="83"/>
      <c r="BN361" s="83"/>
      <c r="BO361" s="83"/>
    </row>
    <row r="362" spans="1:1019" s="86" customFormat="1" ht="29.25" customHeight="1" thickBot="1" x14ac:dyDescent="0.25">
      <c r="A362" s="591" t="s">
        <v>17</v>
      </c>
      <c r="B362" s="624" t="s">
        <v>18</v>
      </c>
      <c r="C362" s="595" t="s">
        <v>30</v>
      </c>
      <c r="D362" s="929" t="s">
        <v>31</v>
      </c>
      <c r="E362" s="1121" t="s">
        <v>110</v>
      </c>
      <c r="F362" s="703"/>
      <c r="G362" s="716" t="s">
        <v>94</v>
      </c>
      <c r="H362" s="950" t="s">
        <v>21</v>
      </c>
      <c r="I362" s="663" t="s">
        <v>36</v>
      </c>
      <c r="J362" s="380" t="s">
        <v>28</v>
      </c>
      <c r="K362" s="381">
        <f>+L362+N362</f>
        <v>0.6</v>
      </c>
      <c r="L362" s="382">
        <v>0.6</v>
      </c>
      <c r="M362" s="384">
        <v>0</v>
      </c>
      <c r="N362" s="385">
        <v>0</v>
      </c>
      <c r="O362" s="386">
        <f>+P362+R362</f>
        <v>1</v>
      </c>
      <c r="P362" s="384">
        <v>1</v>
      </c>
      <c r="Q362" s="384">
        <v>0</v>
      </c>
      <c r="R362" s="385">
        <v>0</v>
      </c>
      <c r="S362" s="381">
        <f>+T362+V362</f>
        <v>1</v>
      </c>
      <c r="T362" s="382">
        <v>1</v>
      </c>
      <c r="U362" s="382">
        <v>0</v>
      </c>
      <c r="V362" s="383">
        <v>0</v>
      </c>
      <c r="W362" s="381">
        <f>+X362+Z362</f>
        <v>0</v>
      </c>
      <c r="X362" s="384">
        <v>0</v>
      </c>
      <c r="Y362" s="384">
        <v>0</v>
      </c>
      <c r="Z362" s="385">
        <v>0</v>
      </c>
      <c r="AA362" s="387">
        <v>1</v>
      </c>
      <c r="AB362" s="387">
        <v>1</v>
      </c>
      <c r="AC362" s="609" t="s">
        <v>293</v>
      </c>
      <c r="AD362" s="897">
        <v>100</v>
      </c>
      <c r="AE362" s="897">
        <v>100</v>
      </c>
      <c r="AF362" s="808">
        <v>100</v>
      </c>
      <c r="AN362" s="87"/>
      <c r="AO362" s="72"/>
      <c r="AP362" s="72"/>
      <c r="AQ362" s="87"/>
      <c r="AR362" s="87"/>
      <c r="AS362" s="87"/>
      <c r="AT362" s="87"/>
      <c r="AU362" s="87"/>
      <c r="AV362" s="87"/>
      <c r="AW362" s="87"/>
      <c r="AX362" s="87"/>
      <c r="AY362" s="87"/>
      <c r="AZ362" s="87"/>
      <c r="BA362" s="87"/>
      <c r="BB362" s="87"/>
      <c r="BC362" s="87"/>
      <c r="BD362" s="87"/>
      <c r="BE362" s="87"/>
      <c r="BF362" s="87"/>
      <c r="BG362" s="87"/>
      <c r="BH362" s="87"/>
      <c r="BI362" s="87"/>
      <c r="BJ362" s="87"/>
      <c r="BK362" s="87"/>
      <c r="BL362" s="87"/>
      <c r="BM362" s="87"/>
      <c r="BN362" s="87"/>
      <c r="BO362" s="87"/>
    </row>
    <row r="363" spans="1:1019" s="86" customFormat="1" ht="37.5" customHeight="1" thickBot="1" x14ac:dyDescent="0.25">
      <c r="A363" s="591"/>
      <c r="B363" s="625"/>
      <c r="C363" s="595"/>
      <c r="D363" s="929"/>
      <c r="E363" s="1121"/>
      <c r="F363" s="694"/>
      <c r="G363" s="716"/>
      <c r="H363" s="950"/>
      <c r="I363" s="663"/>
      <c r="J363" s="134" t="s">
        <v>26</v>
      </c>
      <c r="K363" s="8">
        <f t="shared" ref="K363:AB363" si="140">+K362</f>
        <v>0.6</v>
      </c>
      <c r="L363" s="1">
        <f t="shared" si="140"/>
        <v>0.6</v>
      </c>
      <c r="M363" s="1">
        <f t="shared" si="140"/>
        <v>0</v>
      </c>
      <c r="N363" s="7">
        <f t="shared" si="140"/>
        <v>0</v>
      </c>
      <c r="O363" s="20">
        <f t="shared" si="140"/>
        <v>1</v>
      </c>
      <c r="P363" s="22">
        <f t="shared" si="140"/>
        <v>1</v>
      </c>
      <c r="Q363" s="22">
        <f t="shared" si="140"/>
        <v>0</v>
      </c>
      <c r="R363" s="21">
        <f t="shared" si="140"/>
        <v>0</v>
      </c>
      <c r="S363" s="8">
        <f t="shared" si="140"/>
        <v>1</v>
      </c>
      <c r="T363" s="1">
        <f t="shared" si="140"/>
        <v>1</v>
      </c>
      <c r="U363" s="1">
        <f t="shared" si="140"/>
        <v>0</v>
      </c>
      <c r="V363" s="11">
        <f t="shared" si="140"/>
        <v>0</v>
      </c>
      <c r="W363" s="8">
        <f t="shared" si="140"/>
        <v>0</v>
      </c>
      <c r="X363" s="1">
        <f t="shared" si="140"/>
        <v>0</v>
      </c>
      <c r="Y363" s="1">
        <f t="shared" si="140"/>
        <v>0</v>
      </c>
      <c r="Z363" s="7">
        <f t="shared" si="140"/>
        <v>0</v>
      </c>
      <c r="AA363" s="23">
        <f t="shared" si="140"/>
        <v>1</v>
      </c>
      <c r="AB363" s="23">
        <f t="shared" si="140"/>
        <v>1</v>
      </c>
      <c r="AC363" s="662"/>
      <c r="AD363" s="830"/>
      <c r="AE363" s="830"/>
      <c r="AF363" s="809"/>
      <c r="AN363" s="87"/>
      <c r="AO363" s="72"/>
      <c r="AP363" s="72"/>
      <c r="AQ363" s="87"/>
      <c r="AR363" s="87"/>
      <c r="AS363" s="87"/>
      <c r="AT363" s="87"/>
      <c r="AU363" s="87"/>
      <c r="AV363" s="87"/>
      <c r="AW363" s="87"/>
      <c r="AX363" s="87"/>
      <c r="AY363" s="87"/>
      <c r="AZ363" s="87"/>
      <c r="BA363" s="87"/>
      <c r="BB363" s="87"/>
      <c r="BC363" s="87"/>
      <c r="BD363" s="87"/>
      <c r="BE363" s="87"/>
      <c r="BF363" s="87"/>
      <c r="BG363" s="87"/>
      <c r="BH363" s="87"/>
      <c r="BI363" s="87"/>
      <c r="BJ363" s="87"/>
      <c r="BK363" s="87"/>
      <c r="BL363" s="87"/>
      <c r="BM363" s="87"/>
      <c r="BN363" s="87"/>
      <c r="BO363" s="87"/>
    </row>
    <row r="364" spans="1:1019" ht="20.25" customHeight="1" thickBot="1" x14ac:dyDescent="0.25">
      <c r="A364" s="684" t="s">
        <v>17</v>
      </c>
      <c r="B364" s="624" t="s">
        <v>18</v>
      </c>
      <c r="C364" s="740" t="s">
        <v>30</v>
      </c>
      <c r="D364" s="929" t="s">
        <v>30</v>
      </c>
      <c r="E364" s="930" t="s">
        <v>111</v>
      </c>
      <c r="F364" s="649"/>
      <c r="G364" s="716" t="s">
        <v>112</v>
      </c>
      <c r="H364" s="717" t="s">
        <v>21</v>
      </c>
      <c r="I364" s="714" t="s">
        <v>36</v>
      </c>
      <c r="J364" s="411" t="s">
        <v>28</v>
      </c>
      <c r="K364" s="196">
        <f>+L364+N364</f>
        <v>0</v>
      </c>
      <c r="L364" s="157">
        <v>0</v>
      </c>
      <c r="M364" s="158">
        <v>0</v>
      </c>
      <c r="N364" s="159">
        <v>0</v>
      </c>
      <c r="O364" s="160">
        <v>0</v>
      </c>
      <c r="P364" s="161">
        <v>0</v>
      </c>
      <c r="Q364" s="161">
        <v>0</v>
      </c>
      <c r="R364" s="162">
        <v>0</v>
      </c>
      <c r="S364" s="163">
        <f>T364+V364</f>
        <v>0</v>
      </c>
      <c r="T364" s="158">
        <v>0</v>
      </c>
      <c r="U364" s="158">
        <v>0</v>
      </c>
      <c r="V364" s="164">
        <v>0</v>
      </c>
      <c r="W364" s="163">
        <v>0</v>
      </c>
      <c r="X364" s="158">
        <v>0</v>
      </c>
      <c r="Y364" s="158">
        <v>0</v>
      </c>
      <c r="Z364" s="159">
        <v>0</v>
      </c>
      <c r="AA364" s="165">
        <v>0</v>
      </c>
      <c r="AB364" s="165">
        <v>0</v>
      </c>
      <c r="AC364" s="964" t="s">
        <v>227</v>
      </c>
      <c r="AD364" s="907">
        <v>0</v>
      </c>
      <c r="AE364" s="910">
        <v>0</v>
      </c>
      <c r="AF364" s="1122">
        <v>0</v>
      </c>
      <c r="AN364" s="60"/>
      <c r="AO364" s="64"/>
      <c r="AP364" s="64"/>
      <c r="AQ364" s="60"/>
      <c r="AR364" s="60"/>
      <c r="AS364" s="60"/>
      <c r="AT364" s="60"/>
      <c r="AU364" s="60"/>
      <c r="AV364" s="60"/>
      <c r="AW364" s="60"/>
      <c r="AX364" s="60"/>
      <c r="AY364" s="60"/>
      <c r="AZ364" s="60"/>
      <c r="BA364" s="60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0"/>
      <c r="BN364" s="60"/>
      <c r="BO364" s="60"/>
    </row>
    <row r="365" spans="1:1019" s="66" customFormat="1" ht="18.75" customHeight="1" thickBot="1" x14ac:dyDescent="0.25">
      <c r="A365" s="685"/>
      <c r="B365" s="718"/>
      <c r="C365" s="748"/>
      <c r="D365" s="929"/>
      <c r="E365" s="931"/>
      <c r="F365" s="650"/>
      <c r="G365" s="932"/>
      <c r="H365" s="760"/>
      <c r="I365" s="823"/>
      <c r="J365" s="412" t="s">
        <v>23</v>
      </c>
      <c r="K365" s="196">
        <f>+L365+N365</f>
        <v>0</v>
      </c>
      <c r="L365" s="166">
        <v>0</v>
      </c>
      <c r="M365" s="166">
        <v>0</v>
      </c>
      <c r="N365" s="167">
        <v>0</v>
      </c>
      <c r="O365" s="168">
        <v>0</v>
      </c>
      <c r="P365" s="169">
        <v>0</v>
      </c>
      <c r="Q365" s="169">
        <v>0</v>
      </c>
      <c r="R365" s="170">
        <v>0</v>
      </c>
      <c r="S365" s="171">
        <f>T365+V365</f>
        <v>0</v>
      </c>
      <c r="T365" s="166">
        <v>0</v>
      </c>
      <c r="U365" s="166">
        <v>0</v>
      </c>
      <c r="V365" s="172">
        <v>0</v>
      </c>
      <c r="W365" s="171">
        <v>0</v>
      </c>
      <c r="X365" s="166">
        <v>0</v>
      </c>
      <c r="Y365" s="166">
        <v>0</v>
      </c>
      <c r="Z365" s="167">
        <v>0</v>
      </c>
      <c r="AA365" s="173">
        <v>0</v>
      </c>
      <c r="AB365" s="173">
        <v>0</v>
      </c>
      <c r="AC365" s="965"/>
      <c r="AD365" s="908"/>
      <c r="AE365" s="911"/>
      <c r="AF365" s="1123"/>
      <c r="AN365" s="61"/>
      <c r="AO365" s="62"/>
      <c r="AP365" s="62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  <c r="BO365" s="61"/>
    </row>
    <row r="366" spans="1:1019" s="57" customFormat="1" ht="24.75" customHeight="1" thickBot="1" x14ac:dyDescent="0.25">
      <c r="A366" s="686"/>
      <c r="B366" s="625"/>
      <c r="C366" s="749"/>
      <c r="D366" s="929"/>
      <c r="E366" s="931"/>
      <c r="F366" s="651"/>
      <c r="G366" s="932"/>
      <c r="H366" s="760"/>
      <c r="I366" s="824"/>
      <c r="J366" s="134" t="s">
        <v>26</v>
      </c>
      <c r="K366" s="8">
        <f t="shared" ref="K366:AB366" si="141">SUM(K364:K365)</f>
        <v>0</v>
      </c>
      <c r="L366" s="1">
        <f t="shared" si="141"/>
        <v>0</v>
      </c>
      <c r="M366" s="1">
        <f t="shared" si="141"/>
        <v>0</v>
      </c>
      <c r="N366" s="11">
        <f t="shared" si="141"/>
        <v>0</v>
      </c>
      <c r="O366" s="20">
        <f t="shared" si="141"/>
        <v>0</v>
      </c>
      <c r="P366" s="22">
        <f t="shared" si="141"/>
        <v>0</v>
      </c>
      <c r="Q366" s="22">
        <f t="shared" si="141"/>
        <v>0</v>
      </c>
      <c r="R366" s="24">
        <f t="shared" si="141"/>
        <v>0</v>
      </c>
      <c r="S366" s="8">
        <f t="shared" si="141"/>
        <v>0</v>
      </c>
      <c r="T366" s="1">
        <f t="shared" si="141"/>
        <v>0</v>
      </c>
      <c r="U366" s="1">
        <f t="shared" si="141"/>
        <v>0</v>
      </c>
      <c r="V366" s="11">
        <f t="shared" si="141"/>
        <v>0</v>
      </c>
      <c r="W366" s="8">
        <f t="shared" si="141"/>
        <v>0</v>
      </c>
      <c r="X366" s="1">
        <f t="shared" si="141"/>
        <v>0</v>
      </c>
      <c r="Y366" s="1">
        <f t="shared" si="141"/>
        <v>0</v>
      </c>
      <c r="Z366" s="11">
        <f t="shared" si="141"/>
        <v>0</v>
      </c>
      <c r="AA366" s="23">
        <f t="shared" si="141"/>
        <v>0</v>
      </c>
      <c r="AB366" s="23">
        <f t="shared" si="141"/>
        <v>0</v>
      </c>
      <c r="AC366" s="966"/>
      <c r="AD366" s="909"/>
      <c r="AE366" s="912"/>
      <c r="AF366" s="1124"/>
      <c r="AN366" s="81"/>
      <c r="AO366" s="79"/>
      <c r="AP366" s="79"/>
      <c r="AQ366" s="79"/>
      <c r="AR366" s="79"/>
      <c r="AS366" s="79"/>
      <c r="AT366" s="79"/>
      <c r="AU366" s="79"/>
      <c r="AV366" s="79"/>
      <c r="AW366" s="79"/>
      <c r="AX366" s="79"/>
      <c r="AY366" s="79"/>
      <c r="AZ366" s="79"/>
      <c r="BA366" s="79"/>
      <c r="BB366" s="79"/>
      <c r="BC366" s="79"/>
      <c r="BD366" s="79"/>
      <c r="BE366" s="79"/>
      <c r="BF366" s="79"/>
      <c r="BG366" s="80"/>
      <c r="BH366" s="81"/>
      <c r="BI366" s="81"/>
      <c r="BJ366" s="81"/>
      <c r="BK366" s="81"/>
      <c r="BL366" s="81"/>
      <c r="BM366" s="81"/>
      <c r="BN366" s="81"/>
      <c r="BO366" s="81"/>
    </row>
    <row r="367" spans="1:1019" ht="19.5" customHeight="1" thickBot="1" x14ac:dyDescent="0.25">
      <c r="A367" s="533" t="s">
        <v>17</v>
      </c>
      <c r="B367" s="410" t="s">
        <v>18</v>
      </c>
      <c r="C367" s="546" t="s">
        <v>30</v>
      </c>
      <c r="D367" s="626" t="s">
        <v>80</v>
      </c>
      <c r="E367" s="627"/>
      <c r="F367" s="627"/>
      <c r="G367" s="627"/>
      <c r="H367" s="627"/>
      <c r="I367" s="627"/>
      <c r="J367" s="628"/>
      <c r="K367" s="25">
        <f>+K359+K363+K361+K366</f>
        <v>107.49999999999999</v>
      </c>
      <c r="L367" s="28">
        <f t="shared" ref="L367:AB367" si="142">+L359+L363+L361+L366</f>
        <v>107.49999999999999</v>
      </c>
      <c r="M367" s="28">
        <f t="shared" si="142"/>
        <v>2.2000000000000002</v>
      </c>
      <c r="N367" s="29">
        <f t="shared" si="142"/>
        <v>0</v>
      </c>
      <c r="O367" s="25">
        <f t="shared" si="142"/>
        <v>42</v>
      </c>
      <c r="P367" s="28">
        <f t="shared" si="142"/>
        <v>42</v>
      </c>
      <c r="Q367" s="28">
        <f t="shared" si="142"/>
        <v>0</v>
      </c>
      <c r="R367" s="29">
        <f t="shared" si="142"/>
        <v>0</v>
      </c>
      <c r="S367" s="25">
        <f t="shared" si="142"/>
        <v>42</v>
      </c>
      <c r="T367" s="28">
        <f t="shared" si="142"/>
        <v>42</v>
      </c>
      <c r="U367" s="28">
        <f t="shared" si="142"/>
        <v>0</v>
      </c>
      <c r="V367" s="29">
        <f t="shared" si="142"/>
        <v>0</v>
      </c>
      <c r="W367" s="25">
        <f t="shared" si="142"/>
        <v>0</v>
      </c>
      <c r="X367" s="28">
        <f t="shared" si="142"/>
        <v>0</v>
      </c>
      <c r="Y367" s="28">
        <f t="shared" si="142"/>
        <v>0</v>
      </c>
      <c r="Z367" s="29">
        <f t="shared" si="142"/>
        <v>0</v>
      </c>
      <c r="AA367" s="27">
        <f t="shared" si="142"/>
        <v>42</v>
      </c>
      <c r="AB367" s="27">
        <f t="shared" si="142"/>
        <v>42</v>
      </c>
      <c r="AC367" s="967"/>
      <c r="AD367" s="968"/>
      <c r="AE367" s="968"/>
      <c r="AF367" s="969"/>
      <c r="AG367" s="41"/>
      <c r="AH367" s="41"/>
      <c r="AI367" s="41"/>
      <c r="AJ367" s="41"/>
      <c r="AK367" s="41"/>
      <c r="AL367" s="41"/>
      <c r="AM367" s="41"/>
      <c r="AN367" s="67"/>
      <c r="AO367" s="58"/>
      <c r="AP367" s="58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/>
      <c r="BH367" s="67"/>
      <c r="BI367" s="67"/>
      <c r="BJ367" s="67"/>
      <c r="BK367" s="67"/>
      <c r="BL367" s="67"/>
      <c r="BM367" s="67"/>
      <c r="BN367" s="67"/>
      <c r="BO367" s="67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  <c r="CB367" s="41"/>
      <c r="CC367" s="41"/>
      <c r="CD367" s="41"/>
      <c r="CE367" s="41"/>
      <c r="CF367" s="41"/>
      <c r="CG367" s="41"/>
      <c r="CH367" s="41"/>
      <c r="CI367" s="41"/>
      <c r="CJ367" s="41"/>
      <c r="CK367" s="41"/>
      <c r="CL367" s="41"/>
      <c r="CM367" s="41"/>
      <c r="CN367" s="41"/>
      <c r="CO367" s="41"/>
      <c r="CP367" s="41"/>
      <c r="CQ367" s="41"/>
      <c r="CR367" s="41"/>
      <c r="CS367" s="41"/>
      <c r="CT367" s="41"/>
      <c r="CU367" s="41"/>
      <c r="CV367" s="41"/>
      <c r="CW367" s="41"/>
      <c r="CX367" s="41"/>
      <c r="CY367" s="41"/>
      <c r="CZ367" s="41"/>
      <c r="DA367" s="41"/>
      <c r="DB367" s="41"/>
      <c r="DC367" s="41"/>
      <c r="DD367" s="41"/>
      <c r="DE367" s="41"/>
      <c r="DF367" s="41"/>
      <c r="DG367" s="41"/>
      <c r="DH367" s="41"/>
      <c r="DI367" s="41"/>
      <c r="DJ367" s="41"/>
      <c r="DK367" s="41"/>
      <c r="DL367" s="41"/>
      <c r="DM367" s="41"/>
      <c r="DN367" s="41"/>
      <c r="DO367" s="41"/>
      <c r="DP367" s="41"/>
      <c r="DQ367" s="41"/>
      <c r="DR367" s="41"/>
      <c r="DS367" s="41"/>
      <c r="DT367" s="41"/>
      <c r="DU367" s="41"/>
      <c r="DV367" s="41"/>
      <c r="DW367" s="41"/>
      <c r="DX367" s="41"/>
      <c r="DY367" s="41"/>
      <c r="DZ367" s="41"/>
      <c r="EA367" s="41"/>
      <c r="EB367" s="41"/>
      <c r="EC367" s="41"/>
      <c r="ED367" s="41"/>
      <c r="EE367" s="41"/>
      <c r="EF367" s="41"/>
      <c r="EG367" s="41"/>
      <c r="EH367" s="41"/>
      <c r="EI367" s="41"/>
      <c r="EJ367" s="41"/>
      <c r="EK367" s="41"/>
      <c r="EL367" s="41"/>
      <c r="EM367" s="41"/>
      <c r="EN367" s="41"/>
      <c r="EO367" s="41"/>
      <c r="EP367" s="41"/>
      <c r="EQ367" s="41"/>
      <c r="ER367" s="41"/>
      <c r="ES367" s="41"/>
      <c r="ET367" s="41"/>
      <c r="EU367" s="41"/>
      <c r="EV367" s="41"/>
      <c r="EW367" s="41"/>
      <c r="EX367" s="41"/>
      <c r="EY367" s="41"/>
      <c r="EZ367" s="41"/>
      <c r="FA367" s="41"/>
      <c r="FB367" s="41"/>
      <c r="FC367" s="41"/>
      <c r="FD367" s="41"/>
      <c r="FE367" s="41"/>
      <c r="FF367" s="41"/>
      <c r="FG367" s="41"/>
      <c r="FH367" s="41"/>
      <c r="FI367" s="41"/>
      <c r="FJ367" s="41"/>
      <c r="FK367" s="41"/>
      <c r="FL367" s="41"/>
      <c r="FM367" s="41"/>
      <c r="FN367" s="41"/>
      <c r="FO367" s="41"/>
      <c r="FP367" s="41"/>
      <c r="FQ367" s="41"/>
      <c r="FR367" s="41"/>
      <c r="FS367" s="41"/>
      <c r="FT367" s="41"/>
      <c r="FU367" s="41"/>
      <c r="FV367" s="41"/>
      <c r="FW367" s="41"/>
      <c r="FX367" s="41"/>
      <c r="FY367" s="41"/>
      <c r="FZ367" s="41"/>
      <c r="GA367" s="41"/>
      <c r="GB367" s="41"/>
      <c r="GC367" s="41"/>
      <c r="GD367" s="41"/>
      <c r="GE367" s="41"/>
      <c r="GF367" s="41"/>
      <c r="GG367" s="41"/>
      <c r="GH367" s="41"/>
      <c r="GI367" s="41"/>
      <c r="GJ367" s="41"/>
      <c r="GK367" s="41"/>
      <c r="GL367" s="41"/>
      <c r="GM367" s="41"/>
      <c r="GN367" s="41"/>
      <c r="GO367" s="41"/>
      <c r="GP367" s="41"/>
      <c r="GQ367" s="41"/>
      <c r="GR367" s="41"/>
      <c r="GS367" s="41"/>
      <c r="GT367" s="41"/>
      <c r="GU367" s="41"/>
      <c r="GV367" s="41"/>
      <c r="GW367" s="41"/>
      <c r="GX367" s="41"/>
      <c r="GY367" s="41"/>
      <c r="GZ367" s="41"/>
      <c r="HA367" s="41"/>
      <c r="HB367" s="41"/>
      <c r="HC367" s="41"/>
      <c r="HD367" s="41"/>
      <c r="HE367" s="41"/>
      <c r="HF367" s="41"/>
      <c r="HG367" s="41"/>
      <c r="HH367" s="41"/>
      <c r="HI367" s="41"/>
      <c r="HJ367" s="41"/>
      <c r="HK367" s="41"/>
      <c r="HL367" s="41"/>
      <c r="HM367" s="41"/>
      <c r="HN367" s="41"/>
      <c r="HO367" s="41"/>
      <c r="HP367" s="41"/>
      <c r="HQ367" s="41"/>
      <c r="HR367" s="41"/>
      <c r="HS367" s="41"/>
      <c r="HT367" s="41"/>
      <c r="HU367" s="41"/>
      <c r="HV367" s="41"/>
      <c r="HW367" s="41"/>
      <c r="HX367" s="41"/>
      <c r="HY367" s="41"/>
      <c r="HZ367" s="41"/>
      <c r="IA367" s="41"/>
      <c r="IB367" s="41"/>
      <c r="IC367" s="41"/>
      <c r="ID367" s="41"/>
      <c r="IE367" s="41"/>
      <c r="IF367" s="41"/>
      <c r="IG367" s="41"/>
      <c r="IH367" s="41"/>
      <c r="II367" s="41"/>
      <c r="IJ367" s="41"/>
      <c r="IK367" s="41"/>
      <c r="IL367" s="41"/>
      <c r="IM367" s="41"/>
      <c r="IN367" s="41"/>
      <c r="IO367" s="41"/>
      <c r="IP367" s="41"/>
      <c r="IQ367" s="41"/>
      <c r="IR367" s="41"/>
      <c r="IS367" s="41"/>
      <c r="IT367" s="41"/>
      <c r="IU367" s="41"/>
      <c r="IV367" s="41"/>
      <c r="IW367" s="41"/>
      <c r="IX367" s="41"/>
      <c r="IY367" s="41"/>
      <c r="IZ367" s="41"/>
      <c r="JA367" s="41"/>
      <c r="JB367" s="41"/>
      <c r="JC367" s="41"/>
      <c r="JD367" s="41"/>
      <c r="JE367" s="41"/>
      <c r="JF367" s="41"/>
      <c r="JG367" s="41"/>
      <c r="JH367" s="41"/>
      <c r="JI367" s="41"/>
      <c r="JJ367" s="41"/>
      <c r="JK367" s="41"/>
      <c r="JL367" s="41"/>
      <c r="JM367" s="41"/>
      <c r="JN367" s="41"/>
      <c r="JO367" s="41"/>
      <c r="JP367" s="41"/>
      <c r="JQ367" s="41"/>
      <c r="JR367" s="41"/>
      <c r="JS367" s="41"/>
      <c r="JT367" s="41"/>
      <c r="JU367" s="41"/>
      <c r="JV367" s="41"/>
      <c r="JW367" s="41"/>
      <c r="JX367" s="41"/>
      <c r="JY367" s="41"/>
      <c r="JZ367" s="41"/>
      <c r="KA367" s="41"/>
      <c r="KB367" s="41"/>
      <c r="KC367" s="41"/>
      <c r="KD367" s="41"/>
      <c r="KE367" s="41"/>
      <c r="KF367" s="41"/>
      <c r="KG367" s="41"/>
      <c r="KH367" s="41"/>
      <c r="KI367" s="41"/>
      <c r="KJ367" s="41"/>
      <c r="KK367" s="41"/>
      <c r="KL367" s="41"/>
      <c r="KM367" s="41"/>
      <c r="KN367" s="41"/>
      <c r="KO367" s="41"/>
      <c r="KP367" s="41"/>
      <c r="KQ367" s="41"/>
      <c r="KR367" s="41"/>
      <c r="KS367" s="41"/>
      <c r="KT367" s="41"/>
      <c r="KU367" s="41"/>
      <c r="KV367" s="41"/>
      <c r="KW367" s="41"/>
      <c r="KX367" s="41"/>
      <c r="KY367" s="41"/>
      <c r="KZ367" s="41"/>
      <c r="LA367" s="41"/>
      <c r="LB367" s="41"/>
      <c r="LC367" s="41"/>
      <c r="LD367" s="41"/>
      <c r="LE367" s="41"/>
      <c r="LF367" s="41"/>
      <c r="LG367" s="41"/>
      <c r="LH367" s="41"/>
      <c r="LI367" s="41"/>
      <c r="LJ367" s="41"/>
      <c r="LK367" s="41"/>
      <c r="LL367" s="41"/>
      <c r="LM367" s="41"/>
      <c r="LN367" s="41"/>
      <c r="LO367" s="41"/>
      <c r="LP367" s="41"/>
      <c r="LQ367" s="41"/>
      <c r="LR367" s="41"/>
      <c r="LS367" s="41"/>
      <c r="LT367" s="41"/>
      <c r="LU367" s="41"/>
      <c r="LV367" s="41"/>
      <c r="LW367" s="41"/>
      <c r="LX367" s="41"/>
      <c r="LY367" s="41"/>
      <c r="LZ367" s="41"/>
      <c r="MA367" s="41"/>
      <c r="MB367" s="41"/>
      <c r="MC367" s="41"/>
      <c r="MD367" s="41"/>
      <c r="ME367" s="41"/>
      <c r="MF367" s="41"/>
      <c r="MG367" s="41"/>
      <c r="MH367" s="41"/>
      <c r="MI367" s="41"/>
      <c r="MJ367" s="41"/>
      <c r="MK367" s="41"/>
      <c r="ML367" s="41"/>
      <c r="MM367" s="41"/>
      <c r="MN367" s="41"/>
      <c r="MO367" s="41"/>
      <c r="MP367" s="41"/>
      <c r="MQ367" s="41"/>
      <c r="MR367" s="41"/>
      <c r="MS367" s="41"/>
      <c r="MT367" s="41"/>
      <c r="MU367" s="41"/>
      <c r="MV367" s="41"/>
      <c r="MW367" s="41"/>
      <c r="MX367" s="41"/>
      <c r="MY367" s="41"/>
      <c r="MZ367" s="41"/>
      <c r="NA367" s="41"/>
      <c r="NB367" s="41"/>
      <c r="NC367" s="41"/>
      <c r="ND367" s="41"/>
      <c r="NE367" s="41"/>
      <c r="NF367" s="41"/>
      <c r="NG367" s="41"/>
      <c r="NH367" s="41"/>
      <c r="NI367" s="41"/>
      <c r="NJ367" s="41"/>
      <c r="NK367" s="41"/>
      <c r="NL367" s="41"/>
      <c r="NM367" s="41"/>
      <c r="NN367" s="41"/>
      <c r="NO367" s="41"/>
      <c r="NP367" s="41"/>
      <c r="NQ367" s="41"/>
      <c r="NR367" s="41"/>
      <c r="NS367" s="41"/>
      <c r="NT367" s="41"/>
      <c r="NU367" s="41"/>
      <c r="NV367" s="41"/>
      <c r="NW367" s="41"/>
      <c r="NX367" s="41"/>
      <c r="NY367" s="41"/>
      <c r="NZ367" s="41"/>
      <c r="OA367" s="41"/>
      <c r="OB367" s="41"/>
      <c r="OC367" s="41"/>
      <c r="OD367" s="41"/>
      <c r="OE367" s="41"/>
      <c r="OF367" s="41"/>
      <c r="OG367" s="41"/>
      <c r="OH367" s="41"/>
      <c r="OI367" s="41"/>
      <c r="OJ367" s="41"/>
      <c r="OK367" s="41"/>
      <c r="OL367" s="41"/>
      <c r="OM367" s="41"/>
      <c r="ON367" s="41"/>
      <c r="OO367" s="41"/>
      <c r="OP367" s="41"/>
      <c r="OQ367" s="41"/>
      <c r="OR367" s="41"/>
      <c r="OS367" s="41"/>
      <c r="OT367" s="41"/>
      <c r="OU367" s="41"/>
      <c r="OV367" s="41"/>
      <c r="OW367" s="41"/>
      <c r="OX367" s="41"/>
      <c r="OY367" s="41"/>
      <c r="OZ367" s="41"/>
      <c r="PA367" s="41"/>
      <c r="PB367" s="41"/>
      <c r="PC367" s="41"/>
      <c r="PD367" s="41"/>
      <c r="PE367" s="41"/>
      <c r="PF367" s="41"/>
      <c r="PG367" s="41"/>
      <c r="PH367" s="41"/>
      <c r="PI367" s="41"/>
      <c r="PJ367" s="41"/>
      <c r="PK367" s="41"/>
      <c r="PL367" s="41"/>
      <c r="PM367" s="41"/>
      <c r="PN367" s="41"/>
      <c r="PO367" s="41"/>
      <c r="PP367" s="41"/>
      <c r="PQ367" s="41"/>
      <c r="PR367" s="41"/>
      <c r="PS367" s="41"/>
      <c r="PT367" s="41"/>
      <c r="PU367" s="41"/>
      <c r="PV367" s="41"/>
      <c r="PW367" s="41"/>
      <c r="PX367" s="41"/>
      <c r="PY367" s="41"/>
      <c r="PZ367" s="41"/>
      <c r="QA367" s="41"/>
      <c r="QB367" s="41"/>
      <c r="QC367" s="41"/>
      <c r="QD367" s="41"/>
      <c r="QE367" s="41"/>
      <c r="QF367" s="41"/>
      <c r="QG367" s="41"/>
      <c r="QH367" s="41"/>
      <c r="QI367" s="41"/>
      <c r="QJ367" s="41"/>
      <c r="QK367" s="41"/>
      <c r="QL367" s="41"/>
      <c r="QM367" s="41"/>
      <c r="QN367" s="41"/>
      <c r="QO367" s="41"/>
      <c r="QP367" s="41"/>
      <c r="QQ367" s="41"/>
      <c r="QR367" s="41"/>
      <c r="QS367" s="41"/>
      <c r="QT367" s="41"/>
      <c r="QU367" s="41"/>
      <c r="QV367" s="41"/>
      <c r="QW367" s="41"/>
      <c r="QX367" s="41"/>
      <c r="QY367" s="41"/>
      <c r="QZ367" s="41"/>
      <c r="RA367" s="41"/>
      <c r="RB367" s="41"/>
      <c r="RC367" s="41"/>
      <c r="RD367" s="41"/>
      <c r="RE367" s="41"/>
      <c r="RF367" s="41"/>
      <c r="RG367" s="41"/>
      <c r="RH367" s="41"/>
      <c r="RI367" s="41"/>
      <c r="RJ367" s="41"/>
      <c r="RK367" s="41"/>
      <c r="RL367" s="41"/>
      <c r="RM367" s="41"/>
      <c r="RN367" s="41"/>
      <c r="RO367" s="41"/>
      <c r="RP367" s="41"/>
      <c r="RQ367" s="41"/>
      <c r="RR367" s="41"/>
      <c r="RS367" s="41"/>
      <c r="RT367" s="41"/>
      <c r="RU367" s="41"/>
      <c r="RV367" s="41"/>
      <c r="RW367" s="41"/>
      <c r="RX367" s="41"/>
      <c r="RY367" s="41"/>
      <c r="RZ367" s="41"/>
      <c r="SA367" s="41"/>
      <c r="SB367" s="41"/>
      <c r="SC367" s="41"/>
      <c r="SD367" s="41"/>
      <c r="SE367" s="41"/>
      <c r="SF367" s="41"/>
      <c r="SG367" s="41"/>
      <c r="SH367" s="41"/>
      <c r="SI367" s="41"/>
      <c r="SJ367" s="41"/>
      <c r="SK367" s="41"/>
      <c r="SL367" s="41"/>
      <c r="SM367" s="41"/>
      <c r="SN367" s="41"/>
      <c r="SO367" s="41"/>
      <c r="SP367" s="41"/>
      <c r="SQ367" s="41"/>
      <c r="SR367" s="41"/>
      <c r="SS367" s="41"/>
      <c r="ST367" s="41"/>
      <c r="SU367" s="41"/>
      <c r="SV367" s="41"/>
      <c r="SW367" s="41"/>
      <c r="SX367" s="41"/>
      <c r="SY367" s="41"/>
      <c r="SZ367" s="41"/>
      <c r="TA367" s="41"/>
      <c r="TB367" s="41"/>
      <c r="TC367" s="41"/>
      <c r="TD367" s="41"/>
      <c r="TE367" s="41"/>
      <c r="TF367" s="41"/>
      <c r="TG367" s="41"/>
      <c r="TH367" s="41"/>
      <c r="TI367" s="41"/>
      <c r="TJ367" s="41"/>
      <c r="TK367" s="41"/>
      <c r="TL367" s="41"/>
      <c r="TM367" s="41"/>
      <c r="TN367" s="41"/>
      <c r="TO367" s="41"/>
      <c r="TP367" s="41"/>
      <c r="TQ367" s="41"/>
      <c r="TR367" s="41"/>
      <c r="TS367" s="41"/>
      <c r="TT367" s="41"/>
      <c r="TU367" s="41"/>
      <c r="TV367" s="41"/>
      <c r="TW367" s="41"/>
      <c r="TX367" s="41"/>
      <c r="TY367" s="41"/>
      <c r="TZ367" s="41"/>
      <c r="UA367" s="41"/>
      <c r="UB367" s="41"/>
      <c r="UC367" s="41"/>
      <c r="UD367" s="41"/>
      <c r="UE367" s="41"/>
      <c r="UF367" s="41"/>
      <c r="UG367" s="41"/>
      <c r="UH367" s="41"/>
      <c r="UI367" s="41"/>
      <c r="UJ367" s="41"/>
      <c r="UK367" s="41"/>
      <c r="UL367" s="41"/>
      <c r="UM367" s="41"/>
      <c r="UN367" s="41"/>
      <c r="UO367" s="41"/>
      <c r="UP367" s="41"/>
      <c r="UQ367" s="41"/>
      <c r="UR367" s="41"/>
      <c r="US367" s="41"/>
      <c r="UT367" s="41"/>
      <c r="UU367" s="41"/>
      <c r="UV367" s="41"/>
      <c r="UW367" s="41"/>
      <c r="UX367" s="41"/>
      <c r="UY367" s="41"/>
      <c r="UZ367" s="41"/>
      <c r="VA367" s="41"/>
      <c r="VB367" s="41"/>
      <c r="VC367" s="41"/>
      <c r="VD367" s="41"/>
      <c r="VE367" s="41"/>
      <c r="VF367" s="41"/>
      <c r="VG367" s="41"/>
      <c r="VH367" s="41"/>
      <c r="VI367" s="41"/>
      <c r="VJ367" s="41"/>
      <c r="VK367" s="41"/>
      <c r="VL367" s="41"/>
      <c r="VM367" s="41"/>
      <c r="VN367" s="41"/>
      <c r="VO367" s="41"/>
      <c r="VP367" s="41"/>
      <c r="VQ367" s="41"/>
      <c r="VR367" s="41"/>
      <c r="VS367" s="41"/>
      <c r="VT367" s="41"/>
      <c r="VU367" s="41"/>
      <c r="VV367" s="41"/>
      <c r="VW367" s="41"/>
      <c r="VX367" s="41"/>
      <c r="VY367" s="41"/>
      <c r="VZ367" s="41"/>
      <c r="WA367" s="41"/>
      <c r="WB367" s="41"/>
      <c r="WC367" s="41"/>
      <c r="WD367" s="41"/>
      <c r="WE367" s="41"/>
      <c r="WF367" s="41"/>
      <c r="WG367" s="41"/>
      <c r="WH367" s="41"/>
      <c r="WI367" s="41"/>
      <c r="WJ367" s="41"/>
      <c r="WK367" s="41"/>
      <c r="WL367" s="41"/>
      <c r="WM367" s="41"/>
      <c r="WN367" s="41"/>
      <c r="WO367" s="41"/>
      <c r="WP367" s="41"/>
      <c r="WQ367" s="41"/>
      <c r="WR367" s="41"/>
      <c r="WS367" s="41"/>
      <c r="WT367" s="41"/>
      <c r="WU367" s="41"/>
      <c r="WV367" s="41"/>
      <c r="WW367" s="41"/>
      <c r="WX367" s="41"/>
      <c r="WY367" s="41"/>
      <c r="WZ367" s="41"/>
      <c r="XA367" s="41"/>
      <c r="XB367" s="41"/>
      <c r="XC367" s="41"/>
      <c r="XD367" s="41"/>
      <c r="XE367" s="41"/>
      <c r="XF367" s="41"/>
      <c r="XG367" s="41"/>
      <c r="XH367" s="41"/>
      <c r="XI367" s="41"/>
      <c r="XJ367" s="41"/>
      <c r="XK367" s="41"/>
      <c r="XL367" s="41"/>
      <c r="XM367" s="41"/>
      <c r="XN367" s="41"/>
      <c r="XO367" s="41"/>
      <c r="XP367" s="41"/>
      <c r="XQ367" s="41"/>
      <c r="XR367" s="41"/>
      <c r="XS367" s="41"/>
      <c r="XT367" s="41"/>
      <c r="XU367" s="41"/>
      <c r="XV367" s="41"/>
      <c r="XW367" s="41"/>
      <c r="XX367" s="41"/>
      <c r="XY367" s="41"/>
      <c r="XZ367" s="41"/>
      <c r="YA367" s="41"/>
      <c r="YB367" s="41"/>
      <c r="YC367" s="41"/>
      <c r="YD367" s="41"/>
      <c r="YE367" s="41"/>
      <c r="YF367" s="41"/>
      <c r="YG367" s="41"/>
      <c r="YH367" s="41"/>
      <c r="YI367" s="41"/>
      <c r="YJ367" s="41"/>
      <c r="YK367" s="41"/>
      <c r="YL367" s="41"/>
      <c r="YM367" s="41"/>
      <c r="YN367" s="41"/>
      <c r="YO367" s="41"/>
      <c r="YP367" s="41"/>
      <c r="YQ367" s="41"/>
      <c r="YR367" s="41"/>
      <c r="YS367" s="41"/>
      <c r="YT367" s="41"/>
      <c r="YU367" s="41"/>
      <c r="YV367" s="41"/>
      <c r="YW367" s="41"/>
      <c r="YX367" s="41"/>
      <c r="YY367" s="41"/>
      <c r="YZ367" s="41"/>
      <c r="ZA367" s="41"/>
      <c r="ZB367" s="41"/>
      <c r="ZC367" s="41"/>
      <c r="ZD367" s="41"/>
      <c r="ZE367" s="41"/>
      <c r="ZF367" s="41"/>
      <c r="ZG367" s="41"/>
      <c r="ZH367" s="41"/>
      <c r="ZI367" s="41"/>
      <c r="ZJ367" s="41"/>
      <c r="ZK367" s="41"/>
      <c r="ZL367" s="41"/>
      <c r="ZM367" s="41"/>
      <c r="ZN367" s="41"/>
      <c r="ZO367" s="41"/>
      <c r="ZP367" s="41"/>
      <c r="ZQ367" s="41"/>
      <c r="ZR367" s="41"/>
      <c r="ZS367" s="41"/>
      <c r="ZT367" s="41"/>
      <c r="ZU367" s="41"/>
      <c r="ZV367" s="41"/>
      <c r="ZW367" s="41"/>
      <c r="ZX367" s="41"/>
      <c r="ZY367" s="41"/>
      <c r="ZZ367" s="41"/>
      <c r="AAA367" s="41"/>
      <c r="AAB367" s="41"/>
      <c r="AAC367" s="41"/>
      <c r="AAD367" s="41"/>
      <c r="AAE367" s="41"/>
      <c r="AAF367" s="41"/>
      <c r="AAG367" s="41"/>
      <c r="AAH367" s="41"/>
      <c r="AAI367" s="41"/>
      <c r="AAJ367" s="41"/>
      <c r="AAK367" s="41"/>
      <c r="AAL367" s="41"/>
      <c r="AAM367" s="41"/>
      <c r="AAN367" s="41"/>
      <c r="AAO367" s="41"/>
      <c r="AAP367" s="41"/>
      <c r="AAQ367" s="41"/>
      <c r="AAR367" s="41"/>
      <c r="AAS367" s="41"/>
      <c r="AAT367" s="41"/>
      <c r="AAU367" s="41"/>
      <c r="AAV367" s="41"/>
      <c r="AAW367" s="41"/>
      <c r="AAX367" s="41"/>
      <c r="AAY367" s="41"/>
      <c r="AAZ367" s="41"/>
      <c r="ABA367" s="41"/>
      <c r="ABB367" s="41"/>
      <c r="ABC367" s="41"/>
      <c r="ABD367" s="41"/>
      <c r="ABE367" s="41"/>
      <c r="ABF367" s="41"/>
      <c r="ABG367" s="41"/>
      <c r="ABH367" s="41"/>
      <c r="ABI367" s="41"/>
      <c r="ABJ367" s="41"/>
      <c r="ABK367" s="41"/>
      <c r="ABL367" s="41"/>
      <c r="ABM367" s="41"/>
      <c r="ABN367" s="41"/>
      <c r="ABO367" s="41"/>
      <c r="ABP367" s="41"/>
      <c r="ABQ367" s="41"/>
      <c r="ABR367" s="41"/>
      <c r="ABS367" s="41"/>
      <c r="ABT367" s="41"/>
      <c r="ABU367" s="41"/>
      <c r="ABV367" s="41"/>
      <c r="ABW367" s="41"/>
      <c r="ABX367" s="41"/>
      <c r="ABY367" s="41"/>
      <c r="ABZ367" s="41"/>
      <c r="ACA367" s="41"/>
      <c r="ACB367" s="41"/>
      <c r="ACC367" s="41"/>
      <c r="ACD367" s="41"/>
      <c r="ACE367" s="41"/>
      <c r="ACF367" s="41"/>
      <c r="ACG367" s="41"/>
      <c r="ACH367" s="41"/>
      <c r="ACI367" s="41"/>
      <c r="ACJ367" s="41"/>
      <c r="ACK367" s="41"/>
      <c r="ACL367" s="41"/>
      <c r="ACM367" s="41"/>
      <c r="ACN367" s="41"/>
      <c r="ACO367" s="41"/>
      <c r="ACP367" s="41"/>
      <c r="ACQ367" s="41"/>
      <c r="ACR367" s="41"/>
      <c r="ACS367" s="41"/>
      <c r="ACT367" s="41"/>
      <c r="ACU367" s="41"/>
      <c r="ACV367" s="41"/>
      <c r="ACW367" s="41"/>
      <c r="ACX367" s="41"/>
      <c r="ACY367" s="41"/>
      <c r="ACZ367" s="41"/>
      <c r="ADA367" s="41"/>
      <c r="ADB367" s="41"/>
      <c r="ADC367" s="41"/>
      <c r="ADD367" s="41"/>
      <c r="ADE367" s="41"/>
      <c r="ADF367" s="41"/>
      <c r="ADG367" s="41"/>
      <c r="ADH367" s="41"/>
      <c r="ADI367" s="41"/>
      <c r="ADJ367" s="41"/>
      <c r="ADK367" s="41"/>
      <c r="ADL367" s="41"/>
      <c r="ADM367" s="41"/>
      <c r="ADN367" s="41"/>
      <c r="ADO367" s="41"/>
      <c r="ADP367" s="41"/>
      <c r="ADQ367" s="41"/>
      <c r="ADR367" s="41"/>
      <c r="ADS367" s="41"/>
      <c r="ADT367" s="41"/>
      <c r="ADU367" s="41"/>
      <c r="ADV367" s="41"/>
      <c r="ADW367" s="41"/>
      <c r="ADX367" s="41"/>
      <c r="ADY367" s="41"/>
      <c r="ADZ367" s="41"/>
      <c r="AEA367" s="41"/>
      <c r="AEB367" s="41"/>
      <c r="AEC367" s="41"/>
      <c r="AED367" s="41"/>
      <c r="AEE367" s="41"/>
      <c r="AEF367" s="41"/>
      <c r="AEG367" s="41"/>
      <c r="AEH367" s="41"/>
      <c r="AEI367" s="41"/>
      <c r="AEJ367" s="41"/>
      <c r="AEK367" s="41"/>
      <c r="AEL367" s="41"/>
      <c r="AEM367" s="41"/>
      <c r="AEN367" s="41"/>
      <c r="AEO367" s="41"/>
      <c r="AEP367" s="41"/>
      <c r="AEQ367" s="41"/>
      <c r="AER367" s="41"/>
      <c r="AES367" s="41"/>
      <c r="AET367" s="41"/>
      <c r="AEU367" s="41"/>
      <c r="AEV367" s="41"/>
      <c r="AEW367" s="41"/>
      <c r="AEX367" s="41"/>
      <c r="AEY367" s="41"/>
      <c r="AEZ367" s="41"/>
      <c r="AFA367" s="41"/>
      <c r="AFB367" s="41"/>
      <c r="AFC367" s="41"/>
      <c r="AFD367" s="41"/>
      <c r="AFE367" s="41"/>
      <c r="AFF367" s="41"/>
      <c r="AFG367" s="41"/>
      <c r="AFH367" s="41"/>
      <c r="AFI367" s="41"/>
      <c r="AFJ367" s="41"/>
      <c r="AFK367" s="41"/>
      <c r="AFL367" s="41"/>
      <c r="AFM367" s="41"/>
      <c r="AFN367" s="41"/>
      <c r="AFO367" s="41"/>
      <c r="AFP367" s="41"/>
      <c r="AFQ367" s="41"/>
      <c r="AFR367" s="41"/>
      <c r="AFS367" s="41"/>
      <c r="AFT367" s="41"/>
      <c r="AFU367" s="41"/>
      <c r="AFV367" s="41"/>
      <c r="AFW367" s="41"/>
      <c r="AFX367" s="41"/>
      <c r="AFY367" s="41"/>
      <c r="AFZ367" s="41"/>
      <c r="AGA367" s="41"/>
      <c r="AGB367" s="41"/>
      <c r="AGC367" s="41"/>
      <c r="AGD367" s="41"/>
      <c r="AGE367" s="41"/>
      <c r="AGF367" s="41"/>
      <c r="AGG367" s="41"/>
      <c r="AGH367" s="41"/>
      <c r="AGI367" s="41"/>
      <c r="AGJ367" s="41"/>
      <c r="AGK367" s="41"/>
      <c r="AGL367" s="41"/>
      <c r="AGM367" s="41"/>
      <c r="AGN367" s="41"/>
      <c r="AGO367" s="41"/>
      <c r="AGP367" s="41"/>
      <c r="AGQ367" s="41"/>
      <c r="AGR367" s="41"/>
      <c r="AGS367" s="41"/>
      <c r="AGT367" s="41"/>
      <c r="AGU367" s="41"/>
      <c r="AGV367" s="41"/>
      <c r="AGW367" s="41"/>
      <c r="AGX367" s="41"/>
      <c r="AGY367" s="41"/>
      <c r="AGZ367" s="41"/>
      <c r="AHA367" s="41"/>
      <c r="AHB367" s="41"/>
      <c r="AHC367" s="41"/>
      <c r="AHD367" s="41"/>
      <c r="AHE367" s="41"/>
      <c r="AHF367" s="41"/>
      <c r="AHG367" s="41"/>
      <c r="AHH367" s="41"/>
      <c r="AHI367" s="41"/>
      <c r="AHJ367" s="41"/>
      <c r="AHK367" s="41"/>
      <c r="AHL367" s="41"/>
      <c r="AHM367" s="41"/>
      <c r="AHN367" s="41"/>
      <c r="AHO367" s="41"/>
      <c r="AHP367" s="41"/>
      <c r="AHQ367" s="41"/>
      <c r="AHR367" s="41"/>
      <c r="AHS367" s="41"/>
      <c r="AHT367" s="41"/>
      <c r="AHU367" s="41"/>
      <c r="AHV367" s="41"/>
      <c r="AHW367" s="41"/>
      <c r="AHX367" s="41"/>
      <c r="AHY367" s="41"/>
      <c r="AHZ367" s="41"/>
      <c r="AIA367" s="41"/>
      <c r="AIB367" s="41"/>
      <c r="AIC367" s="41"/>
      <c r="AID367" s="41"/>
      <c r="AIE367" s="41"/>
      <c r="AIF367" s="41"/>
      <c r="AIG367" s="41"/>
      <c r="AIH367" s="41"/>
      <c r="AII367" s="41"/>
      <c r="AIJ367" s="41"/>
      <c r="AIK367" s="41"/>
      <c r="AIL367" s="41"/>
      <c r="AIM367" s="41"/>
      <c r="AIN367" s="41"/>
      <c r="AIO367" s="41"/>
      <c r="AIP367" s="41"/>
      <c r="AIQ367" s="41"/>
      <c r="AIR367" s="41"/>
      <c r="AIS367" s="41"/>
      <c r="AIT367" s="41"/>
      <c r="AIU367" s="41"/>
      <c r="AIV367" s="41"/>
      <c r="AIW367" s="41"/>
      <c r="AIX367" s="41"/>
      <c r="AIY367" s="41"/>
      <c r="AIZ367" s="41"/>
      <c r="AJA367" s="41"/>
      <c r="AJB367" s="41"/>
      <c r="AJC367" s="41"/>
      <c r="AJD367" s="41"/>
      <c r="AJE367" s="41"/>
      <c r="AJF367" s="41"/>
      <c r="AJG367" s="41"/>
      <c r="AJH367" s="41"/>
      <c r="AJI367" s="41"/>
      <c r="AJJ367" s="41"/>
      <c r="AJK367" s="41"/>
      <c r="AJL367" s="41"/>
      <c r="AJM367" s="41"/>
      <c r="AJN367" s="41"/>
      <c r="AJO367" s="41"/>
      <c r="AJP367" s="41"/>
      <c r="AJQ367" s="41"/>
      <c r="AJR367" s="41"/>
      <c r="AJS367" s="41"/>
      <c r="AJT367" s="41"/>
      <c r="AJU367" s="41"/>
      <c r="AJV367" s="41"/>
      <c r="AJW367" s="41"/>
      <c r="AJX367" s="41"/>
      <c r="AJY367" s="41"/>
      <c r="AJZ367" s="41"/>
      <c r="AKA367" s="41"/>
      <c r="AKB367" s="41"/>
      <c r="AKC367" s="41"/>
      <c r="AKD367" s="41"/>
      <c r="AKE367" s="41"/>
      <c r="AKF367" s="41"/>
      <c r="AKG367" s="41"/>
      <c r="AKH367" s="41"/>
      <c r="AKI367" s="41"/>
      <c r="AKJ367" s="41"/>
      <c r="AKK367" s="41"/>
      <c r="AKL367" s="41"/>
      <c r="AKM367" s="41"/>
      <c r="AKN367" s="41"/>
      <c r="AKO367" s="41"/>
      <c r="AKP367" s="41"/>
      <c r="AKQ367" s="41"/>
      <c r="AKR367" s="41"/>
      <c r="AKS367" s="41"/>
      <c r="AKT367" s="41"/>
      <c r="AKU367" s="41"/>
      <c r="AKV367" s="41"/>
      <c r="AKW367" s="41"/>
      <c r="AKX367" s="41"/>
      <c r="AKY367" s="41"/>
      <c r="AKZ367" s="41"/>
      <c r="ALA367" s="41"/>
      <c r="ALB367" s="41"/>
      <c r="ALC367" s="41"/>
      <c r="ALD367" s="41"/>
      <c r="ALE367" s="41"/>
      <c r="ALF367" s="41"/>
      <c r="ALG367" s="41"/>
      <c r="ALH367" s="41"/>
      <c r="ALI367" s="41"/>
      <c r="ALJ367" s="41"/>
      <c r="ALK367" s="41"/>
      <c r="ALL367" s="41"/>
      <c r="ALM367" s="41"/>
      <c r="ALN367" s="41"/>
      <c r="ALO367" s="41"/>
      <c r="ALP367" s="41"/>
      <c r="ALQ367" s="41"/>
      <c r="ALR367" s="41"/>
      <c r="ALS367" s="41"/>
      <c r="ALT367" s="41"/>
      <c r="ALU367" s="41"/>
      <c r="ALV367" s="41"/>
      <c r="ALW367" s="41"/>
      <c r="ALX367" s="41"/>
      <c r="ALY367" s="41"/>
      <c r="ALZ367" s="41"/>
      <c r="AMA367" s="41"/>
      <c r="AMB367" s="41"/>
      <c r="AMC367" s="41"/>
      <c r="AMD367" s="41"/>
      <c r="AME367" s="41"/>
    </row>
    <row r="368" spans="1:1019" ht="21.75" customHeight="1" thickBot="1" x14ac:dyDescent="0.25">
      <c r="A368" s="542" t="s">
        <v>17</v>
      </c>
      <c r="B368" s="32" t="s">
        <v>18</v>
      </c>
      <c r="C368" s="544" t="s">
        <v>32</v>
      </c>
      <c r="D368" s="1117" t="s">
        <v>113</v>
      </c>
      <c r="E368" s="1118"/>
      <c r="F368" s="1118"/>
      <c r="G368" s="1118"/>
      <c r="H368" s="1118"/>
      <c r="I368" s="1118"/>
      <c r="J368" s="1118"/>
      <c r="K368" s="1118"/>
      <c r="L368" s="1118"/>
      <c r="M368" s="1118"/>
      <c r="N368" s="1118"/>
      <c r="O368" s="1118"/>
      <c r="P368" s="1118"/>
      <c r="Q368" s="1118"/>
      <c r="R368" s="1118"/>
      <c r="S368" s="1118"/>
      <c r="T368" s="1118"/>
      <c r="U368" s="1118"/>
      <c r="V368" s="1118"/>
      <c r="W368" s="1118"/>
      <c r="X368" s="1118"/>
      <c r="Y368" s="1118"/>
      <c r="Z368" s="1118"/>
      <c r="AA368" s="1118"/>
      <c r="AB368" s="1118"/>
      <c r="AC368" s="1118"/>
      <c r="AD368" s="1118"/>
      <c r="AE368" s="1118"/>
      <c r="AF368" s="1119"/>
      <c r="AN368" s="60"/>
      <c r="AO368" s="64"/>
      <c r="AP368" s="64"/>
      <c r="AQ368" s="60"/>
      <c r="AR368" s="60"/>
      <c r="AS368" s="60"/>
      <c r="AT368" s="60"/>
      <c r="AU368" s="60"/>
      <c r="AV368" s="60"/>
      <c r="AW368" s="60"/>
      <c r="AX368" s="60"/>
      <c r="AY368" s="60"/>
      <c r="AZ368" s="60"/>
      <c r="BA368" s="60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</row>
    <row r="369" spans="1:1019" ht="18.75" customHeight="1" thickBot="1" x14ac:dyDescent="0.25">
      <c r="A369" s="684" t="s">
        <v>17</v>
      </c>
      <c r="B369" s="624" t="s">
        <v>18</v>
      </c>
      <c r="C369" s="1128" t="s">
        <v>32</v>
      </c>
      <c r="D369" s="884" t="s">
        <v>18</v>
      </c>
      <c r="E369" s="724" t="s">
        <v>114</v>
      </c>
      <c r="F369" s="649"/>
      <c r="G369" s="798" t="s">
        <v>115</v>
      </c>
      <c r="H369" s="959" t="s">
        <v>21</v>
      </c>
      <c r="I369" s="761" t="s">
        <v>36</v>
      </c>
      <c r="J369" s="283" t="s">
        <v>116</v>
      </c>
      <c r="K369" s="163">
        <f>SUM(L369,N369)</f>
        <v>0</v>
      </c>
      <c r="L369" s="157">
        <v>0</v>
      </c>
      <c r="M369" s="157">
        <v>0</v>
      </c>
      <c r="N369" s="159">
        <v>0</v>
      </c>
      <c r="O369" s="160">
        <f>+P369+R369</f>
        <v>0</v>
      </c>
      <c r="P369" s="175">
        <v>0</v>
      </c>
      <c r="Q369" s="175">
        <v>0</v>
      </c>
      <c r="R369" s="162">
        <v>0</v>
      </c>
      <c r="S369" s="163">
        <f>SUM(T369,V369)</f>
        <v>0</v>
      </c>
      <c r="T369" s="157">
        <v>0</v>
      </c>
      <c r="U369" s="157">
        <v>0</v>
      </c>
      <c r="V369" s="159">
        <v>0</v>
      </c>
      <c r="W369" s="163">
        <f>+X369+Z369</f>
        <v>0</v>
      </c>
      <c r="X369" s="175">
        <v>0</v>
      </c>
      <c r="Y369" s="175">
        <v>0</v>
      </c>
      <c r="Z369" s="162">
        <v>0</v>
      </c>
      <c r="AA369" s="165">
        <v>0</v>
      </c>
      <c r="AB369" s="165">
        <v>0</v>
      </c>
      <c r="AC369" s="662" t="s">
        <v>321</v>
      </c>
      <c r="AD369" s="601">
        <v>100</v>
      </c>
      <c r="AE369" s="601">
        <v>100</v>
      </c>
      <c r="AF369" s="882">
        <v>100</v>
      </c>
      <c r="AN369" s="60"/>
      <c r="AO369" s="60"/>
      <c r="AP369" s="60"/>
      <c r="AQ369" s="60"/>
      <c r="AR369" s="60"/>
      <c r="AS369" s="60"/>
      <c r="AT369" s="60"/>
      <c r="AU369" s="60"/>
      <c r="AV369" s="60"/>
      <c r="AW369" s="60"/>
      <c r="AX369" s="60"/>
      <c r="AY369" s="60"/>
      <c r="AZ369" s="60"/>
      <c r="BA369" s="60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0"/>
      <c r="BN369" s="60"/>
      <c r="BO369" s="60"/>
    </row>
    <row r="370" spans="1:1019" ht="18.75" customHeight="1" thickBot="1" x14ac:dyDescent="0.25">
      <c r="A370" s="685"/>
      <c r="B370" s="718"/>
      <c r="C370" s="1129"/>
      <c r="D370" s="885"/>
      <c r="E370" s="887"/>
      <c r="F370" s="889"/>
      <c r="G370" s="799"/>
      <c r="H370" s="960"/>
      <c r="I370" s="762"/>
      <c r="J370" s="286" t="s">
        <v>24</v>
      </c>
      <c r="K370" s="197">
        <f>L370+N370</f>
        <v>0</v>
      </c>
      <c r="L370" s="120">
        <v>0</v>
      </c>
      <c r="M370" s="120">
        <v>0</v>
      </c>
      <c r="N370" s="155">
        <v>0</v>
      </c>
      <c r="O370" s="191">
        <f>P370+R370</f>
        <v>0</v>
      </c>
      <c r="P370" s="121">
        <v>0</v>
      </c>
      <c r="Q370" s="121">
        <v>0</v>
      </c>
      <c r="R370" s="154">
        <v>0</v>
      </c>
      <c r="S370" s="197">
        <f>T370+V370</f>
        <v>0</v>
      </c>
      <c r="T370" s="120">
        <v>0</v>
      </c>
      <c r="U370" s="120">
        <v>0</v>
      </c>
      <c r="V370" s="155">
        <v>0</v>
      </c>
      <c r="W370" s="197">
        <f>X370+Z370</f>
        <v>0</v>
      </c>
      <c r="X370" s="121">
        <v>0</v>
      </c>
      <c r="Y370" s="121">
        <v>0</v>
      </c>
      <c r="Z370" s="154">
        <v>0</v>
      </c>
      <c r="AA370" s="156">
        <v>0</v>
      </c>
      <c r="AB370" s="156">
        <v>0</v>
      </c>
      <c r="AC370" s="662"/>
      <c r="AD370" s="601"/>
      <c r="AE370" s="601"/>
      <c r="AF370" s="882"/>
      <c r="AN370" s="60"/>
      <c r="AO370" s="60"/>
      <c r="AP370" s="60"/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</row>
    <row r="371" spans="1:1019" s="66" customFormat="1" ht="21" customHeight="1" thickBot="1" x14ac:dyDescent="0.25">
      <c r="A371" s="685"/>
      <c r="B371" s="718"/>
      <c r="C371" s="1130"/>
      <c r="D371" s="886"/>
      <c r="E371" s="818"/>
      <c r="F371" s="650"/>
      <c r="G371" s="954"/>
      <c r="H371" s="961"/>
      <c r="I371" s="1132"/>
      <c r="J371" s="128" t="s">
        <v>28</v>
      </c>
      <c r="K371" s="132">
        <f>+L371+N371</f>
        <v>0</v>
      </c>
      <c r="L371" s="130">
        <v>0</v>
      </c>
      <c r="M371" s="130">
        <v>0</v>
      </c>
      <c r="N371" s="131">
        <v>0</v>
      </c>
      <c r="O371" s="132">
        <f>+P371+R371</f>
        <v>700</v>
      </c>
      <c r="P371" s="130">
        <v>0</v>
      </c>
      <c r="Q371" s="130">
        <v>0</v>
      </c>
      <c r="R371" s="131">
        <v>700</v>
      </c>
      <c r="S371" s="132">
        <f>+T371+V371</f>
        <v>700</v>
      </c>
      <c r="T371" s="130">
        <v>0</v>
      </c>
      <c r="U371" s="130">
        <v>0</v>
      </c>
      <c r="V371" s="131">
        <v>700</v>
      </c>
      <c r="W371" s="195">
        <f>+X371+Z371</f>
        <v>0</v>
      </c>
      <c r="X371" s="130">
        <v>0</v>
      </c>
      <c r="Y371" s="130">
        <v>0</v>
      </c>
      <c r="Z371" s="131">
        <v>0</v>
      </c>
      <c r="AA371" s="133">
        <v>0</v>
      </c>
      <c r="AB371" s="133">
        <v>0</v>
      </c>
      <c r="AC371" s="662"/>
      <c r="AD371" s="601"/>
      <c r="AE371" s="601"/>
      <c r="AF371" s="882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</row>
    <row r="372" spans="1:1019" ht="24" customHeight="1" thickBot="1" x14ac:dyDescent="0.25">
      <c r="A372" s="686"/>
      <c r="B372" s="625"/>
      <c r="C372" s="1131"/>
      <c r="D372" s="645"/>
      <c r="E372" s="725"/>
      <c r="F372" s="651"/>
      <c r="G372" s="955"/>
      <c r="H372" s="962"/>
      <c r="I372" s="1133"/>
      <c r="J372" s="134" t="s">
        <v>26</v>
      </c>
      <c r="K372" s="8">
        <f t="shared" ref="K372:N372" si="143">SUM(K369:K371)</f>
        <v>0</v>
      </c>
      <c r="L372" s="1">
        <f t="shared" si="143"/>
        <v>0</v>
      </c>
      <c r="M372" s="1">
        <f t="shared" si="143"/>
        <v>0</v>
      </c>
      <c r="N372" s="11">
        <f t="shared" si="143"/>
        <v>0</v>
      </c>
      <c r="O372" s="8">
        <f t="shared" ref="O372:AB372" si="144">SUM(O369:O371)</f>
        <v>700</v>
      </c>
      <c r="P372" s="1">
        <f t="shared" si="144"/>
        <v>0</v>
      </c>
      <c r="Q372" s="1">
        <f t="shared" si="144"/>
        <v>0</v>
      </c>
      <c r="R372" s="11">
        <f t="shared" si="144"/>
        <v>700</v>
      </c>
      <c r="S372" s="8">
        <f t="shared" si="144"/>
        <v>700</v>
      </c>
      <c r="T372" s="1">
        <f t="shared" si="144"/>
        <v>0</v>
      </c>
      <c r="U372" s="1">
        <f t="shared" si="144"/>
        <v>0</v>
      </c>
      <c r="V372" s="11">
        <f t="shared" si="144"/>
        <v>700</v>
      </c>
      <c r="W372" s="8">
        <f t="shared" si="144"/>
        <v>0</v>
      </c>
      <c r="X372" s="1">
        <f t="shared" si="144"/>
        <v>0</v>
      </c>
      <c r="Y372" s="1">
        <f t="shared" si="144"/>
        <v>0</v>
      </c>
      <c r="Z372" s="11">
        <f t="shared" si="144"/>
        <v>0</v>
      </c>
      <c r="AA372" s="9">
        <f t="shared" si="144"/>
        <v>0</v>
      </c>
      <c r="AB372" s="9">
        <f t="shared" si="144"/>
        <v>0</v>
      </c>
      <c r="AC372" s="662"/>
      <c r="AD372" s="601"/>
      <c r="AE372" s="601"/>
      <c r="AF372" s="882"/>
      <c r="AN372" s="60"/>
      <c r="AO372" s="60"/>
      <c r="AP372" s="60"/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</row>
    <row r="373" spans="1:1019" ht="18.75" customHeight="1" x14ac:dyDescent="0.2">
      <c r="A373" s="684" t="s">
        <v>17</v>
      </c>
      <c r="B373" s="624" t="s">
        <v>18</v>
      </c>
      <c r="C373" s="903" t="s">
        <v>32</v>
      </c>
      <c r="D373" s="905" t="s">
        <v>27</v>
      </c>
      <c r="E373" s="724" t="s">
        <v>251</v>
      </c>
      <c r="F373" s="916"/>
      <c r="G373" s="922" t="s">
        <v>115</v>
      </c>
      <c r="H373" s="923" t="s">
        <v>21</v>
      </c>
      <c r="I373" s="761" t="s">
        <v>36</v>
      </c>
      <c r="J373" s="283" t="s">
        <v>116</v>
      </c>
      <c r="K373" s="163">
        <f>SUM(L373,N373)</f>
        <v>1749.3</v>
      </c>
      <c r="L373" s="157">
        <v>0</v>
      </c>
      <c r="M373" s="157">
        <v>0</v>
      </c>
      <c r="N373" s="159">
        <v>1749.3</v>
      </c>
      <c r="O373" s="160">
        <f>+P373+R373</f>
        <v>1700</v>
      </c>
      <c r="P373" s="175">
        <v>0</v>
      </c>
      <c r="Q373" s="175">
        <v>0</v>
      </c>
      <c r="R373" s="162">
        <v>1700</v>
      </c>
      <c r="S373" s="163">
        <f>SUM(T373,V373)</f>
        <v>1800</v>
      </c>
      <c r="T373" s="157">
        <v>0</v>
      </c>
      <c r="U373" s="157">
        <v>0</v>
      </c>
      <c r="V373" s="159">
        <v>1800</v>
      </c>
      <c r="W373" s="163">
        <f>+X373+Z373</f>
        <v>0</v>
      </c>
      <c r="X373" s="157">
        <v>0</v>
      </c>
      <c r="Y373" s="157">
        <v>0</v>
      </c>
      <c r="Z373" s="159">
        <v>0</v>
      </c>
      <c r="AA373" s="165">
        <v>1800</v>
      </c>
      <c r="AB373" s="165">
        <v>1900</v>
      </c>
      <c r="AC373" s="609" t="s">
        <v>294</v>
      </c>
      <c r="AD373" s="897">
        <v>20</v>
      </c>
      <c r="AE373" s="897">
        <v>20</v>
      </c>
      <c r="AF373" s="808">
        <v>20</v>
      </c>
      <c r="AN373" s="60"/>
      <c r="AO373" s="60"/>
      <c r="AP373" s="60"/>
      <c r="AQ373" s="60"/>
      <c r="AR373" s="60"/>
      <c r="AS373" s="60"/>
      <c r="AT373" s="60"/>
      <c r="AU373" s="60"/>
      <c r="AV373" s="60"/>
      <c r="AW373" s="60"/>
      <c r="AX373" s="60"/>
      <c r="AY373" s="60"/>
      <c r="AZ373" s="60"/>
      <c r="BA373" s="60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0"/>
      <c r="BN373" s="60"/>
      <c r="BO373" s="60"/>
    </row>
    <row r="374" spans="1:1019" ht="18.75" customHeight="1" x14ac:dyDescent="0.2">
      <c r="A374" s="685"/>
      <c r="B374" s="718"/>
      <c r="C374" s="904"/>
      <c r="D374" s="906"/>
      <c r="E374" s="818"/>
      <c r="F374" s="917"/>
      <c r="G374" s="936"/>
      <c r="H374" s="1116"/>
      <c r="I374" s="762"/>
      <c r="J374" s="128" t="s">
        <v>28</v>
      </c>
      <c r="K374" s="195">
        <f>SUM(L374,N374)</f>
        <v>100</v>
      </c>
      <c r="L374" s="176">
        <v>0</v>
      </c>
      <c r="M374" s="129">
        <v>0</v>
      </c>
      <c r="N374" s="177">
        <v>100</v>
      </c>
      <c r="O374" s="190">
        <f>+P374+R374</f>
        <v>1000</v>
      </c>
      <c r="P374" s="130">
        <v>0</v>
      </c>
      <c r="Q374" s="130">
        <v>0</v>
      </c>
      <c r="R374" s="131">
        <v>1000</v>
      </c>
      <c r="S374" s="195">
        <f>SUM(T374,V374)</f>
        <v>300</v>
      </c>
      <c r="T374" s="176">
        <v>0</v>
      </c>
      <c r="U374" s="129">
        <v>0</v>
      </c>
      <c r="V374" s="177">
        <v>300</v>
      </c>
      <c r="W374" s="198">
        <v>0</v>
      </c>
      <c r="X374" s="176">
        <v>0</v>
      </c>
      <c r="Y374" s="129">
        <v>0</v>
      </c>
      <c r="Z374" s="177">
        <v>0</v>
      </c>
      <c r="AA374" s="133">
        <v>1200</v>
      </c>
      <c r="AB374" s="133">
        <v>1500</v>
      </c>
      <c r="AC374" s="610"/>
      <c r="AD374" s="899"/>
      <c r="AE374" s="899"/>
      <c r="AF374" s="867"/>
      <c r="AN374" s="60"/>
      <c r="AO374" s="60"/>
      <c r="AP374" s="60"/>
      <c r="AQ374" s="60"/>
      <c r="AR374" s="60"/>
      <c r="AS374" s="60"/>
      <c r="AT374" s="60"/>
      <c r="AU374" s="60"/>
      <c r="AV374" s="60"/>
      <c r="AW374" s="60"/>
      <c r="AX374" s="60"/>
      <c r="AY374" s="60"/>
      <c r="AZ374" s="60"/>
      <c r="BA374" s="60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</row>
    <row r="375" spans="1:1019" ht="19.5" customHeight="1" thickBot="1" x14ac:dyDescent="0.25">
      <c r="A375" s="685"/>
      <c r="B375" s="718"/>
      <c r="C375" s="904"/>
      <c r="D375" s="906"/>
      <c r="E375" s="818"/>
      <c r="F375" s="917"/>
      <c r="G375" s="936"/>
      <c r="H375" s="1116"/>
      <c r="I375" s="762"/>
      <c r="J375" s="285" t="s">
        <v>24</v>
      </c>
      <c r="K375" s="302">
        <f>SUM(L375,N375)</f>
        <v>96.8</v>
      </c>
      <c r="L375" s="414">
        <v>0</v>
      </c>
      <c r="M375" s="388">
        <v>0</v>
      </c>
      <c r="N375" s="415">
        <v>96.8</v>
      </c>
      <c r="O375" s="168">
        <f>+P375+R375</f>
        <v>0</v>
      </c>
      <c r="P375" s="208">
        <v>0</v>
      </c>
      <c r="Q375" s="208">
        <v>0</v>
      </c>
      <c r="R375" s="209">
        <v>0</v>
      </c>
      <c r="S375" s="302">
        <f>SUM(T375,V375)</f>
        <v>1300</v>
      </c>
      <c r="T375" s="414">
        <v>0</v>
      </c>
      <c r="U375" s="388">
        <v>0</v>
      </c>
      <c r="V375" s="415">
        <v>1300</v>
      </c>
      <c r="W375" s="416">
        <v>0</v>
      </c>
      <c r="X375" s="414">
        <v>0</v>
      </c>
      <c r="Y375" s="388">
        <v>0</v>
      </c>
      <c r="Z375" s="415">
        <v>0</v>
      </c>
      <c r="AA375" s="352">
        <v>0</v>
      </c>
      <c r="AB375" s="352">
        <v>0</v>
      </c>
      <c r="AC375" s="610"/>
      <c r="AD375" s="899"/>
      <c r="AE375" s="899"/>
      <c r="AF375" s="867"/>
      <c r="AN375" s="60"/>
      <c r="AO375" s="60"/>
      <c r="AP375" s="60"/>
      <c r="AQ375" s="60"/>
      <c r="AR375" s="60"/>
      <c r="AS375" s="60"/>
      <c r="AT375" s="60"/>
      <c r="AU375" s="60"/>
      <c r="AV375" s="60"/>
      <c r="AW375" s="60"/>
      <c r="AX375" s="60"/>
      <c r="AY375" s="60"/>
      <c r="AZ375" s="60"/>
      <c r="BA375" s="60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</row>
    <row r="376" spans="1:1019" ht="24.75" customHeight="1" thickBot="1" x14ac:dyDescent="0.25">
      <c r="A376" s="686"/>
      <c r="B376" s="625"/>
      <c r="C376" s="596"/>
      <c r="D376" s="672"/>
      <c r="E376" s="725"/>
      <c r="F376" s="918"/>
      <c r="G376" s="875"/>
      <c r="H376" s="877"/>
      <c r="I376" s="763"/>
      <c r="J376" s="134" t="s">
        <v>26</v>
      </c>
      <c r="K376" s="8">
        <f t="shared" ref="K376:N376" si="145">SUM(K373:K375)</f>
        <v>1946.1</v>
      </c>
      <c r="L376" s="2">
        <f t="shared" si="145"/>
        <v>0</v>
      </c>
      <c r="M376" s="2">
        <f t="shared" si="145"/>
        <v>0</v>
      </c>
      <c r="N376" s="7">
        <f t="shared" si="145"/>
        <v>1946.1</v>
      </c>
      <c r="O376" s="8">
        <f t="shared" ref="O376:AB376" si="146">SUM(O373:O375)</f>
        <v>2700</v>
      </c>
      <c r="P376" s="2">
        <f t="shared" si="146"/>
        <v>0</v>
      </c>
      <c r="Q376" s="2">
        <f t="shared" si="146"/>
        <v>0</v>
      </c>
      <c r="R376" s="7">
        <f t="shared" si="146"/>
        <v>2700</v>
      </c>
      <c r="S376" s="8">
        <f t="shared" si="146"/>
        <v>3400</v>
      </c>
      <c r="T376" s="2">
        <f t="shared" si="146"/>
        <v>0</v>
      </c>
      <c r="U376" s="2">
        <f t="shared" si="146"/>
        <v>0</v>
      </c>
      <c r="V376" s="7">
        <f t="shared" si="146"/>
        <v>3400</v>
      </c>
      <c r="W376" s="8">
        <f t="shared" si="146"/>
        <v>0</v>
      </c>
      <c r="X376" s="2">
        <f t="shared" si="146"/>
        <v>0</v>
      </c>
      <c r="Y376" s="2">
        <f t="shared" si="146"/>
        <v>0</v>
      </c>
      <c r="Z376" s="7">
        <f t="shared" si="146"/>
        <v>0</v>
      </c>
      <c r="AA376" s="9">
        <f t="shared" si="146"/>
        <v>3000</v>
      </c>
      <c r="AB376" s="9">
        <f t="shared" si="146"/>
        <v>3400</v>
      </c>
      <c r="AC376" s="611"/>
      <c r="AD376" s="898"/>
      <c r="AE376" s="898"/>
      <c r="AF376" s="868"/>
      <c r="AN376" s="60"/>
      <c r="AO376" s="60"/>
      <c r="AP376" s="60"/>
      <c r="AQ376" s="60"/>
      <c r="AR376" s="60"/>
      <c r="AS376" s="60"/>
      <c r="AT376" s="60"/>
      <c r="AU376" s="60"/>
      <c r="AV376" s="60"/>
      <c r="AW376" s="60"/>
      <c r="AX376" s="60"/>
      <c r="AY376" s="60"/>
      <c r="AZ376" s="60"/>
      <c r="BA376" s="60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</row>
    <row r="377" spans="1:1019" s="66" customFormat="1" ht="35.25" customHeight="1" thickBot="1" x14ac:dyDescent="0.25">
      <c r="A377" s="684" t="s">
        <v>17</v>
      </c>
      <c r="B377" s="624" t="s">
        <v>18</v>
      </c>
      <c r="C377" s="740" t="s">
        <v>32</v>
      </c>
      <c r="D377" s="670" t="s">
        <v>31</v>
      </c>
      <c r="E377" s="724" t="s">
        <v>117</v>
      </c>
      <c r="F377" s="892"/>
      <c r="G377" s="922" t="s">
        <v>115</v>
      </c>
      <c r="H377" s="923" t="s">
        <v>21</v>
      </c>
      <c r="I377" s="890" t="s">
        <v>36</v>
      </c>
      <c r="J377" s="380" t="s">
        <v>116</v>
      </c>
      <c r="K377" s="381">
        <f>SUM(L377,N377)</f>
        <v>1150.8</v>
      </c>
      <c r="L377" s="382">
        <v>1150.8</v>
      </c>
      <c r="M377" s="382">
        <v>0</v>
      </c>
      <c r="N377" s="383">
        <v>0</v>
      </c>
      <c r="O377" s="386">
        <f>+P377+R377</f>
        <v>1200</v>
      </c>
      <c r="P377" s="384">
        <v>1200</v>
      </c>
      <c r="Q377" s="384">
        <v>0</v>
      </c>
      <c r="R377" s="385">
        <v>0</v>
      </c>
      <c r="S377" s="381">
        <f>SUM(T377,V377)</f>
        <v>1200</v>
      </c>
      <c r="T377" s="382">
        <v>1200</v>
      </c>
      <c r="U377" s="382">
        <v>0</v>
      </c>
      <c r="V377" s="383">
        <v>0</v>
      </c>
      <c r="W377" s="381">
        <f>+X377+Z377</f>
        <v>0</v>
      </c>
      <c r="X377" s="382">
        <v>0</v>
      </c>
      <c r="Y377" s="382">
        <v>0</v>
      </c>
      <c r="Z377" s="383">
        <v>0</v>
      </c>
      <c r="AA377" s="387">
        <v>1200</v>
      </c>
      <c r="AB377" s="387">
        <v>1300</v>
      </c>
      <c r="AC377" s="900" t="s">
        <v>370</v>
      </c>
      <c r="AD377" s="883">
        <v>700</v>
      </c>
      <c r="AE377" s="883">
        <v>700</v>
      </c>
      <c r="AF377" s="882">
        <v>700</v>
      </c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</row>
    <row r="378" spans="1:1019" ht="33" customHeight="1" thickBot="1" x14ac:dyDescent="0.25">
      <c r="A378" s="686"/>
      <c r="B378" s="625"/>
      <c r="C378" s="749"/>
      <c r="D378" s="937"/>
      <c r="E378" s="725"/>
      <c r="F378" s="893"/>
      <c r="G378" s="875"/>
      <c r="H378" s="877"/>
      <c r="I378" s="891"/>
      <c r="J378" s="134" t="s">
        <v>26</v>
      </c>
      <c r="K378" s="8">
        <f t="shared" ref="K378:N378" si="147">SUM(K377)</f>
        <v>1150.8</v>
      </c>
      <c r="L378" s="1">
        <f t="shared" si="147"/>
        <v>1150.8</v>
      </c>
      <c r="M378" s="1">
        <f t="shared" si="147"/>
        <v>0</v>
      </c>
      <c r="N378" s="11">
        <f t="shared" si="147"/>
        <v>0</v>
      </c>
      <c r="O378" s="8">
        <f t="shared" ref="O378:AB378" si="148">SUM(O377)</f>
        <v>1200</v>
      </c>
      <c r="P378" s="1">
        <f t="shared" si="148"/>
        <v>1200</v>
      </c>
      <c r="Q378" s="1">
        <f t="shared" si="148"/>
        <v>0</v>
      </c>
      <c r="R378" s="11">
        <f t="shared" si="148"/>
        <v>0</v>
      </c>
      <c r="S378" s="8">
        <f t="shared" si="148"/>
        <v>1200</v>
      </c>
      <c r="T378" s="1">
        <f t="shared" si="148"/>
        <v>1200</v>
      </c>
      <c r="U378" s="1">
        <f t="shared" si="148"/>
        <v>0</v>
      </c>
      <c r="V378" s="11">
        <f t="shared" si="148"/>
        <v>0</v>
      </c>
      <c r="W378" s="8">
        <f t="shared" si="148"/>
        <v>0</v>
      </c>
      <c r="X378" s="1">
        <f t="shared" si="148"/>
        <v>0</v>
      </c>
      <c r="Y378" s="1">
        <f t="shared" si="148"/>
        <v>0</v>
      </c>
      <c r="Z378" s="11">
        <f t="shared" si="148"/>
        <v>0</v>
      </c>
      <c r="AA378" s="9">
        <f t="shared" si="148"/>
        <v>1200</v>
      </c>
      <c r="AB378" s="9">
        <f t="shared" si="148"/>
        <v>1300</v>
      </c>
      <c r="AC378" s="900"/>
      <c r="AD378" s="883"/>
      <c r="AE378" s="883"/>
      <c r="AF378" s="882"/>
      <c r="AP378" s="60"/>
      <c r="AQ378" s="60"/>
      <c r="AR378" s="60"/>
      <c r="AS378" s="60"/>
      <c r="AT378" s="60"/>
      <c r="AU378" s="60"/>
      <c r="AV378" s="60"/>
      <c r="AW378" s="60"/>
      <c r="AX378" s="60"/>
      <c r="AY378" s="60"/>
      <c r="AZ378" s="60"/>
      <c r="BA378" s="60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</row>
    <row r="379" spans="1:1019" ht="28.5" customHeight="1" thickBot="1" x14ac:dyDescent="0.25">
      <c r="A379" s="726" t="s">
        <v>17</v>
      </c>
      <c r="B379" s="624" t="s">
        <v>18</v>
      </c>
      <c r="C379" s="903" t="s">
        <v>32</v>
      </c>
      <c r="D379" s="933" t="s">
        <v>30</v>
      </c>
      <c r="E379" s="724" t="s">
        <v>118</v>
      </c>
      <c r="F379" s="649"/>
      <c r="G379" s="652" t="s">
        <v>115</v>
      </c>
      <c r="H379" s="934" t="s">
        <v>21</v>
      </c>
      <c r="I379" s="658" t="s">
        <v>36</v>
      </c>
      <c r="J379" s="380" t="s">
        <v>116</v>
      </c>
      <c r="K379" s="386">
        <f>+L379+N379</f>
        <v>0</v>
      </c>
      <c r="L379" s="384">
        <v>0</v>
      </c>
      <c r="M379" s="384">
        <v>0</v>
      </c>
      <c r="N379" s="383">
        <v>0</v>
      </c>
      <c r="O379" s="386">
        <f>+P379+R379</f>
        <v>0</v>
      </c>
      <c r="P379" s="384">
        <v>0</v>
      </c>
      <c r="Q379" s="384">
        <v>0</v>
      </c>
      <c r="R379" s="385">
        <v>0</v>
      </c>
      <c r="S379" s="386">
        <f>+T379+V379</f>
        <v>0</v>
      </c>
      <c r="T379" s="384">
        <v>0</v>
      </c>
      <c r="U379" s="384">
        <v>0</v>
      </c>
      <c r="V379" s="383">
        <v>0</v>
      </c>
      <c r="W379" s="381">
        <f>+X379+Z379</f>
        <v>0</v>
      </c>
      <c r="X379" s="384">
        <v>0</v>
      </c>
      <c r="Y379" s="384">
        <v>0</v>
      </c>
      <c r="Z379" s="385">
        <v>0</v>
      </c>
      <c r="AA379" s="387">
        <v>0</v>
      </c>
      <c r="AB379" s="387">
        <v>0</v>
      </c>
      <c r="AC379" s="878" t="s">
        <v>228</v>
      </c>
      <c r="AD379" s="897">
        <v>0</v>
      </c>
      <c r="AE379" s="897">
        <v>0</v>
      </c>
      <c r="AF379" s="808">
        <v>0</v>
      </c>
      <c r="AP379" s="60"/>
      <c r="AQ379" s="60"/>
      <c r="AR379" s="60"/>
      <c r="AS379" s="60"/>
      <c r="AT379" s="60"/>
      <c r="AU379" s="60"/>
      <c r="AV379" s="60"/>
      <c r="AW379" s="60"/>
      <c r="AX379" s="60"/>
      <c r="AY379" s="60"/>
      <c r="AZ379" s="60"/>
      <c r="BA379" s="60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0"/>
      <c r="BN379" s="60"/>
      <c r="BO379" s="60"/>
    </row>
    <row r="380" spans="1:1019" ht="32.25" customHeight="1" thickBot="1" x14ac:dyDescent="0.25">
      <c r="A380" s="686"/>
      <c r="B380" s="625"/>
      <c r="C380" s="749"/>
      <c r="D380" s="755"/>
      <c r="E380" s="725"/>
      <c r="F380" s="651"/>
      <c r="G380" s="932"/>
      <c r="H380" s="935"/>
      <c r="I380" s="824"/>
      <c r="J380" s="134" t="s">
        <v>26</v>
      </c>
      <c r="K380" s="8">
        <f t="shared" ref="K380:N380" si="149">+K379</f>
        <v>0</v>
      </c>
      <c r="L380" s="1">
        <f t="shared" si="149"/>
        <v>0</v>
      </c>
      <c r="M380" s="1">
        <f t="shared" si="149"/>
        <v>0</v>
      </c>
      <c r="N380" s="11">
        <f t="shared" si="149"/>
        <v>0</v>
      </c>
      <c r="O380" s="8">
        <f t="shared" ref="O380:AB380" si="150">+O379</f>
        <v>0</v>
      </c>
      <c r="P380" s="1">
        <f t="shared" si="150"/>
        <v>0</v>
      </c>
      <c r="Q380" s="1">
        <f t="shared" si="150"/>
        <v>0</v>
      </c>
      <c r="R380" s="11">
        <f t="shared" si="150"/>
        <v>0</v>
      </c>
      <c r="S380" s="8">
        <f t="shared" si="150"/>
        <v>0</v>
      </c>
      <c r="T380" s="1">
        <f t="shared" si="150"/>
        <v>0</v>
      </c>
      <c r="U380" s="1">
        <f t="shared" si="150"/>
        <v>0</v>
      </c>
      <c r="V380" s="11">
        <f t="shared" si="150"/>
        <v>0</v>
      </c>
      <c r="W380" s="8">
        <f t="shared" si="150"/>
        <v>0</v>
      </c>
      <c r="X380" s="1">
        <f t="shared" si="150"/>
        <v>0</v>
      </c>
      <c r="Y380" s="1">
        <f t="shared" si="150"/>
        <v>0</v>
      </c>
      <c r="Z380" s="11">
        <f t="shared" si="150"/>
        <v>0</v>
      </c>
      <c r="AA380" s="9">
        <f t="shared" si="150"/>
        <v>0</v>
      </c>
      <c r="AB380" s="9">
        <f t="shared" si="150"/>
        <v>0</v>
      </c>
      <c r="AC380" s="878"/>
      <c r="AD380" s="898"/>
      <c r="AE380" s="898"/>
      <c r="AF380" s="868"/>
      <c r="AP380" s="60"/>
      <c r="AQ380" s="60"/>
      <c r="AR380" s="60"/>
      <c r="AS380" s="60"/>
      <c r="AT380" s="60"/>
      <c r="AU380" s="60"/>
      <c r="AV380" s="60"/>
      <c r="AW380" s="60"/>
      <c r="AX380" s="60"/>
      <c r="AY380" s="60"/>
      <c r="AZ380" s="60"/>
      <c r="BA380" s="60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</row>
    <row r="381" spans="1:1019" s="88" customFormat="1" ht="35.25" customHeight="1" thickBot="1" x14ac:dyDescent="0.25">
      <c r="A381" s="684" t="s">
        <v>17</v>
      </c>
      <c r="B381" s="624" t="s">
        <v>18</v>
      </c>
      <c r="C381" s="740" t="s">
        <v>32</v>
      </c>
      <c r="D381" s="670" t="s">
        <v>32</v>
      </c>
      <c r="E381" s="807" t="s">
        <v>63</v>
      </c>
      <c r="F381" s="892"/>
      <c r="G381" s="874" t="s">
        <v>94</v>
      </c>
      <c r="H381" s="876" t="s">
        <v>21</v>
      </c>
      <c r="I381" s="890" t="s">
        <v>36</v>
      </c>
      <c r="J381" s="380" t="s">
        <v>28</v>
      </c>
      <c r="K381" s="386">
        <f>+L381+N381</f>
        <v>0</v>
      </c>
      <c r="L381" s="384">
        <v>0</v>
      </c>
      <c r="M381" s="384">
        <v>0</v>
      </c>
      <c r="N381" s="385">
        <v>0</v>
      </c>
      <c r="O381" s="386">
        <f>+P381+R381</f>
        <v>0</v>
      </c>
      <c r="P381" s="384">
        <v>0</v>
      </c>
      <c r="Q381" s="384">
        <v>0</v>
      </c>
      <c r="R381" s="385">
        <v>0</v>
      </c>
      <c r="S381" s="386">
        <f>+T381+V381</f>
        <v>0</v>
      </c>
      <c r="T381" s="384">
        <v>0</v>
      </c>
      <c r="U381" s="384">
        <v>0</v>
      </c>
      <c r="V381" s="385">
        <v>0</v>
      </c>
      <c r="W381" s="381">
        <f>+X381+Z381</f>
        <v>0</v>
      </c>
      <c r="X381" s="382">
        <v>0</v>
      </c>
      <c r="Y381" s="382">
        <v>0</v>
      </c>
      <c r="Z381" s="383">
        <v>0</v>
      </c>
      <c r="AA381" s="387">
        <v>0</v>
      </c>
      <c r="AB381" s="387">
        <v>0</v>
      </c>
      <c r="AC381" s="878" t="s">
        <v>371</v>
      </c>
      <c r="AD381" s="897">
        <v>30</v>
      </c>
      <c r="AE381" s="897">
        <v>30</v>
      </c>
      <c r="AF381" s="808">
        <v>30</v>
      </c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89"/>
      <c r="BD381" s="89"/>
      <c r="BE381" s="89"/>
      <c r="BF381" s="89"/>
      <c r="BG381" s="89"/>
      <c r="BH381" s="89"/>
      <c r="BI381" s="89"/>
      <c r="BJ381" s="89"/>
      <c r="BK381" s="89"/>
      <c r="BL381" s="89"/>
      <c r="BM381" s="89"/>
      <c r="BN381" s="89"/>
      <c r="BO381" s="89"/>
    </row>
    <row r="382" spans="1:1019" ht="33" customHeight="1" thickBot="1" x14ac:dyDescent="0.25">
      <c r="A382" s="686"/>
      <c r="B382" s="625"/>
      <c r="C382" s="749"/>
      <c r="D382" s="937"/>
      <c r="E382" s="725"/>
      <c r="F382" s="893"/>
      <c r="G382" s="875"/>
      <c r="H382" s="877"/>
      <c r="I382" s="891"/>
      <c r="J382" s="134" t="s">
        <v>26</v>
      </c>
      <c r="K382" s="8">
        <f t="shared" ref="K382:N382" si="151">SUM(K381)</f>
        <v>0</v>
      </c>
      <c r="L382" s="2">
        <f t="shared" si="151"/>
        <v>0</v>
      </c>
      <c r="M382" s="2">
        <f t="shared" si="151"/>
        <v>0</v>
      </c>
      <c r="N382" s="7">
        <f t="shared" si="151"/>
        <v>0</v>
      </c>
      <c r="O382" s="8">
        <f t="shared" ref="O382:AB382" si="152">SUM(O381)</f>
        <v>0</v>
      </c>
      <c r="P382" s="2">
        <f t="shared" si="152"/>
        <v>0</v>
      </c>
      <c r="Q382" s="2">
        <f t="shared" si="152"/>
        <v>0</v>
      </c>
      <c r="R382" s="7">
        <f t="shared" si="152"/>
        <v>0</v>
      </c>
      <c r="S382" s="8">
        <f t="shared" si="152"/>
        <v>0</v>
      </c>
      <c r="T382" s="2">
        <f t="shared" si="152"/>
        <v>0</v>
      </c>
      <c r="U382" s="2">
        <f t="shared" si="152"/>
        <v>0</v>
      </c>
      <c r="V382" s="7">
        <f t="shared" si="152"/>
        <v>0</v>
      </c>
      <c r="W382" s="8">
        <f t="shared" si="152"/>
        <v>0</v>
      </c>
      <c r="X382" s="2">
        <f t="shared" si="152"/>
        <v>0</v>
      </c>
      <c r="Y382" s="2">
        <f t="shared" si="152"/>
        <v>0</v>
      </c>
      <c r="Z382" s="7">
        <f t="shared" si="152"/>
        <v>0</v>
      </c>
      <c r="AA382" s="9">
        <f t="shared" si="152"/>
        <v>0</v>
      </c>
      <c r="AB382" s="9">
        <f t="shared" si="152"/>
        <v>0</v>
      </c>
      <c r="AC382" s="878"/>
      <c r="AD382" s="898"/>
      <c r="AE382" s="898"/>
      <c r="AF382" s="868"/>
      <c r="AN382" s="60"/>
      <c r="AO382" s="60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</row>
    <row r="383" spans="1:1019" ht="23.25" customHeight="1" thickBot="1" x14ac:dyDescent="0.25">
      <c r="A383" s="542" t="s">
        <v>17</v>
      </c>
      <c r="B383" s="32" t="s">
        <v>18</v>
      </c>
      <c r="C383" s="544" t="s">
        <v>32</v>
      </c>
      <c r="D383" s="926" t="s">
        <v>80</v>
      </c>
      <c r="E383" s="927"/>
      <c r="F383" s="927"/>
      <c r="G383" s="927"/>
      <c r="H383" s="927"/>
      <c r="I383" s="927"/>
      <c r="J383" s="928"/>
      <c r="K383" s="25">
        <f>SUM(K372+K376+K378+K382+K380)</f>
        <v>3096.8999999999996</v>
      </c>
      <c r="L383" s="26">
        <f t="shared" ref="L383:AB383" si="153">SUM(L372+L376+L378+L382+L380)</f>
        <v>1150.8</v>
      </c>
      <c r="M383" s="26">
        <f t="shared" si="153"/>
        <v>0</v>
      </c>
      <c r="N383" s="224">
        <f t="shared" si="153"/>
        <v>1946.1</v>
      </c>
      <c r="O383" s="25">
        <f t="shared" si="153"/>
        <v>4600</v>
      </c>
      <c r="P383" s="26">
        <f t="shared" si="153"/>
        <v>1200</v>
      </c>
      <c r="Q383" s="26">
        <f t="shared" si="153"/>
        <v>0</v>
      </c>
      <c r="R383" s="224">
        <f t="shared" si="153"/>
        <v>3400</v>
      </c>
      <c r="S383" s="25">
        <f t="shared" si="153"/>
        <v>5300</v>
      </c>
      <c r="T383" s="26">
        <f t="shared" si="153"/>
        <v>1200</v>
      </c>
      <c r="U383" s="26">
        <f t="shared" si="153"/>
        <v>0</v>
      </c>
      <c r="V383" s="224">
        <f t="shared" si="153"/>
        <v>4100</v>
      </c>
      <c r="W383" s="25">
        <f t="shared" si="153"/>
        <v>0</v>
      </c>
      <c r="X383" s="26">
        <f t="shared" si="153"/>
        <v>0</v>
      </c>
      <c r="Y383" s="26">
        <f t="shared" si="153"/>
        <v>0</v>
      </c>
      <c r="Z383" s="224">
        <f t="shared" si="153"/>
        <v>0</v>
      </c>
      <c r="AA383" s="27">
        <f t="shared" si="153"/>
        <v>4200</v>
      </c>
      <c r="AB383" s="27">
        <f t="shared" si="153"/>
        <v>4700</v>
      </c>
      <c r="AC383" s="879"/>
      <c r="AD383" s="880"/>
      <c r="AE383" s="880"/>
      <c r="AF383" s="881"/>
      <c r="AG383" s="41"/>
      <c r="AH383" s="41"/>
      <c r="AI383" s="41"/>
      <c r="AJ383" s="41"/>
      <c r="AK383" s="41"/>
      <c r="AL383" s="41"/>
      <c r="AM383" s="41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67"/>
      <c r="BD383" s="67"/>
      <c r="BE383" s="67"/>
      <c r="BF383" s="67"/>
      <c r="BG383" s="67"/>
      <c r="BH383" s="67"/>
      <c r="BI383" s="67"/>
      <c r="BJ383" s="67"/>
      <c r="BK383" s="67"/>
      <c r="BL383" s="67"/>
      <c r="BM383" s="67"/>
      <c r="BN383" s="67"/>
      <c r="BO383" s="67"/>
      <c r="BP383" s="41"/>
      <c r="BQ383" s="41"/>
      <c r="BR383" s="41"/>
      <c r="BS383" s="41"/>
      <c r="BT383" s="41"/>
      <c r="BU383" s="41"/>
      <c r="BV383" s="41"/>
      <c r="BW383" s="41"/>
      <c r="BX383" s="41"/>
      <c r="BY383" s="41"/>
      <c r="BZ383" s="41"/>
      <c r="CA383" s="41"/>
      <c r="CB383" s="41"/>
      <c r="CC383" s="41"/>
      <c r="CD383" s="41"/>
      <c r="CE383" s="41"/>
      <c r="CF383" s="41"/>
      <c r="CG383" s="41"/>
      <c r="CH383" s="41"/>
      <c r="CI383" s="41"/>
      <c r="CJ383" s="41"/>
      <c r="CK383" s="41"/>
      <c r="CL383" s="41"/>
      <c r="CM383" s="41"/>
      <c r="CN383" s="41"/>
      <c r="CO383" s="41"/>
      <c r="CP383" s="41"/>
      <c r="CQ383" s="41"/>
      <c r="CR383" s="41"/>
      <c r="CS383" s="41"/>
      <c r="CT383" s="41"/>
      <c r="CU383" s="41"/>
      <c r="CV383" s="41"/>
      <c r="CW383" s="41"/>
      <c r="CX383" s="41"/>
      <c r="CY383" s="41"/>
      <c r="CZ383" s="41"/>
      <c r="DA383" s="41"/>
      <c r="DB383" s="41"/>
      <c r="DC383" s="41"/>
      <c r="DD383" s="41"/>
      <c r="DE383" s="41"/>
      <c r="DF383" s="41"/>
      <c r="DG383" s="41"/>
      <c r="DH383" s="41"/>
      <c r="DI383" s="41"/>
      <c r="DJ383" s="41"/>
      <c r="DK383" s="41"/>
      <c r="DL383" s="41"/>
      <c r="DM383" s="41"/>
      <c r="DN383" s="41"/>
      <c r="DO383" s="41"/>
      <c r="DP383" s="41"/>
      <c r="DQ383" s="41"/>
      <c r="DR383" s="41"/>
      <c r="DS383" s="41"/>
      <c r="DT383" s="41"/>
      <c r="DU383" s="41"/>
      <c r="DV383" s="41"/>
      <c r="DW383" s="41"/>
      <c r="DX383" s="41"/>
      <c r="DY383" s="41"/>
      <c r="DZ383" s="41"/>
      <c r="EA383" s="41"/>
      <c r="EB383" s="41"/>
      <c r="EC383" s="41"/>
      <c r="ED383" s="41"/>
      <c r="EE383" s="41"/>
      <c r="EF383" s="41"/>
      <c r="EG383" s="41"/>
      <c r="EH383" s="41"/>
      <c r="EI383" s="41"/>
      <c r="EJ383" s="41"/>
      <c r="EK383" s="41"/>
      <c r="EL383" s="41"/>
      <c r="EM383" s="41"/>
      <c r="EN383" s="41"/>
      <c r="EO383" s="41"/>
      <c r="EP383" s="41"/>
      <c r="EQ383" s="41"/>
      <c r="ER383" s="41"/>
      <c r="ES383" s="41"/>
      <c r="ET383" s="41"/>
      <c r="EU383" s="41"/>
      <c r="EV383" s="41"/>
      <c r="EW383" s="41"/>
      <c r="EX383" s="41"/>
      <c r="EY383" s="41"/>
      <c r="EZ383" s="41"/>
      <c r="FA383" s="41"/>
      <c r="FB383" s="41"/>
      <c r="FC383" s="41"/>
      <c r="FD383" s="41"/>
      <c r="FE383" s="41"/>
      <c r="FF383" s="41"/>
      <c r="FG383" s="41"/>
      <c r="FH383" s="41"/>
      <c r="FI383" s="41"/>
      <c r="FJ383" s="41"/>
      <c r="FK383" s="41"/>
      <c r="FL383" s="41"/>
      <c r="FM383" s="41"/>
      <c r="FN383" s="41"/>
      <c r="FO383" s="41"/>
      <c r="FP383" s="41"/>
      <c r="FQ383" s="41"/>
      <c r="FR383" s="41"/>
      <c r="FS383" s="41"/>
      <c r="FT383" s="41"/>
      <c r="FU383" s="41"/>
      <c r="FV383" s="41"/>
      <c r="FW383" s="41"/>
      <c r="FX383" s="41"/>
      <c r="FY383" s="41"/>
      <c r="FZ383" s="41"/>
      <c r="GA383" s="41"/>
      <c r="GB383" s="41"/>
      <c r="GC383" s="41"/>
      <c r="GD383" s="41"/>
      <c r="GE383" s="41"/>
      <c r="GF383" s="41"/>
      <c r="GG383" s="41"/>
      <c r="GH383" s="41"/>
      <c r="GI383" s="41"/>
      <c r="GJ383" s="41"/>
      <c r="GK383" s="41"/>
      <c r="GL383" s="41"/>
      <c r="GM383" s="41"/>
      <c r="GN383" s="41"/>
      <c r="GO383" s="41"/>
      <c r="GP383" s="41"/>
      <c r="GQ383" s="41"/>
      <c r="GR383" s="41"/>
      <c r="GS383" s="41"/>
      <c r="GT383" s="41"/>
      <c r="GU383" s="41"/>
      <c r="GV383" s="41"/>
      <c r="GW383" s="41"/>
      <c r="GX383" s="41"/>
      <c r="GY383" s="41"/>
      <c r="GZ383" s="41"/>
      <c r="HA383" s="41"/>
      <c r="HB383" s="41"/>
      <c r="HC383" s="41"/>
      <c r="HD383" s="41"/>
      <c r="HE383" s="41"/>
      <c r="HF383" s="41"/>
      <c r="HG383" s="41"/>
      <c r="HH383" s="41"/>
      <c r="HI383" s="41"/>
      <c r="HJ383" s="41"/>
      <c r="HK383" s="41"/>
      <c r="HL383" s="41"/>
      <c r="HM383" s="41"/>
      <c r="HN383" s="41"/>
      <c r="HO383" s="41"/>
      <c r="HP383" s="41"/>
      <c r="HQ383" s="41"/>
      <c r="HR383" s="41"/>
      <c r="HS383" s="41"/>
      <c r="HT383" s="41"/>
      <c r="HU383" s="41"/>
      <c r="HV383" s="41"/>
      <c r="HW383" s="41"/>
      <c r="HX383" s="41"/>
      <c r="HY383" s="41"/>
      <c r="HZ383" s="41"/>
      <c r="IA383" s="41"/>
      <c r="IB383" s="41"/>
      <c r="IC383" s="41"/>
      <c r="ID383" s="41"/>
      <c r="IE383" s="41"/>
      <c r="IF383" s="41"/>
      <c r="IG383" s="41"/>
      <c r="IH383" s="41"/>
      <c r="II383" s="41"/>
      <c r="IJ383" s="41"/>
      <c r="IK383" s="41"/>
      <c r="IL383" s="41"/>
      <c r="IM383" s="41"/>
      <c r="IN383" s="41"/>
      <c r="IO383" s="41"/>
      <c r="IP383" s="41"/>
      <c r="IQ383" s="41"/>
      <c r="IR383" s="41"/>
      <c r="IS383" s="41"/>
      <c r="IT383" s="41"/>
      <c r="IU383" s="41"/>
      <c r="IV383" s="41"/>
      <c r="IW383" s="41"/>
      <c r="IX383" s="41"/>
      <c r="IY383" s="41"/>
      <c r="IZ383" s="41"/>
      <c r="JA383" s="41"/>
      <c r="JB383" s="41"/>
      <c r="JC383" s="41"/>
      <c r="JD383" s="41"/>
      <c r="JE383" s="41"/>
      <c r="JF383" s="41"/>
      <c r="JG383" s="41"/>
      <c r="JH383" s="41"/>
      <c r="JI383" s="41"/>
      <c r="JJ383" s="41"/>
      <c r="JK383" s="41"/>
      <c r="JL383" s="41"/>
      <c r="JM383" s="41"/>
      <c r="JN383" s="41"/>
      <c r="JO383" s="41"/>
      <c r="JP383" s="41"/>
      <c r="JQ383" s="41"/>
      <c r="JR383" s="41"/>
      <c r="JS383" s="41"/>
      <c r="JT383" s="41"/>
      <c r="JU383" s="41"/>
      <c r="JV383" s="41"/>
      <c r="JW383" s="41"/>
      <c r="JX383" s="41"/>
      <c r="JY383" s="41"/>
      <c r="JZ383" s="41"/>
      <c r="KA383" s="41"/>
      <c r="KB383" s="41"/>
      <c r="KC383" s="41"/>
      <c r="KD383" s="41"/>
      <c r="KE383" s="41"/>
      <c r="KF383" s="41"/>
      <c r="KG383" s="41"/>
      <c r="KH383" s="41"/>
      <c r="KI383" s="41"/>
      <c r="KJ383" s="41"/>
      <c r="KK383" s="41"/>
      <c r="KL383" s="41"/>
      <c r="KM383" s="41"/>
      <c r="KN383" s="41"/>
      <c r="KO383" s="41"/>
      <c r="KP383" s="41"/>
      <c r="KQ383" s="41"/>
      <c r="KR383" s="41"/>
      <c r="KS383" s="41"/>
      <c r="KT383" s="41"/>
      <c r="KU383" s="41"/>
      <c r="KV383" s="41"/>
      <c r="KW383" s="41"/>
      <c r="KX383" s="41"/>
      <c r="KY383" s="41"/>
      <c r="KZ383" s="41"/>
      <c r="LA383" s="41"/>
      <c r="LB383" s="41"/>
      <c r="LC383" s="41"/>
      <c r="LD383" s="41"/>
      <c r="LE383" s="41"/>
      <c r="LF383" s="41"/>
      <c r="LG383" s="41"/>
      <c r="LH383" s="41"/>
      <c r="LI383" s="41"/>
      <c r="LJ383" s="41"/>
      <c r="LK383" s="41"/>
      <c r="LL383" s="41"/>
      <c r="LM383" s="41"/>
      <c r="LN383" s="41"/>
      <c r="LO383" s="41"/>
      <c r="LP383" s="41"/>
      <c r="LQ383" s="41"/>
      <c r="LR383" s="41"/>
      <c r="LS383" s="41"/>
      <c r="LT383" s="41"/>
      <c r="LU383" s="41"/>
      <c r="LV383" s="41"/>
      <c r="LW383" s="41"/>
      <c r="LX383" s="41"/>
      <c r="LY383" s="41"/>
      <c r="LZ383" s="41"/>
      <c r="MA383" s="41"/>
      <c r="MB383" s="41"/>
      <c r="MC383" s="41"/>
      <c r="MD383" s="41"/>
      <c r="ME383" s="41"/>
      <c r="MF383" s="41"/>
      <c r="MG383" s="41"/>
      <c r="MH383" s="41"/>
      <c r="MI383" s="41"/>
      <c r="MJ383" s="41"/>
      <c r="MK383" s="41"/>
      <c r="ML383" s="41"/>
      <c r="MM383" s="41"/>
      <c r="MN383" s="41"/>
      <c r="MO383" s="41"/>
      <c r="MP383" s="41"/>
      <c r="MQ383" s="41"/>
      <c r="MR383" s="41"/>
      <c r="MS383" s="41"/>
      <c r="MT383" s="41"/>
      <c r="MU383" s="41"/>
      <c r="MV383" s="41"/>
      <c r="MW383" s="41"/>
      <c r="MX383" s="41"/>
      <c r="MY383" s="41"/>
      <c r="MZ383" s="41"/>
      <c r="NA383" s="41"/>
      <c r="NB383" s="41"/>
      <c r="NC383" s="41"/>
      <c r="ND383" s="41"/>
      <c r="NE383" s="41"/>
      <c r="NF383" s="41"/>
      <c r="NG383" s="41"/>
      <c r="NH383" s="41"/>
      <c r="NI383" s="41"/>
      <c r="NJ383" s="41"/>
      <c r="NK383" s="41"/>
      <c r="NL383" s="41"/>
      <c r="NM383" s="41"/>
      <c r="NN383" s="41"/>
      <c r="NO383" s="41"/>
      <c r="NP383" s="41"/>
      <c r="NQ383" s="41"/>
      <c r="NR383" s="41"/>
      <c r="NS383" s="41"/>
      <c r="NT383" s="41"/>
      <c r="NU383" s="41"/>
      <c r="NV383" s="41"/>
      <c r="NW383" s="41"/>
      <c r="NX383" s="41"/>
      <c r="NY383" s="41"/>
      <c r="NZ383" s="41"/>
      <c r="OA383" s="41"/>
      <c r="OB383" s="41"/>
      <c r="OC383" s="41"/>
      <c r="OD383" s="41"/>
      <c r="OE383" s="41"/>
      <c r="OF383" s="41"/>
      <c r="OG383" s="41"/>
      <c r="OH383" s="41"/>
      <c r="OI383" s="41"/>
      <c r="OJ383" s="41"/>
      <c r="OK383" s="41"/>
      <c r="OL383" s="41"/>
      <c r="OM383" s="41"/>
      <c r="ON383" s="41"/>
      <c r="OO383" s="41"/>
      <c r="OP383" s="41"/>
      <c r="OQ383" s="41"/>
      <c r="OR383" s="41"/>
      <c r="OS383" s="41"/>
      <c r="OT383" s="41"/>
      <c r="OU383" s="41"/>
      <c r="OV383" s="41"/>
      <c r="OW383" s="41"/>
      <c r="OX383" s="41"/>
      <c r="OY383" s="41"/>
      <c r="OZ383" s="41"/>
      <c r="PA383" s="41"/>
      <c r="PB383" s="41"/>
      <c r="PC383" s="41"/>
      <c r="PD383" s="41"/>
      <c r="PE383" s="41"/>
      <c r="PF383" s="41"/>
      <c r="PG383" s="41"/>
      <c r="PH383" s="41"/>
      <c r="PI383" s="41"/>
      <c r="PJ383" s="41"/>
      <c r="PK383" s="41"/>
      <c r="PL383" s="41"/>
      <c r="PM383" s="41"/>
      <c r="PN383" s="41"/>
      <c r="PO383" s="41"/>
      <c r="PP383" s="41"/>
      <c r="PQ383" s="41"/>
      <c r="PR383" s="41"/>
      <c r="PS383" s="41"/>
      <c r="PT383" s="41"/>
      <c r="PU383" s="41"/>
      <c r="PV383" s="41"/>
      <c r="PW383" s="41"/>
      <c r="PX383" s="41"/>
      <c r="PY383" s="41"/>
      <c r="PZ383" s="41"/>
      <c r="QA383" s="41"/>
      <c r="QB383" s="41"/>
      <c r="QC383" s="41"/>
      <c r="QD383" s="41"/>
      <c r="QE383" s="41"/>
      <c r="QF383" s="41"/>
      <c r="QG383" s="41"/>
      <c r="QH383" s="41"/>
      <c r="QI383" s="41"/>
      <c r="QJ383" s="41"/>
      <c r="QK383" s="41"/>
      <c r="QL383" s="41"/>
      <c r="QM383" s="41"/>
      <c r="QN383" s="41"/>
      <c r="QO383" s="41"/>
      <c r="QP383" s="41"/>
      <c r="QQ383" s="41"/>
      <c r="QR383" s="41"/>
      <c r="QS383" s="41"/>
      <c r="QT383" s="41"/>
      <c r="QU383" s="41"/>
      <c r="QV383" s="41"/>
      <c r="QW383" s="41"/>
      <c r="QX383" s="41"/>
      <c r="QY383" s="41"/>
      <c r="QZ383" s="41"/>
      <c r="RA383" s="41"/>
      <c r="RB383" s="41"/>
      <c r="RC383" s="41"/>
      <c r="RD383" s="41"/>
      <c r="RE383" s="41"/>
      <c r="RF383" s="41"/>
      <c r="RG383" s="41"/>
      <c r="RH383" s="41"/>
      <c r="RI383" s="41"/>
      <c r="RJ383" s="41"/>
      <c r="RK383" s="41"/>
      <c r="RL383" s="41"/>
      <c r="RM383" s="41"/>
      <c r="RN383" s="41"/>
      <c r="RO383" s="41"/>
      <c r="RP383" s="41"/>
      <c r="RQ383" s="41"/>
      <c r="RR383" s="41"/>
      <c r="RS383" s="41"/>
      <c r="RT383" s="41"/>
      <c r="RU383" s="41"/>
      <c r="RV383" s="41"/>
      <c r="RW383" s="41"/>
      <c r="RX383" s="41"/>
      <c r="RY383" s="41"/>
      <c r="RZ383" s="41"/>
      <c r="SA383" s="41"/>
      <c r="SB383" s="41"/>
      <c r="SC383" s="41"/>
      <c r="SD383" s="41"/>
      <c r="SE383" s="41"/>
      <c r="SF383" s="41"/>
      <c r="SG383" s="41"/>
      <c r="SH383" s="41"/>
      <c r="SI383" s="41"/>
      <c r="SJ383" s="41"/>
      <c r="SK383" s="41"/>
      <c r="SL383" s="41"/>
      <c r="SM383" s="41"/>
      <c r="SN383" s="41"/>
      <c r="SO383" s="41"/>
      <c r="SP383" s="41"/>
      <c r="SQ383" s="41"/>
      <c r="SR383" s="41"/>
      <c r="SS383" s="41"/>
      <c r="ST383" s="41"/>
      <c r="SU383" s="41"/>
      <c r="SV383" s="41"/>
      <c r="SW383" s="41"/>
      <c r="SX383" s="41"/>
      <c r="SY383" s="41"/>
      <c r="SZ383" s="41"/>
      <c r="TA383" s="41"/>
      <c r="TB383" s="41"/>
      <c r="TC383" s="41"/>
      <c r="TD383" s="41"/>
      <c r="TE383" s="41"/>
      <c r="TF383" s="41"/>
      <c r="TG383" s="41"/>
      <c r="TH383" s="41"/>
      <c r="TI383" s="41"/>
      <c r="TJ383" s="41"/>
      <c r="TK383" s="41"/>
      <c r="TL383" s="41"/>
      <c r="TM383" s="41"/>
      <c r="TN383" s="41"/>
      <c r="TO383" s="41"/>
      <c r="TP383" s="41"/>
      <c r="TQ383" s="41"/>
      <c r="TR383" s="41"/>
      <c r="TS383" s="41"/>
      <c r="TT383" s="41"/>
      <c r="TU383" s="41"/>
      <c r="TV383" s="41"/>
      <c r="TW383" s="41"/>
      <c r="TX383" s="41"/>
      <c r="TY383" s="41"/>
      <c r="TZ383" s="41"/>
      <c r="UA383" s="41"/>
      <c r="UB383" s="41"/>
      <c r="UC383" s="41"/>
      <c r="UD383" s="41"/>
      <c r="UE383" s="41"/>
      <c r="UF383" s="41"/>
      <c r="UG383" s="41"/>
      <c r="UH383" s="41"/>
      <c r="UI383" s="41"/>
      <c r="UJ383" s="41"/>
      <c r="UK383" s="41"/>
      <c r="UL383" s="41"/>
      <c r="UM383" s="41"/>
      <c r="UN383" s="41"/>
      <c r="UO383" s="41"/>
      <c r="UP383" s="41"/>
      <c r="UQ383" s="41"/>
      <c r="UR383" s="41"/>
      <c r="US383" s="41"/>
      <c r="UT383" s="41"/>
      <c r="UU383" s="41"/>
      <c r="UV383" s="41"/>
      <c r="UW383" s="41"/>
      <c r="UX383" s="41"/>
      <c r="UY383" s="41"/>
      <c r="UZ383" s="41"/>
      <c r="VA383" s="41"/>
      <c r="VB383" s="41"/>
      <c r="VC383" s="41"/>
      <c r="VD383" s="41"/>
      <c r="VE383" s="41"/>
      <c r="VF383" s="41"/>
      <c r="VG383" s="41"/>
      <c r="VH383" s="41"/>
      <c r="VI383" s="41"/>
      <c r="VJ383" s="41"/>
      <c r="VK383" s="41"/>
      <c r="VL383" s="41"/>
      <c r="VM383" s="41"/>
      <c r="VN383" s="41"/>
      <c r="VO383" s="41"/>
      <c r="VP383" s="41"/>
      <c r="VQ383" s="41"/>
      <c r="VR383" s="41"/>
      <c r="VS383" s="41"/>
      <c r="VT383" s="41"/>
      <c r="VU383" s="41"/>
      <c r="VV383" s="41"/>
      <c r="VW383" s="41"/>
      <c r="VX383" s="41"/>
      <c r="VY383" s="41"/>
      <c r="VZ383" s="41"/>
      <c r="WA383" s="41"/>
      <c r="WB383" s="41"/>
      <c r="WC383" s="41"/>
      <c r="WD383" s="41"/>
      <c r="WE383" s="41"/>
      <c r="WF383" s="41"/>
      <c r="WG383" s="41"/>
      <c r="WH383" s="41"/>
      <c r="WI383" s="41"/>
      <c r="WJ383" s="41"/>
      <c r="WK383" s="41"/>
      <c r="WL383" s="41"/>
      <c r="WM383" s="41"/>
      <c r="WN383" s="41"/>
      <c r="WO383" s="41"/>
      <c r="WP383" s="41"/>
      <c r="WQ383" s="41"/>
      <c r="WR383" s="41"/>
      <c r="WS383" s="41"/>
      <c r="WT383" s="41"/>
      <c r="WU383" s="41"/>
      <c r="WV383" s="41"/>
      <c r="WW383" s="41"/>
      <c r="WX383" s="41"/>
      <c r="WY383" s="41"/>
      <c r="WZ383" s="41"/>
      <c r="XA383" s="41"/>
      <c r="XB383" s="41"/>
      <c r="XC383" s="41"/>
      <c r="XD383" s="41"/>
      <c r="XE383" s="41"/>
      <c r="XF383" s="41"/>
      <c r="XG383" s="41"/>
      <c r="XH383" s="41"/>
      <c r="XI383" s="41"/>
      <c r="XJ383" s="41"/>
      <c r="XK383" s="41"/>
      <c r="XL383" s="41"/>
      <c r="XM383" s="41"/>
      <c r="XN383" s="41"/>
      <c r="XO383" s="41"/>
      <c r="XP383" s="41"/>
      <c r="XQ383" s="41"/>
      <c r="XR383" s="41"/>
      <c r="XS383" s="41"/>
      <c r="XT383" s="41"/>
      <c r="XU383" s="41"/>
      <c r="XV383" s="41"/>
      <c r="XW383" s="41"/>
      <c r="XX383" s="41"/>
      <c r="XY383" s="41"/>
      <c r="XZ383" s="41"/>
      <c r="YA383" s="41"/>
      <c r="YB383" s="41"/>
      <c r="YC383" s="41"/>
      <c r="YD383" s="41"/>
      <c r="YE383" s="41"/>
      <c r="YF383" s="41"/>
      <c r="YG383" s="41"/>
      <c r="YH383" s="41"/>
      <c r="YI383" s="41"/>
      <c r="YJ383" s="41"/>
      <c r="YK383" s="41"/>
      <c r="YL383" s="41"/>
      <c r="YM383" s="41"/>
      <c r="YN383" s="41"/>
      <c r="YO383" s="41"/>
      <c r="YP383" s="41"/>
      <c r="YQ383" s="41"/>
      <c r="YR383" s="41"/>
      <c r="YS383" s="41"/>
      <c r="YT383" s="41"/>
      <c r="YU383" s="41"/>
      <c r="YV383" s="41"/>
      <c r="YW383" s="41"/>
      <c r="YX383" s="41"/>
      <c r="YY383" s="41"/>
      <c r="YZ383" s="41"/>
      <c r="ZA383" s="41"/>
      <c r="ZB383" s="41"/>
      <c r="ZC383" s="41"/>
      <c r="ZD383" s="41"/>
      <c r="ZE383" s="41"/>
      <c r="ZF383" s="41"/>
      <c r="ZG383" s="41"/>
      <c r="ZH383" s="41"/>
      <c r="ZI383" s="41"/>
      <c r="ZJ383" s="41"/>
      <c r="ZK383" s="41"/>
      <c r="ZL383" s="41"/>
      <c r="ZM383" s="41"/>
      <c r="ZN383" s="41"/>
      <c r="ZO383" s="41"/>
      <c r="ZP383" s="41"/>
      <c r="ZQ383" s="41"/>
      <c r="ZR383" s="41"/>
      <c r="ZS383" s="41"/>
      <c r="ZT383" s="41"/>
      <c r="ZU383" s="41"/>
      <c r="ZV383" s="41"/>
      <c r="ZW383" s="41"/>
      <c r="ZX383" s="41"/>
      <c r="ZY383" s="41"/>
      <c r="ZZ383" s="41"/>
      <c r="AAA383" s="41"/>
      <c r="AAB383" s="41"/>
      <c r="AAC383" s="41"/>
      <c r="AAD383" s="41"/>
      <c r="AAE383" s="41"/>
      <c r="AAF383" s="41"/>
      <c r="AAG383" s="41"/>
      <c r="AAH383" s="41"/>
      <c r="AAI383" s="41"/>
      <c r="AAJ383" s="41"/>
      <c r="AAK383" s="41"/>
      <c r="AAL383" s="41"/>
      <c r="AAM383" s="41"/>
      <c r="AAN383" s="41"/>
      <c r="AAO383" s="41"/>
      <c r="AAP383" s="41"/>
      <c r="AAQ383" s="41"/>
      <c r="AAR383" s="41"/>
      <c r="AAS383" s="41"/>
      <c r="AAT383" s="41"/>
      <c r="AAU383" s="41"/>
      <c r="AAV383" s="41"/>
      <c r="AAW383" s="41"/>
      <c r="AAX383" s="41"/>
      <c r="AAY383" s="41"/>
      <c r="AAZ383" s="41"/>
      <c r="ABA383" s="41"/>
      <c r="ABB383" s="41"/>
      <c r="ABC383" s="41"/>
      <c r="ABD383" s="41"/>
      <c r="ABE383" s="41"/>
      <c r="ABF383" s="41"/>
      <c r="ABG383" s="41"/>
      <c r="ABH383" s="41"/>
      <c r="ABI383" s="41"/>
      <c r="ABJ383" s="41"/>
      <c r="ABK383" s="41"/>
      <c r="ABL383" s="41"/>
      <c r="ABM383" s="41"/>
      <c r="ABN383" s="41"/>
      <c r="ABO383" s="41"/>
      <c r="ABP383" s="41"/>
      <c r="ABQ383" s="41"/>
      <c r="ABR383" s="41"/>
      <c r="ABS383" s="41"/>
      <c r="ABT383" s="41"/>
      <c r="ABU383" s="41"/>
      <c r="ABV383" s="41"/>
      <c r="ABW383" s="41"/>
      <c r="ABX383" s="41"/>
      <c r="ABY383" s="41"/>
      <c r="ABZ383" s="41"/>
      <c r="ACA383" s="41"/>
      <c r="ACB383" s="41"/>
      <c r="ACC383" s="41"/>
      <c r="ACD383" s="41"/>
      <c r="ACE383" s="41"/>
      <c r="ACF383" s="41"/>
      <c r="ACG383" s="41"/>
      <c r="ACH383" s="41"/>
      <c r="ACI383" s="41"/>
      <c r="ACJ383" s="41"/>
      <c r="ACK383" s="41"/>
      <c r="ACL383" s="41"/>
      <c r="ACM383" s="41"/>
      <c r="ACN383" s="41"/>
      <c r="ACO383" s="41"/>
      <c r="ACP383" s="41"/>
      <c r="ACQ383" s="41"/>
      <c r="ACR383" s="41"/>
      <c r="ACS383" s="41"/>
      <c r="ACT383" s="41"/>
      <c r="ACU383" s="41"/>
      <c r="ACV383" s="41"/>
      <c r="ACW383" s="41"/>
      <c r="ACX383" s="41"/>
      <c r="ACY383" s="41"/>
      <c r="ACZ383" s="41"/>
      <c r="ADA383" s="41"/>
      <c r="ADB383" s="41"/>
      <c r="ADC383" s="41"/>
      <c r="ADD383" s="41"/>
      <c r="ADE383" s="41"/>
      <c r="ADF383" s="41"/>
      <c r="ADG383" s="41"/>
      <c r="ADH383" s="41"/>
      <c r="ADI383" s="41"/>
      <c r="ADJ383" s="41"/>
      <c r="ADK383" s="41"/>
      <c r="ADL383" s="41"/>
      <c r="ADM383" s="41"/>
      <c r="ADN383" s="41"/>
      <c r="ADO383" s="41"/>
      <c r="ADP383" s="41"/>
      <c r="ADQ383" s="41"/>
      <c r="ADR383" s="41"/>
      <c r="ADS383" s="41"/>
      <c r="ADT383" s="41"/>
      <c r="ADU383" s="41"/>
      <c r="ADV383" s="41"/>
      <c r="ADW383" s="41"/>
      <c r="ADX383" s="41"/>
      <c r="ADY383" s="41"/>
      <c r="ADZ383" s="41"/>
      <c r="AEA383" s="41"/>
      <c r="AEB383" s="41"/>
      <c r="AEC383" s="41"/>
      <c r="AED383" s="41"/>
      <c r="AEE383" s="41"/>
      <c r="AEF383" s="41"/>
      <c r="AEG383" s="41"/>
      <c r="AEH383" s="41"/>
      <c r="AEI383" s="41"/>
      <c r="AEJ383" s="41"/>
      <c r="AEK383" s="41"/>
      <c r="AEL383" s="41"/>
      <c r="AEM383" s="41"/>
      <c r="AEN383" s="41"/>
      <c r="AEO383" s="41"/>
      <c r="AEP383" s="41"/>
      <c r="AEQ383" s="41"/>
      <c r="AER383" s="41"/>
      <c r="AES383" s="41"/>
      <c r="AET383" s="41"/>
      <c r="AEU383" s="41"/>
      <c r="AEV383" s="41"/>
      <c r="AEW383" s="41"/>
      <c r="AEX383" s="41"/>
      <c r="AEY383" s="41"/>
      <c r="AEZ383" s="41"/>
      <c r="AFA383" s="41"/>
      <c r="AFB383" s="41"/>
      <c r="AFC383" s="41"/>
      <c r="AFD383" s="41"/>
      <c r="AFE383" s="41"/>
      <c r="AFF383" s="41"/>
      <c r="AFG383" s="41"/>
      <c r="AFH383" s="41"/>
      <c r="AFI383" s="41"/>
      <c r="AFJ383" s="41"/>
      <c r="AFK383" s="41"/>
      <c r="AFL383" s="41"/>
      <c r="AFM383" s="41"/>
      <c r="AFN383" s="41"/>
      <c r="AFO383" s="41"/>
      <c r="AFP383" s="41"/>
      <c r="AFQ383" s="41"/>
      <c r="AFR383" s="41"/>
      <c r="AFS383" s="41"/>
      <c r="AFT383" s="41"/>
      <c r="AFU383" s="41"/>
      <c r="AFV383" s="41"/>
      <c r="AFW383" s="41"/>
      <c r="AFX383" s="41"/>
      <c r="AFY383" s="41"/>
      <c r="AFZ383" s="41"/>
      <c r="AGA383" s="41"/>
      <c r="AGB383" s="41"/>
      <c r="AGC383" s="41"/>
      <c r="AGD383" s="41"/>
      <c r="AGE383" s="41"/>
      <c r="AGF383" s="41"/>
      <c r="AGG383" s="41"/>
      <c r="AGH383" s="41"/>
      <c r="AGI383" s="41"/>
      <c r="AGJ383" s="41"/>
      <c r="AGK383" s="41"/>
      <c r="AGL383" s="41"/>
      <c r="AGM383" s="41"/>
      <c r="AGN383" s="41"/>
      <c r="AGO383" s="41"/>
      <c r="AGP383" s="41"/>
      <c r="AGQ383" s="41"/>
      <c r="AGR383" s="41"/>
      <c r="AGS383" s="41"/>
      <c r="AGT383" s="41"/>
      <c r="AGU383" s="41"/>
      <c r="AGV383" s="41"/>
      <c r="AGW383" s="41"/>
      <c r="AGX383" s="41"/>
      <c r="AGY383" s="41"/>
      <c r="AGZ383" s="41"/>
      <c r="AHA383" s="41"/>
      <c r="AHB383" s="41"/>
      <c r="AHC383" s="41"/>
      <c r="AHD383" s="41"/>
      <c r="AHE383" s="41"/>
      <c r="AHF383" s="41"/>
      <c r="AHG383" s="41"/>
      <c r="AHH383" s="41"/>
      <c r="AHI383" s="41"/>
      <c r="AHJ383" s="41"/>
      <c r="AHK383" s="41"/>
      <c r="AHL383" s="41"/>
      <c r="AHM383" s="41"/>
      <c r="AHN383" s="41"/>
      <c r="AHO383" s="41"/>
      <c r="AHP383" s="41"/>
      <c r="AHQ383" s="41"/>
      <c r="AHR383" s="41"/>
      <c r="AHS383" s="41"/>
      <c r="AHT383" s="41"/>
      <c r="AHU383" s="41"/>
      <c r="AHV383" s="41"/>
      <c r="AHW383" s="41"/>
      <c r="AHX383" s="41"/>
      <c r="AHY383" s="41"/>
      <c r="AHZ383" s="41"/>
      <c r="AIA383" s="41"/>
      <c r="AIB383" s="41"/>
      <c r="AIC383" s="41"/>
      <c r="AID383" s="41"/>
      <c r="AIE383" s="41"/>
      <c r="AIF383" s="41"/>
      <c r="AIG383" s="41"/>
      <c r="AIH383" s="41"/>
      <c r="AII383" s="41"/>
      <c r="AIJ383" s="41"/>
      <c r="AIK383" s="41"/>
      <c r="AIL383" s="41"/>
      <c r="AIM383" s="41"/>
      <c r="AIN383" s="41"/>
      <c r="AIO383" s="41"/>
      <c r="AIP383" s="41"/>
      <c r="AIQ383" s="41"/>
      <c r="AIR383" s="41"/>
      <c r="AIS383" s="41"/>
      <c r="AIT383" s="41"/>
      <c r="AIU383" s="41"/>
      <c r="AIV383" s="41"/>
      <c r="AIW383" s="41"/>
      <c r="AIX383" s="41"/>
      <c r="AIY383" s="41"/>
      <c r="AIZ383" s="41"/>
      <c r="AJA383" s="41"/>
      <c r="AJB383" s="41"/>
      <c r="AJC383" s="41"/>
      <c r="AJD383" s="41"/>
      <c r="AJE383" s="41"/>
      <c r="AJF383" s="41"/>
      <c r="AJG383" s="41"/>
      <c r="AJH383" s="41"/>
      <c r="AJI383" s="41"/>
      <c r="AJJ383" s="41"/>
      <c r="AJK383" s="41"/>
      <c r="AJL383" s="41"/>
      <c r="AJM383" s="41"/>
      <c r="AJN383" s="41"/>
      <c r="AJO383" s="41"/>
      <c r="AJP383" s="41"/>
      <c r="AJQ383" s="41"/>
      <c r="AJR383" s="41"/>
      <c r="AJS383" s="41"/>
      <c r="AJT383" s="41"/>
      <c r="AJU383" s="41"/>
      <c r="AJV383" s="41"/>
      <c r="AJW383" s="41"/>
      <c r="AJX383" s="41"/>
      <c r="AJY383" s="41"/>
      <c r="AJZ383" s="41"/>
      <c r="AKA383" s="41"/>
      <c r="AKB383" s="41"/>
      <c r="AKC383" s="41"/>
      <c r="AKD383" s="41"/>
      <c r="AKE383" s="41"/>
      <c r="AKF383" s="41"/>
      <c r="AKG383" s="41"/>
      <c r="AKH383" s="41"/>
      <c r="AKI383" s="41"/>
      <c r="AKJ383" s="41"/>
      <c r="AKK383" s="41"/>
      <c r="AKL383" s="41"/>
      <c r="AKM383" s="41"/>
      <c r="AKN383" s="41"/>
      <c r="AKO383" s="41"/>
      <c r="AKP383" s="41"/>
      <c r="AKQ383" s="41"/>
      <c r="AKR383" s="41"/>
      <c r="AKS383" s="41"/>
      <c r="AKT383" s="41"/>
      <c r="AKU383" s="41"/>
      <c r="AKV383" s="41"/>
      <c r="AKW383" s="41"/>
      <c r="AKX383" s="41"/>
      <c r="AKY383" s="41"/>
      <c r="AKZ383" s="41"/>
      <c r="ALA383" s="41"/>
      <c r="ALB383" s="41"/>
      <c r="ALC383" s="41"/>
      <c r="ALD383" s="41"/>
      <c r="ALE383" s="41"/>
      <c r="ALF383" s="41"/>
      <c r="ALG383" s="41"/>
      <c r="ALH383" s="41"/>
      <c r="ALI383" s="41"/>
      <c r="ALJ383" s="41"/>
      <c r="ALK383" s="41"/>
      <c r="ALL383" s="41"/>
      <c r="ALM383" s="41"/>
      <c r="ALN383" s="41"/>
      <c r="ALO383" s="41"/>
      <c r="ALP383" s="41"/>
      <c r="ALQ383" s="41"/>
      <c r="ALR383" s="41"/>
      <c r="ALS383" s="41"/>
      <c r="ALT383" s="41"/>
      <c r="ALU383" s="41"/>
      <c r="ALV383" s="41"/>
      <c r="ALW383" s="41"/>
      <c r="ALX383" s="41"/>
      <c r="ALY383" s="41"/>
      <c r="ALZ383" s="41"/>
      <c r="AMA383" s="41"/>
      <c r="AMB383" s="41"/>
      <c r="AMC383" s="41"/>
      <c r="AMD383" s="41"/>
      <c r="AME383" s="41"/>
    </row>
    <row r="384" spans="1:1019" s="88" customFormat="1" ht="21" customHeight="1" thickBot="1" x14ac:dyDescent="0.25">
      <c r="A384" s="542" t="s">
        <v>17</v>
      </c>
      <c r="B384" s="32" t="s">
        <v>18</v>
      </c>
      <c r="C384" s="544" t="s">
        <v>34</v>
      </c>
      <c r="D384" s="913" t="s">
        <v>119</v>
      </c>
      <c r="E384" s="914"/>
      <c r="F384" s="914"/>
      <c r="G384" s="914"/>
      <c r="H384" s="914"/>
      <c r="I384" s="914"/>
      <c r="J384" s="914"/>
      <c r="K384" s="914"/>
      <c r="L384" s="914"/>
      <c r="M384" s="914"/>
      <c r="N384" s="914"/>
      <c r="O384" s="914"/>
      <c r="P384" s="914"/>
      <c r="Q384" s="914"/>
      <c r="R384" s="914"/>
      <c r="S384" s="914"/>
      <c r="T384" s="914"/>
      <c r="U384" s="914"/>
      <c r="V384" s="914"/>
      <c r="W384" s="914"/>
      <c r="X384" s="914"/>
      <c r="Y384" s="914"/>
      <c r="Z384" s="914"/>
      <c r="AA384" s="914"/>
      <c r="AB384" s="914"/>
      <c r="AC384" s="914"/>
      <c r="AD384" s="914"/>
      <c r="AE384" s="914"/>
      <c r="AF384" s="915"/>
      <c r="AN384" s="89"/>
      <c r="AO384" s="89"/>
      <c r="AP384" s="89"/>
      <c r="AQ384" s="60"/>
      <c r="AR384" s="89"/>
      <c r="AS384" s="89"/>
      <c r="AT384" s="89"/>
      <c r="AU384" s="89"/>
      <c r="AV384" s="89"/>
      <c r="AW384" s="89"/>
      <c r="AX384" s="89"/>
      <c r="AY384" s="89"/>
      <c r="AZ384" s="89"/>
      <c r="BA384" s="89"/>
      <c r="BB384" s="89"/>
      <c r="BC384" s="89"/>
      <c r="BD384" s="89"/>
      <c r="BE384" s="89"/>
      <c r="BF384" s="89"/>
      <c r="BG384" s="89"/>
      <c r="BH384" s="89"/>
      <c r="BI384" s="89"/>
      <c r="BJ384" s="89"/>
      <c r="BK384" s="89"/>
      <c r="BL384" s="89"/>
      <c r="BM384" s="89"/>
      <c r="BN384" s="89"/>
      <c r="BO384" s="89"/>
    </row>
    <row r="385" spans="1:67" s="88" customFormat="1" ht="33.75" customHeight="1" thickBot="1" x14ac:dyDescent="0.25">
      <c r="A385" s="684" t="s">
        <v>17</v>
      </c>
      <c r="B385" s="624" t="s">
        <v>18</v>
      </c>
      <c r="C385" s="740" t="s">
        <v>34</v>
      </c>
      <c r="D385" s="784" t="s">
        <v>27</v>
      </c>
      <c r="E385" s="836" t="s">
        <v>159</v>
      </c>
      <c r="F385" s="694"/>
      <c r="G385" s="695" t="s">
        <v>402</v>
      </c>
      <c r="H385" s="873" t="s">
        <v>21</v>
      </c>
      <c r="I385" s="714" t="s">
        <v>36</v>
      </c>
      <c r="J385" s="122" t="s">
        <v>28</v>
      </c>
      <c r="K385" s="179">
        <f>SUM(L385+N385)</f>
        <v>0</v>
      </c>
      <c r="L385" s="124">
        <v>0</v>
      </c>
      <c r="M385" s="124">
        <v>0</v>
      </c>
      <c r="N385" s="178">
        <v>0</v>
      </c>
      <c r="O385" s="179">
        <f>P385+R385</f>
        <v>0</v>
      </c>
      <c r="P385" s="124">
        <v>0</v>
      </c>
      <c r="Q385" s="124">
        <v>0</v>
      </c>
      <c r="R385" s="178">
        <v>0</v>
      </c>
      <c r="S385" s="179">
        <f>T385+V385</f>
        <v>0</v>
      </c>
      <c r="T385" s="124">
        <v>0</v>
      </c>
      <c r="U385" s="124">
        <v>0</v>
      </c>
      <c r="V385" s="178">
        <v>0</v>
      </c>
      <c r="W385" s="179">
        <f>X385+Z385</f>
        <v>0</v>
      </c>
      <c r="X385" s="124">
        <v>0</v>
      </c>
      <c r="Y385" s="124">
        <v>0</v>
      </c>
      <c r="Z385" s="178">
        <v>0</v>
      </c>
      <c r="AA385" s="127">
        <v>0</v>
      </c>
      <c r="AB385" s="127">
        <v>0</v>
      </c>
      <c r="AC385" s="871" t="s">
        <v>229</v>
      </c>
      <c r="AD385" s="870">
        <v>0</v>
      </c>
      <c r="AE385" s="870">
        <v>0</v>
      </c>
      <c r="AF385" s="888">
        <v>0</v>
      </c>
      <c r="AN385" s="89"/>
      <c r="AO385" s="89"/>
      <c r="AP385" s="89"/>
      <c r="AQ385" s="60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89"/>
      <c r="BC385" s="89"/>
      <c r="BD385" s="89"/>
      <c r="BE385" s="89"/>
      <c r="BF385" s="89"/>
      <c r="BG385" s="89"/>
      <c r="BH385" s="89"/>
      <c r="BI385" s="89"/>
      <c r="BJ385" s="89"/>
      <c r="BK385" s="89"/>
      <c r="BL385" s="89"/>
      <c r="BM385" s="89"/>
      <c r="BN385" s="89"/>
      <c r="BO385" s="89"/>
    </row>
    <row r="386" spans="1:67" s="88" customFormat="1" ht="38.25" customHeight="1" thickBot="1" x14ac:dyDescent="0.25">
      <c r="A386" s="592"/>
      <c r="B386" s="594"/>
      <c r="C386" s="596"/>
      <c r="D386" s="872"/>
      <c r="E386" s="648"/>
      <c r="F386" s="651"/>
      <c r="G386" s="654"/>
      <c r="H386" s="856"/>
      <c r="I386" s="824"/>
      <c r="J386" s="134" t="s">
        <v>26</v>
      </c>
      <c r="K386" s="6">
        <f t="shared" ref="K386:AB386" si="154">K385</f>
        <v>0</v>
      </c>
      <c r="L386" s="2">
        <f t="shared" si="154"/>
        <v>0</v>
      </c>
      <c r="M386" s="2">
        <f t="shared" si="154"/>
        <v>0</v>
      </c>
      <c r="N386" s="7">
        <f t="shared" si="154"/>
        <v>0</v>
      </c>
      <c r="O386" s="8">
        <f t="shared" si="154"/>
        <v>0</v>
      </c>
      <c r="P386" s="2">
        <f t="shared" si="154"/>
        <v>0</v>
      </c>
      <c r="Q386" s="2">
        <f t="shared" si="154"/>
        <v>0</v>
      </c>
      <c r="R386" s="7">
        <f t="shared" si="154"/>
        <v>0</v>
      </c>
      <c r="S386" s="222">
        <f t="shared" si="154"/>
        <v>0</v>
      </c>
      <c r="T386" s="206">
        <f t="shared" si="154"/>
        <v>0</v>
      </c>
      <c r="U386" s="206">
        <f t="shared" si="154"/>
        <v>0</v>
      </c>
      <c r="V386" s="221">
        <f t="shared" si="154"/>
        <v>0</v>
      </c>
      <c r="W386" s="222">
        <f t="shared" si="154"/>
        <v>0</v>
      </c>
      <c r="X386" s="206">
        <f t="shared" si="154"/>
        <v>0</v>
      </c>
      <c r="Y386" s="206">
        <f t="shared" si="154"/>
        <v>0</v>
      </c>
      <c r="Z386" s="221">
        <f t="shared" si="154"/>
        <v>0</v>
      </c>
      <c r="AA386" s="223">
        <f t="shared" si="154"/>
        <v>0</v>
      </c>
      <c r="AB386" s="223">
        <f t="shared" si="154"/>
        <v>0</v>
      </c>
      <c r="AC386" s="871"/>
      <c r="AD386" s="870"/>
      <c r="AE386" s="870"/>
      <c r="AF386" s="888"/>
      <c r="AN386" s="89"/>
      <c r="AO386" s="89"/>
      <c r="AP386" s="89"/>
      <c r="AQ386" s="60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89"/>
      <c r="BD386" s="89"/>
      <c r="BE386" s="89"/>
      <c r="BF386" s="89"/>
      <c r="BG386" s="89"/>
      <c r="BH386" s="89"/>
      <c r="BI386" s="89"/>
      <c r="BJ386" s="89"/>
      <c r="BK386" s="89"/>
      <c r="BL386" s="89"/>
      <c r="BM386" s="89"/>
      <c r="BN386" s="89"/>
      <c r="BO386" s="89"/>
    </row>
    <row r="387" spans="1:67" s="88" customFormat="1" ht="21" customHeight="1" thickBot="1" x14ac:dyDescent="0.25">
      <c r="A387" s="542" t="s">
        <v>17</v>
      </c>
      <c r="B387" s="543" t="s">
        <v>18</v>
      </c>
      <c r="C387" s="37" t="s">
        <v>34</v>
      </c>
      <c r="D387" s="947" t="s">
        <v>80</v>
      </c>
      <c r="E387" s="948"/>
      <c r="F387" s="948"/>
      <c r="G387" s="948"/>
      <c r="H387" s="948"/>
      <c r="I387" s="948"/>
      <c r="J387" s="949"/>
      <c r="K387" s="268">
        <f>K386</f>
        <v>0</v>
      </c>
      <c r="L387" s="269">
        <f t="shared" ref="L387:AB387" si="155">L386</f>
        <v>0</v>
      </c>
      <c r="M387" s="269">
        <f t="shared" si="155"/>
        <v>0</v>
      </c>
      <c r="N387" s="270">
        <f t="shared" si="155"/>
        <v>0</v>
      </c>
      <c r="O387" s="268">
        <f t="shared" si="155"/>
        <v>0</v>
      </c>
      <c r="P387" s="269">
        <f t="shared" si="155"/>
        <v>0</v>
      </c>
      <c r="Q387" s="269">
        <f t="shared" si="155"/>
        <v>0</v>
      </c>
      <c r="R387" s="270">
        <f t="shared" si="155"/>
        <v>0</v>
      </c>
      <c r="S387" s="268">
        <f t="shared" si="155"/>
        <v>0</v>
      </c>
      <c r="T387" s="269">
        <f t="shared" si="155"/>
        <v>0</v>
      </c>
      <c r="U387" s="269">
        <f t="shared" si="155"/>
        <v>0</v>
      </c>
      <c r="V387" s="270">
        <f t="shared" si="155"/>
        <v>0</v>
      </c>
      <c r="W387" s="268">
        <f t="shared" si="155"/>
        <v>0</v>
      </c>
      <c r="X387" s="269">
        <f t="shared" si="155"/>
        <v>0</v>
      </c>
      <c r="Y387" s="269">
        <f t="shared" si="155"/>
        <v>0</v>
      </c>
      <c r="Z387" s="270">
        <f t="shared" si="155"/>
        <v>0</v>
      </c>
      <c r="AA387" s="271">
        <f t="shared" si="155"/>
        <v>0</v>
      </c>
      <c r="AB387" s="271">
        <f t="shared" si="155"/>
        <v>0</v>
      </c>
      <c r="AC387" s="894"/>
      <c r="AD387" s="895"/>
      <c r="AE387" s="895"/>
      <c r="AF387" s="896"/>
      <c r="AN387" s="89"/>
      <c r="AO387" s="89"/>
      <c r="AP387" s="89"/>
      <c r="AQ387" s="60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89"/>
      <c r="BD387" s="89"/>
      <c r="BE387" s="89"/>
      <c r="BF387" s="89"/>
      <c r="BG387" s="89"/>
      <c r="BH387" s="89"/>
      <c r="BI387" s="89"/>
      <c r="BJ387" s="89"/>
      <c r="BK387" s="89"/>
      <c r="BL387" s="89"/>
      <c r="BM387" s="89"/>
      <c r="BN387" s="89"/>
      <c r="BO387" s="89"/>
    </row>
    <row r="388" spans="1:67" ht="24" customHeight="1" thickBot="1" x14ac:dyDescent="0.25">
      <c r="A388" s="541" t="s">
        <v>17</v>
      </c>
      <c r="B388" s="174" t="s">
        <v>18</v>
      </c>
      <c r="C388" s="417"/>
      <c r="D388" s="418"/>
      <c r="E388" s="901" t="s">
        <v>120</v>
      </c>
      <c r="F388" s="901"/>
      <c r="G388" s="901"/>
      <c r="H388" s="901"/>
      <c r="I388" s="901"/>
      <c r="J388" s="902"/>
      <c r="K388" s="10">
        <f t="shared" ref="K388:AB388" si="156">K387+K383+K367+K355+K248+K341</f>
        <v>13289.000000000004</v>
      </c>
      <c r="L388" s="30">
        <f t="shared" si="156"/>
        <v>1690.9999999999998</v>
      </c>
      <c r="M388" s="30">
        <f t="shared" si="156"/>
        <v>2.2000000000000002</v>
      </c>
      <c r="N388" s="225">
        <f t="shared" si="156"/>
        <v>11598.000000000002</v>
      </c>
      <c r="O388" s="10">
        <f t="shared" si="156"/>
        <v>12879.800000000001</v>
      </c>
      <c r="P388" s="30">
        <f t="shared" si="156"/>
        <v>2135.6999999999998</v>
      </c>
      <c r="Q388" s="30">
        <f t="shared" si="156"/>
        <v>0</v>
      </c>
      <c r="R388" s="225">
        <f t="shared" si="156"/>
        <v>10744.1</v>
      </c>
      <c r="S388" s="10">
        <f t="shared" si="156"/>
        <v>12840.4</v>
      </c>
      <c r="T388" s="30">
        <f t="shared" si="156"/>
        <v>1879.6000000000001</v>
      </c>
      <c r="U388" s="30">
        <f t="shared" si="156"/>
        <v>0</v>
      </c>
      <c r="V388" s="225">
        <f t="shared" si="156"/>
        <v>10960.8</v>
      </c>
      <c r="W388" s="10">
        <f t="shared" si="156"/>
        <v>0</v>
      </c>
      <c r="X388" s="30">
        <f t="shared" si="156"/>
        <v>0</v>
      </c>
      <c r="Y388" s="30">
        <f t="shared" si="156"/>
        <v>0</v>
      </c>
      <c r="Z388" s="225">
        <f t="shared" si="156"/>
        <v>0</v>
      </c>
      <c r="AA388" s="226">
        <f t="shared" si="156"/>
        <v>5581.4</v>
      </c>
      <c r="AB388" s="226">
        <f t="shared" si="156"/>
        <v>5772</v>
      </c>
      <c r="AC388" s="919"/>
      <c r="AD388" s="920"/>
      <c r="AE388" s="920"/>
      <c r="AF388" s="921"/>
    </row>
    <row r="389" spans="1:67" ht="21" customHeight="1" thickBot="1" x14ac:dyDescent="0.25">
      <c r="A389" s="534"/>
      <c r="B389" s="924" t="s">
        <v>401</v>
      </c>
      <c r="C389" s="924"/>
      <c r="D389" s="924"/>
      <c r="E389" s="924"/>
      <c r="F389" s="924"/>
      <c r="G389" s="924"/>
      <c r="H389" s="924"/>
      <c r="I389" s="924"/>
      <c r="J389" s="925"/>
      <c r="K389" s="535">
        <f t="shared" ref="K389:AB389" si="157">SUM(K388)</f>
        <v>13289.000000000004</v>
      </c>
      <c r="L389" s="536">
        <f t="shared" si="157"/>
        <v>1690.9999999999998</v>
      </c>
      <c r="M389" s="536">
        <f t="shared" si="157"/>
        <v>2.2000000000000002</v>
      </c>
      <c r="N389" s="537">
        <f t="shared" si="157"/>
        <v>11598.000000000002</v>
      </c>
      <c r="O389" s="538">
        <f t="shared" si="157"/>
        <v>12879.800000000001</v>
      </c>
      <c r="P389" s="536">
        <f t="shared" si="157"/>
        <v>2135.6999999999998</v>
      </c>
      <c r="Q389" s="536">
        <f t="shared" si="157"/>
        <v>0</v>
      </c>
      <c r="R389" s="537">
        <f t="shared" si="157"/>
        <v>10744.1</v>
      </c>
      <c r="S389" s="538">
        <f t="shared" si="157"/>
        <v>12840.4</v>
      </c>
      <c r="T389" s="536">
        <f t="shared" si="157"/>
        <v>1879.6000000000001</v>
      </c>
      <c r="U389" s="536">
        <f t="shared" si="157"/>
        <v>0</v>
      </c>
      <c r="V389" s="537">
        <f t="shared" si="157"/>
        <v>10960.8</v>
      </c>
      <c r="W389" s="538">
        <f t="shared" si="157"/>
        <v>0</v>
      </c>
      <c r="X389" s="536">
        <f t="shared" si="157"/>
        <v>0</v>
      </c>
      <c r="Y389" s="536">
        <f t="shared" si="157"/>
        <v>0</v>
      </c>
      <c r="Z389" s="537">
        <f t="shared" si="157"/>
        <v>0</v>
      </c>
      <c r="AA389" s="539">
        <f t="shared" si="157"/>
        <v>5581.4</v>
      </c>
      <c r="AB389" s="539">
        <f t="shared" si="157"/>
        <v>5772</v>
      </c>
      <c r="AC389" s="629"/>
      <c r="AD389" s="630"/>
      <c r="AE389" s="630"/>
      <c r="AF389" s="631"/>
    </row>
    <row r="390" spans="1:67" ht="15.75" customHeight="1" x14ac:dyDescent="0.2">
      <c r="A390" s="90"/>
      <c r="B390" s="90"/>
      <c r="C390" s="91"/>
      <c r="D390" s="91"/>
      <c r="E390" s="91"/>
      <c r="F390" s="91"/>
      <c r="G390" s="91"/>
      <c r="H390" s="91"/>
      <c r="I390" s="91"/>
      <c r="J390" s="91"/>
      <c r="K390" s="92"/>
      <c r="L390" s="92"/>
      <c r="M390" s="92"/>
      <c r="N390" s="92"/>
      <c r="O390" s="93"/>
      <c r="P390" s="93"/>
      <c r="Q390" s="93"/>
      <c r="R390" s="93"/>
      <c r="S390" s="92"/>
      <c r="T390" s="92"/>
      <c r="U390" s="92"/>
      <c r="V390" s="92"/>
      <c r="W390" s="92"/>
      <c r="X390" s="92"/>
      <c r="Y390" s="92"/>
      <c r="Z390" s="92"/>
      <c r="AA390" s="93"/>
      <c r="AB390" s="93"/>
      <c r="AC390" s="503"/>
      <c r="AD390" s="503"/>
      <c r="AE390" s="503"/>
      <c r="AF390" s="503"/>
    </row>
    <row r="391" spans="1:67" ht="21" customHeight="1" x14ac:dyDescent="0.2"/>
    <row r="392" spans="1:67" ht="15.75" customHeight="1" x14ac:dyDescent="0.2"/>
    <row r="393" spans="1:67" ht="15.75" customHeight="1" x14ac:dyDescent="0.2"/>
    <row r="394" spans="1:67" ht="15.75" customHeight="1" x14ac:dyDescent="0.2"/>
    <row r="395" spans="1:67" ht="15.75" customHeight="1" x14ac:dyDescent="0.2"/>
    <row r="396" spans="1:67" ht="16.5" customHeight="1" x14ac:dyDescent="0.2"/>
    <row r="397" spans="1:67" ht="27" customHeight="1" x14ac:dyDescent="0.2"/>
    <row r="398" spans="1:67" ht="15.75" customHeight="1" x14ac:dyDescent="0.2"/>
    <row r="399" spans="1:67" ht="15.75" customHeight="1" x14ac:dyDescent="0.2"/>
    <row r="400" spans="1:67" ht="15.75" customHeight="1" x14ac:dyDescent="0.2"/>
    <row r="401" spans="33:1019" ht="15.75" customHeight="1" x14ac:dyDescent="0.2"/>
    <row r="402" spans="33:1019" ht="24.75" customHeight="1" x14ac:dyDescent="0.2"/>
    <row r="403" spans="33:1019" ht="15.75" customHeight="1" x14ac:dyDescent="0.2"/>
    <row r="404" spans="33:1019" ht="15.75" customHeight="1" x14ac:dyDescent="0.2">
      <c r="AQ404" s="53"/>
      <c r="AR404" s="53"/>
      <c r="AS404" s="53"/>
      <c r="AT404" s="53"/>
      <c r="AU404" s="53"/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</row>
    <row r="405" spans="33:1019" ht="20.25" customHeight="1" x14ac:dyDescent="0.2">
      <c r="AQ405" s="53"/>
      <c r="AR405" s="53"/>
      <c r="AS405" s="53"/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4"/>
    </row>
    <row r="406" spans="33:1019" ht="19.5" customHeight="1" x14ac:dyDescent="0.2"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</row>
    <row r="407" spans="33:1019" ht="21" customHeight="1" x14ac:dyDescent="0.2"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</row>
    <row r="408" spans="33:1019" ht="25.5" customHeight="1" x14ac:dyDescent="0.2"/>
    <row r="409" spans="33:1019" ht="15.75" customHeight="1" x14ac:dyDescent="0.2"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41"/>
      <c r="BA409" s="41"/>
      <c r="BB409" s="41"/>
      <c r="BC409" s="41"/>
      <c r="BD409" s="41"/>
      <c r="BE409" s="41"/>
      <c r="BF409" s="41"/>
      <c r="BG409" s="41"/>
      <c r="BH409" s="41"/>
      <c r="BI409" s="41"/>
      <c r="BJ409" s="41"/>
      <c r="BK409" s="41"/>
      <c r="BL409" s="41"/>
      <c r="BM409" s="41"/>
      <c r="BN409" s="41"/>
      <c r="BO409" s="41"/>
      <c r="BP409" s="41"/>
      <c r="BQ409" s="41"/>
      <c r="BR409" s="41"/>
      <c r="BS409" s="41"/>
      <c r="BT409" s="41"/>
      <c r="BU409" s="41"/>
      <c r="BV409" s="41"/>
      <c r="BW409" s="41"/>
      <c r="BX409" s="41"/>
      <c r="BY409" s="41"/>
      <c r="BZ409" s="41"/>
      <c r="CA409" s="41"/>
      <c r="CB409" s="41"/>
      <c r="CC409" s="41"/>
      <c r="CD409" s="41"/>
      <c r="CE409" s="41"/>
      <c r="CF409" s="41"/>
      <c r="CG409" s="41"/>
      <c r="CH409" s="41"/>
      <c r="CI409" s="41"/>
      <c r="CJ409" s="41"/>
      <c r="CK409" s="41"/>
      <c r="CL409" s="41"/>
      <c r="CM409" s="41"/>
      <c r="CN409" s="41"/>
      <c r="CO409" s="41"/>
      <c r="CP409" s="41"/>
      <c r="CQ409" s="41"/>
      <c r="CR409" s="41"/>
      <c r="CS409" s="41"/>
      <c r="CT409" s="41"/>
      <c r="CU409" s="41"/>
      <c r="CV409" s="41"/>
      <c r="CW409" s="41"/>
      <c r="CX409" s="41"/>
      <c r="CY409" s="41"/>
      <c r="CZ409" s="41"/>
      <c r="DA409" s="41"/>
      <c r="DB409" s="41"/>
      <c r="DC409" s="41"/>
      <c r="DD409" s="41"/>
      <c r="DE409" s="41"/>
      <c r="DF409" s="41"/>
      <c r="DG409" s="41"/>
      <c r="DH409" s="41"/>
      <c r="DI409" s="41"/>
      <c r="DJ409" s="41"/>
      <c r="DK409" s="41"/>
      <c r="DL409" s="41"/>
      <c r="DM409" s="41"/>
      <c r="DN409" s="41"/>
      <c r="DO409" s="41"/>
      <c r="DP409" s="41"/>
      <c r="DQ409" s="41"/>
      <c r="DR409" s="41"/>
      <c r="DS409" s="41"/>
      <c r="DT409" s="41"/>
      <c r="DU409" s="41"/>
      <c r="DV409" s="41"/>
      <c r="DW409" s="41"/>
      <c r="DX409" s="41"/>
      <c r="DY409" s="41"/>
      <c r="DZ409" s="41"/>
      <c r="EA409" s="41"/>
      <c r="EB409" s="41"/>
      <c r="EC409" s="41"/>
      <c r="ED409" s="41"/>
      <c r="EE409" s="41"/>
      <c r="EF409" s="41"/>
      <c r="EG409" s="41"/>
      <c r="EH409" s="41"/>
      <c r="EI409" s="41"/>
      <c r="EJ409" s="41"/>
      <c r="EK409" s="41"/>
      <c r="EL409" s="41"/>
      <c r="EM409" s="41"/>
      <c r="EN409" s="41"/>
      <c r="EO409" s="41"/>
      <c r="EP409" s="41"/>
      <c r="EQ409" s="41"/>
      <c r="ER409" s="41"/>
      <c r="ES409" s="41"/>
      <c r="ET409" s="41"/>
      <c r="EU409" s="41"/>
      <c r="EV409" s="41"/>
      <c r="EW409" s="41"/>
      <c r="EX409" s="41"/>
      <c r="EY409" s="41"/>
      <c r="EZ409" s="41"/>
      <c r="FA409" s="41"/>
      <c r="FB409" s="41"/>
      <c r="FC409" s="41"/>
      <c r="FD409" s="41"/>
      <c r="FE409" s="41"/>
      <c r="FF409" s="41"/>
      <c r="FG409" s="41"/>
      <c r="FH409" s="41"/>
      <c r="FI409" s="41"/>
      <c r="FJ409" s="41"/>
      <c r="FK409" s="41"/>
      <c r="FL409" s="41"/>
      <c r="FM409" s="41"/>
      <c r="FN409" s="41"/>
      <c r="FO409" s="41"/>
      <c r="FP409" s="41"/>
      <c r="FQ409" s="41"/>
      <c r="FR409" s="41"/>
      <c r="FS409" s="41"/>
      <c r="FT409" s="41"/>
      <c r="FU409" s="41"/>
      <c r="FV409" s="41"/>
      <c r="FW409" s="41"/>
      <c r="FX409" s="41"/>
      <c r="FY409" s="41"/>
      <c r="FZ409" s="41"/>
      <c r="GA409" s="41"/>
      <c r="GB409" s="41"/>
      <c r="GC409" s="41"/>
      <c r="GD409" s="41"/>
      <c r="GE409" s="41"/>
      <c r="GF409" s="41"/>
      <c r="GG409" s="41"/>
      <c r="GH409" s="41"/>
      <c r="GI409" s="41"/>
      <c r="GJ409" s="41"/>
      <c r="GK409" s="41"/>
      <c r="GL409" s="41"/>
      <c r="GM409" s="41"/>
      <c r="GN409" s="41"/>
      <c r="GO409" s="41"/>
      <c r="GP409" s="41"/>
      <c r="GQ409" s="41"/>
      <c r="GR409" s="41"/>
      <c r="GS409" s="41"/>
      <c r="GT409" s="41"/>
      <c r="GU409" s="41"/>
      <c r="GV409" s="41"/>
      <c r="GW409" s="41"/>
      <c r="GX409" s="41"/>
      <c r="GY409" s="41"/>
      <c r="GZ409" s="41"/>
      <c r="HA409" s="41"/>
      <c r="HB409" s="41"/>
      <c r="HC409" s="41"/>
      <c r="HD409" s="41"/>
      <c r="HE409" s="41"/>
      <c r="HF409" s="41"/>
      <c r="HG409" s="41"/>
      <c r="HH409" s="41"/>
      <c r="HI409" s="41"/>
      <c r="HJ409" s="41"/>
      <c r="HK409" s="41"/>
      <c r="HL409" s="41"/>
      <c r="HM409" s="41"/>
      <c r="HN409" s="41"/>
      <c r="HO409" s="41"/>
      <c r="HP409" s="41"/>
      <c r="HQ409" s="41"/>
      <c r="HR409" s="41"/>
      <c r="HS409" s="41"/>
      <c r="HT409" s="41"/>
      <c r="HU409" s="41"/>
      <c r="HV409" s="41"/>
      <c r="HW409" s="41"/>
      <c r="HX409" s="41"/>
      <c r="HY409" s="41"/>
      <c r="HZ409" s="41"/>
      <c r="IA409" s="41"/>
      <c r="IB409" s="41"/>
      <c r="IC409" s="41"/>
      <c r="ID409" s="41"/>
      <c r="IE409" s="41"/>
      <c r="IF409" s="41"/>
      <c r="IG409" s="41"/>
      <c r="IH409" s="41"/>
      <c r="II409" s="41"/>
      <c r="IJ409" s="41"/>
      <c r="IK409" s="41"/>
      <c r="IL409" s="41"/>
      <c r="IM409" s="41"/>
      <c r="IN409" s="41"/>
      <c r="IO409" s="41"/>
      <c r="IP409" s="41"/>
      <c r="IQ409" s="41"/>
      <c r="IR409" s="41"/>
      <c r="IS409" s="41"/>
      <c r="IT409" s="41"/>
      <c r="IU409" s="41"/>
      <c r="IV409" s="41"/>
      <c r="IW409" s="41"/>
      <c r="IX409" s="41"/>
      <c r="IY409" s="41"/>
      <c r="IZ409" s="41"/>
      <c r="JA409" s="41"/>
      <c r="JB409" s="41"/>
      <c r="JC409" s="41"/>
      <c r="JD409" s="41"/>
      <c r="JE409" s="41"/>
      <c r="JF409" s="41"/>
      <c r="JG409" s="41"/>
      <c r="JH409" s="41"/>
      <c r="JI409" s="41"/>
      <c r="JJ409" s="41"/>
      <c r="JK409" s="41"/>
      <c r="JL409" s="41"/>
      <c r="JM409" s="41"/>
      <c r="JN409" s="41"/>
      <c r="JO409" s="41"/>
      <c r="JP409" s="41"/>
      <c r="JQ409" s="41"/>
      <c r="JR409" s="41"/>
      <c r="JS409" s="41"/>
      <c r="JT409" s="41"/>
      <c r="JU409" s="41"/>
      <c r="JV409" s="41"/>
      <c r="JW409" s="41"/>
      <c r="JX409" s="41"/>
      <c r="JY409" s="41"/>
      <c r="JZ409" s="41"/>
      <c r="KA409" s="41"/>
      <c r="KB409" s="41"/>
      <c r="KC409" s="41"/>
      <c r="KD409" s="41"/>
      <c r="KE409" s="41"/>
      <c r="KF409" s="41"/>
      <c r="KG409" s="41"/>
      <c r="KH409" s="41"/>
      <c r="KI409" s="41"/>
      <c r="KJ409" s="41"/>
      <c r="KK409" s="41"/>
      <c r="KL409" s="41"/>
      <c r="KM409" s="41"/>
      <c r="KN409" s="41"/>
      <c r="KO409" s="41"/>
      <c r="KP409" s="41"/>
      <c r="KQ409" s="41"/>
      <c r="KR409" s="41"/>
      <c r="KS409" s="41"/>
      <c r="KT409" s="41"/>
      <c r="KU409" s="41"/>
      <c r="KV409" s="41"/>
      <c r="KW409" s="41"/>
      <c r="KX409" s="41"/>
      <c r="KY409" s="41"/>
      <c r="KZ409" s="41"/>
      <c r="LA409" s="41"/>
      <c r="LB409" s="41"/>
      <c r="LC409" s="41"/>
      <c r="LD409" s="41"/>
      <c r="LE409" s="41"/>
      <c r="LF409" s="41"/>
      <c r="LG409" s="41"/>
      <c r="LH409" s="41"/>
      <c r="LI409" s="41"/>
      <c r="LJ409" s="41"/>
      <c r="LK409" s="41"/>
      <c r="LL409" s="41"/>
      <c r="LM409" s="41"/>
      <c r="LN409" s="41"/>
      <c r="LO409" s="41"/>
      <c r="LP409" s="41"/>
      <c r="LQ409" s="41"/>
      <c r="LR409" s="41"/>
      <c r="LS409" s="41"/>
      <c r="LT409" s="41"/>
      <c r="LU409" s="41"/>
      <c r="LV409" s="41"/>
      <c r="LW409" s="41"/>
      <c r="LX409" s="41"/>
      <c r="LY409" s="41"/>
      <c r="LZ409" s="41"/>
      <c r="MA409" s="41"/>
      <c r="MB409" s="41"/>
      <c r="MC409" s="41"/>
      <c r="MD409" s="41"/>
      <c r="ME409" s="41"/>
      <c r="MF409" s="41"/>
      <c r="MG409" s="41"/>
      <c r="MH409" s="41"/>
      <c r="MI409" s="41"/>
      <c r="MJ409" s="41"/>
      <c r="MK409" s="41"/>
      <c r="ML409" s="41"/>
      <c r="MM409" s="41"/>
      <c r="MN409" s="41"/>
      <c r="MO409" s="41"/>
      <c r="MP409" s="41"/>
      <c r="MQ409" s="41"/>
      <c r="MR409" s="41"/>
      <c r="MS409" s="41"/>
      <c r="MT409" s="41"/>
      <c r="MU409" s="41"/>
      <c r="MV409" s="41"/>
      <c r="MW409" s="41"/>
      <c r="MX409" s="41"/>
      <c r="MY409" s="41"/>
      <c r="MZ409" s="41"/>
      <c r="NA409" s="41"/>
      <c r="NB409" s="41"/>
      <c r="NC409" s="41"/>
      <c r="ND409" s="41"/>
      <c r="NE409" s="41"/>
      <c r="NF409" s="41"/>
      <c r="NG409" s="41"/>
      <c r="NH409" s="41"/>
      <c r="NI409" s="41"/>
      <c r="NJ409" s="41"/>
      <c r="NK409" s="41"/>
      <c r="NL409" s="41"/>
      <c r="NM409" s="41"/>
      <c r="NN409" s="41"/>
      <c r="NO409" s="41"/>
      <c r="NP409" s="41"/>
      <c r="NQ409" s="41"/>
      <c r="NR409" s="41"/>
      <c r="NS409" s="41"/>
      <c r="NT409" s="41"/>
      <c r="NU409" s="41"/>
      <c r="NV409" s="41"/>
      <c r="NW409" s="41"/>
      <c r="NX409" s="41"/>
      <c r="NY409" s="41"/>
      <c r="NZ409" s="41"/>
      <c r="OA409" s="41"/>
      <c r="OB409" s="41"/>
      <c r="OC409" s="41"/>
      <c r="OD409" s="41"/>
      <c r="OE409" s="41"/>
      <c r="OF409" s="41"/>
      <c r="OG409" s="41"/>
      <c r="OH409" s="41"/>
      <c r="OI409" s="41"/>
      <c r="OJ409" s="41"/>
      <c r="OK409" s="41"/>
      <c r="OL409" s="41"/>
      <c r="OM409" s="41"/>
      <c r="ON409" s="41"/>
      <c r="OO409" s="41"/>
      <c r="OP409" s="41"/>
      <c r="OQ409" s="41"/>
      <c r="OR409" s="41"/>
      <c r="OS409" s="41"/>
      <c r="OT409" s="41"/>
      <c r="OU409" s="41"/>
      <c r="OV409" s="41"/>
      <c r="OW409" s="41"/>
      <c r="OX409" s="41"/>
      <c r="OY409" s="41"/>
      <c r="OZ409" s="41"/>
      <c r="PA409" s="41"/>
      <c r="PB409" s="41"/>
      <c r="PC409" s="41"/>
      <c r="PD409" s="41"/>
      <c r="PE409" s="41"/>
      <c r="PF409" s="41"/>
      <c r="PG409" s="41"/>
      <c r="PH409" s="41"/>
      <c r="PI409" s="41"/>
      <c r="PJ409" s="41"/>
      <c r="PK409" s="41"/>
      <c r="PL409" s="41"/>
      <c r="PM409" s="41"/>
      <c r="PN409" s="41"/>
      <c r="PO409" s="41"/>
      <c r="PP409" s="41"/>
      <c r="PQ409" s="41"/>
      <c r="PR409" s="41"/>
      <c r="PS409" s="41"/>
      <c r="PT409" s="41"/>
      <c r="PU409" s="41"/>
      <c r="PV409" s="41"/>
      <c r="PW409" s="41"/>
      <c r="PX409" s="41"/>
      <c r="PY409" s="41"/>
      <c r="PZ409" s="41"/>
      <c r="QA409" s="41"/>
      <c r="QB409" s="41"/>
      <c r="QC409" s="41"/>
      <c r="QD409" s="41"/>
      <c r="QE409" s="41"/>
      <c r="QF409" s="41"/>
      <c r="QG409" s="41"/>
      <c r="QH409" s="41"/>
      <c r="QI409" s="41"/>
      <c r="QJ409" s="41"/>
      <c r="QK409" s="41"/>
      <c r="QL409" s="41"/>
      <c r="QM409" s="41"/>
      <c r="QN409" s="41"/>
      <c r="QO409" s="41"/>
      <c r="QP409" s="41"/>
      <c r="QQ409" s="41"/>
      <c r="QR409" s="41"/>
      <c r="QS409" s="41"/>
      <c r="QT409" s="41"/>
      <c r="QU409" s="41"/>
      <c r="QV409" s="41"/>
      <c r="QW409" s="41"/>
      <c r="QX409" s="41"/>
      <c r="QY409" s="41"/>
      <c r="QZ409" s="41"/>
      <c r="RA409" s="41"/>
      <c r="RB409" s="41"/>
      <c r="RC409" s="41"/>
      <c r="RD409" s="41"/>
      <c r="RE409" s="41"/>
      <c r="RF409" s="41"/>
      <c r="RG409" s="41"/>
      <c r="RH409" s="41"/>
      <c r="RI409" s="41"/>
      <c r="RJ409" s="41"/>
      <c r="RK409" s="41"/>
      <c r="RL409" s="41"/>
      <c r="RM409" s="41"/>
      <c r="RN409" s="41"/>
      <c r="RO409" s="41"/>
      <c r="RP409" s="41"/>
      <c r="RQ409" s="41"/>
      <c r="RR409" s="41"/>
      <c r="RS409" s="41"/>
      <c r="RT409" s="41"/>
      <c r="RU409" s="41"/>
      <c r="RV409" s="41"/>
      <c r="RW409" s="41"/>
      <c r="RX409" s="41"/>
      <c r="RY409" s="41"/>
      <c r="RZ409" s="41"/>
      <c r="SA409" s="41"/>
      <c r="SB409" s="41"/>
      <c r="SC409" s="41"/>
      <c r="SD409" s="41"/>
      <c r="SE409" s="41"/>
      <c r="SF409" s="41"/>
      <c r="SG409" s="41"/>
      <c r="SH409" s="41"/>
      <c r="SI409" s="41"/>
      <c r="SJ409" s="41"/>
      <c r="SK409" s="41"/>
      <c r="SL409" s="41"/>
      <c r="SM409" s="41"/>
      <c r="SN409" s="41"/>
      <c r="SO409" s="41"/>
      <c r="SP409" s="41"/>
      <c r="SQ409" s="41"/>
      <c r="SR409" s="41"/>
      <c r="SS409" s="41"/>
      <c r="ST409" s="41"/>
      <c r="SU409" s="41"/>
      <c r="SV409" s="41"/>
      <c r="SW409" s="41"/>
      <c r="SX409" s="41"/>
      <c r="SY409" s="41"/>
      <c r="SZ409" s="41"/>
      <c r="TA409" s="41"/>
      <c r="TB409" s="41"/>
      <c r="TC409" s="41"/>
      <c r="TD409" s="41"/>
      <c r="TE409" s="41"/>
      <c r="TF409" s="41"/>
      <c r="TG409" s="41"/>
      <c r="TH409" s="41"/>
      <c r="TI409" s="41"/>
      <c r="TJ409" s="41"/>
      <c r="TK409" s="41"/>
      <c r="TL409" s="41"/>
      <c r="TM409" s="41"/>
      <c r="TN409" s="41"/>
      <c r="TO409" s="41"/>
      <c r="TP409" s="41"/>
      <c r="TQ409" s="41"/>
      <c r="TR409" s="41"/>
      <c r="TS409" s="41"/>
      <c r="TT409" s="41"/>
      <c r="TU409" s="41"/>
      <c r="TV409" s="41"/>
      <c r="TW409" s="41"/>
      <c r="TX409" s="41"/>
      <c r="TY409" s="41"/>
      <c r="TZ409" s="41"/>
      <c r="UA409" s="41"/>
      <c r="UB409" s="41"/>
      <c r="UC409" s="41"/>
      <c r="UD409" s="41"/>
      <c r="UE409" s="41"/>
      <c r="UF409" s="41"/>
      <c r="UG409" s="41"/>
      <c r="UH409" s="41"/>
      <c r="UI409" s="41"/>
      <c r="UJ409" s="41"/>
      <c r="UK409" s="41"/>
      <c r="UL409" s="41"/>
      <c r="UM409" s="41"/>
      <c r="UN409" s="41"/>
      <c r="UO409" s="41"/>
      <c r="UP409" s="41"/>
      <c r="UQ409" s="41"/>
      <c r="UR409" s="41"/>
      <c r="US409" s="41"/>
      <c r="UT409" s="41"/>
      <c r="UU409" s="41"/>
      <c r="UV409" s="41"/>
      <c r="UW409" s="41"/>
      <c r="UX409" s="41"/>
      <c r="UY409" s="41"/>
      <c r="UZ409" s="41"/>
      <c r="VA409" s="41"/>
      <c r="VB409" s="41"/>
      <c r="VC409" s="41"/>
      <c r="VD409" s="41"/>
      <c r="VE409" s="41"/>
      <c r="VF409" s="41"/>
      <c r="VG409" s="41"/>
      <c r="VH409" s="41"/>
      <c r="VI409" s="41"/>
      <c r="VJ409" s="41"/>
      <c r="VK409" s="41"/>
      <c r="VL409" s="41"/>
      <c r="VM409" s="41"/>
      <c r="VN409" s="41"/>
      <c r="VO409" s="41"/>
      <c r="VP409" s="41"/>
      <c r="VQ409" s="41"/>
      <c r="VR409" s="41"/>
      <c r="VS409" s="41"/>
      <c r="VT409" s="41"/>
      <c r="VU409" s="41"/>
      <c r="VV409" s="41"/>
      <c r="VW409" s="41"/>
      <c r="VX409" s="41"/>
      <c r="VY409" s="41"/>
      <c r="VZ409" s="41"/>
      <c r="WA409" s="41"/>
      <c r="WB409" s="41"/>
      <c r="WC409" s="41"/>
      <c r="WD409" s="41"/>
      <c r="WE409" s="41"/>
      <c r="WF409" s="41"/>
      <c r="WG409" s="41"/>
      <c r="WH409" s="41"/>
      <c r="WI409" s="41"/>
      <c r="WJ409" s="41"/>
      <c r="WK409" s="41"/>
      <c r="WL409" s="41"/>
      <c r="WM409" s="41"/>
      <c r="WN409" s="41"/>
      <c r="WO409" s="41"/>
      <c r="WP409" s="41"/>
      <c r="WQ409" s="41"/>
      <c r="WR409" s="41"/>
      <c r="WS409" s="41"/>
      <c r="WT409" s="41"/>
      <c r="WU409" s="41"/>
      <c r="WV409" s="41"/>
      <c r="WW409" s="41"/>
      <c r="WX409" s="41"/>
      <c r="WY409" s="41"/>
      <c r="WZ409" s="41"/>
      <c r="XA409" s="41"/>
      <c r="XB409" s="41"/>
      <c r="XC409" s="41"/>
      <c r="XD409" s="41"/>
      <c r="XE409" s="41"/>
      <c r="XF409" s="41"/>
      <c r="XG409" s="41"/>
      <c r="XH409" s="41"/>
      <c r="XI409" s="41"/>
      <c r="XJ409" s="41"/>
      <c r="XK409" s="41"/>
      <c r="XL409" s="41"/>
      <c r="XM409" s="41"/>
      <c r="XN409" s="41"/>
      <c r="XO409" s="41"/>
      <c r="XP409" s="41"/>
      <c r="XQ409" s="41"/>
      <c r="XR409" s="41"/>
      <c r="XS409" s="41"/>
      <c r="XT409" s="41"/>
      <c r="XU409" s="41"/>
      <c r="XV409" s="41"/>
      <c r="XW409" s="41"/>
      <c r="XX409" s="41"/>
      <c r="XY409" s="41"/>
      <c r="XZ409" s="41"/>
      <c r="YA409" s="41"/>
      <c r="YB409" s="41"/>
      <c r="YC409" s="41"/>
      <c r="YD409" s="41"/>
      <c r="YE409" s="41"/>
      <c r="YF409" s="41"/>
      <c r="YG409" s="41"/>
      <c r="YH409" s="41"/>
      <c r="YI409" s="41"/>
      <c r="YJ409" s="41"/>
      <c r="YK409" s="41"/>
      <c r="YL409" s="41"/>
      <c r="YM409" s="41"/>
      <c r="YN409" s="41"/>
      <c r="YO409" s="41"/>
      <c r="YP409" s="41"/>
      <c r="YQ409" s="41"/>
      <c r="YR409" s="41"/>
      <c r="YS409" s="41"/>
      <c r="YT409" s="41"/>
      <c r="YU409" s="41"/>
      <c r="YV409" s="41"/>
      <c r="YW409" s="41"/>
      <c r="YX409" s="41"/>
      <c r="YY409" s="41"/>
      <c r="YZ409" s="41"/>
      <c r="ZA409" s="41"/>
      <c r="ZB409" s="41"/>
      <c r="ZC409" s="41"/>
      <c r="ZD409" s="41"/>
      <c r="ZE409" s="41"/>
      <c r="ZF409" s="41"/>
      <c r="ZG409" s="41"/>
      <c r="ZH409" s="41"/>
      <c r="ZI409" s="41"/>
      <c r="ZJ409" s="41"/>
      <c r="ZK409" s="41"/>
      <c r="ZL409" s="41"/>
      <c r="ZM409" s="41"/>
      <c r="ZN409" s="41"/>
      <c r="ZO409" s="41"/>
      <c r="ZP409" s="41"/>
      <c r="ZQ409" s="41"/>
      <c r="ZR409" s="41"/>
      <c r="ZS409" s="41"/>
      <c r="ZT409" s="41"/>
      <c r="ZU409" s="41"/>
      <c r="ZV409" s="41"/>
      <c r="ZW409" s="41"/>
      <c r="ZX409" s="41"/>
      <c r="ZY409" s="41"/>
      <c r="ZZ409" s="41"/>
      <c r="AAA409" s="41"/>
      <c r="AAB409" s="41"/>
      <c r="AAC409" s="41"/>
      <c r="AAD409" s="41"/>
      <c r="AAE409" s="41"/>
      <c r="AAF409" s="41"/>
      <c r="AAG409" s="41"/>
      <c r="AAH409" s="41"/>
      <c r="AAI409" s="41"/>
      <c r="AAJ409" s="41"/>
      <c r="AAK409" s="41"/>
      <c r="AAL409" s="41"/>
      <c r="AAM409" s="41"/>
      <c r="AAN409" s="41"/>
      <c r="AAO409" s="41"/>
      <c r="AAP409" s="41"/>
      <c r="AAQ409" s="41"/>
      <c r="AAR409" s="41"/>
      <c r="AAS409" s="41"/>
      <c r="AAT409" s="41"/>
      <c r="AAU409" s="41"/>
      <c r="AAV409" s="41"/>
      <c r="AAW409" s="41"/>
      <c r="AAX409" s="41"/>
      <c r="AAY409" s="41"/>
      <c r="AAZ409" s="41"/>
      <c r="ABA409" s="41"/>
      <c r="ABB409" s="41"/>
      <c r="ABC409" s="41"/>
      <c r="ABD409" s="41"/>
      <c r="ABE409" s="41"/>
      <c r="ABF409" s="41"/>
      <c r="ABG409" s="41"/>
      <c r="ABH409" s="41"/>
      <c r="ABI409" s="41"/>
      <c r="ABJ409" s="41"/>
      <c r="ABK409" s="41"/>
      <c r="ABL409" s="41"/>
      <c r="ABM409" s="41"/>
      <c r="ABN409" s="41"/>
      <c r="ABO409" s="41"/>
      <c r="ABP409" s="41"/>
      <c r="ABQ409" s="41"/>
      <c r="ABR409" s="41"/>
      <c r="ABS409" s="41"/>
      <c r="ABT409" s="41"/>
      <c r="ABU409" s="41"/>
      <c r="ABV409" s="41"/>
      <c r="ABW409" s="41"/>
      <c r="ABX409" s="41"/>
      <c r="ABY409" s="41"/>
      <c r="ABZ409" s="41"/>
      <c r="ACA409" s="41"/>
      <c r="ACB409" s="41"/>
      <c r="ACC409" s="41"/>
      <c r="ACD409" s="41"/>
      <c r="ACE409" s="41"/>
      <c r="ACF409" s="41"/>
      <c r="ACG409" s="41"/>
      <c r="ACH409" s="41"/>
      <c r="ACI409" s="41"/>
      <c r="ACJ409" s="41"/>
      <c r="ACK409" s="41"/>
      <c r="ACL409" s="41"/>
      <c r="ACM409" s="41"/>
      <c r="ACN409" s="41"/>
      <c r="ACO409" s="41"/>
      <c r="ACP409" s="41"/>
      <c r="ACQ409" s="41"/>
      <c r="ACR409" s="41"/>
      <c r="ACS409" s="41"/>
      <c r="ACT409" s="41"/>
      <c r="ACU409" s="41"/>
      <c r="ACV409" s="41"/>
      <c r="ACW409" s="41"/>
      <c r="ACX409" s="41"/>
      <c r="ACY409" s="41"/>
      <c r="ACZ409" s="41"/>
      <c r="ADA409" s="41"/>
      <c r="ADB409" s="41"/>
      <c r="ADC409" s="41"/>
      <c r="ADD409" s="41"/>
      <c r="ADE409" s="41"/>
      <c r="ADF409" s="41"/>
      <c r="ADG409" s="41"/>
      <c r="ADH409" s="41"/>
      <c r="ADI409" s="41"/>
      <c r="ADJ409" s="41"/>
      <c r="ADK409" s="41"/>
      <c r="ADL409" s="41"/>
      <c r="ADM409" s="41"/>
      <c r="ADN409" s="41"/>
      <c r="ADO409" s="41"/>
      <c r="ADP409" s="41"/>
      <c r="ADQ409" s="41"/>
      <c r="ADR409" s="41"/>
      <c r="ADS409" s="41"/>
      <c r="ADT409" s="41"/>
      <c r="ADU409" s="41"/>
      <c r="ADV409" s="41"/>
      <c r="ADW409" s="41"/>
      <c r="ADX409" s="41"/>
      <c r="ADY409" s="41"/>
      <c r="ADZ409" s="41"/>
      <c r="AEA409" s="41"/>
      <c r="AEB409" s="41"/>
      <c r="AEC409" s="41"/>
      <c r="AED409" s="41"/>
      <c r="AEE409" s="41"/>
      <c r="AEF409" s="41"/>
      <c r="AEG409" s="41"/>
      <c r="AEH409" s="41"/>
      <c r="AEI409" s="41"/>
      <c r="AEJ409" s="41"/>
      <c r="AEK409" s="41"/>
      <c r="AEL409" s="41"/>
      <c r="AEM409" s="41"/>
      <c r="AEN409" s="41"/>
      <c r="AEO409" s="41"/>
      <c r="AEP409" s="41"/>
      <c r="AEQ409" s="41"/>
      <c r="AER409" s="41"/>
      <c r="AES409" s="41"/>
      <c r="AET409" s="41"/>
      <c r="AEU409" s="41"/>
      <c r="AEV409" s="41"/>
      <c r="AEW409" s="41"/>
      <c r="AEX409" s="41"/>
      <c r="AEY409" s="41"/>
      <c r="AEZ409" s="41"/>
      <c r="AFA409" s="41"/>
      <c r="AFB409" s="41"/>
      <c r="AFC409" s="41"/>
      <c r="AFD409" s="41"/>
      <c r="AFE409" s="41"/>
      <c r="AFF409" s="41"/>
      <c r="AFG409" s="41"/>
      <c r="AFH409" s="41"/>
      <c r="AFI409" s="41"/>
      <c r="AFJ409" s="41"/>
      <c r="AFK409" s="41"/>
      <c r="AFL409" s="41"/>
      <c r="AFM409" s="41"/>
      <c r="AFN409" s="41"/>
      <c r="AFO409" s="41"/>
      <c r="AFP409" s="41"/>
      <c r="AFQ409" s="41"/>
      <c r="AFR409" s="41"/>
      <c r="AFS409" s="41"/>
      <c r="AFT409" s="41"/>
      <c r="AFU409" s="41"/>
      <c r="AFV409" s="41"/>
      <c r="AFW409" s="41"/>
      <c r="AFX409" s="41"/>
      <c r="AFY409" s="41"/>
      <c r="AFZ409" s="41"/>
      <c r="AGA409" s="41"/>
      <c r="AGB409" s="41"/>
      <c r="AGC409" s="41"/>
      <c r="AGD409" s="41"/>
      <c r="AGE409" s="41"/>
      <c r="AGF409" s="41"/>
      <c r="AGG409" s="41"/>
      <c r="AGH409" s="41"/>
      <c r="AGI409" s="41"/>
      <c r="AGJ409" s="41"/>
      <c r="AGK409" s="41"/>
      <c r="AGL409" s="41"/>
      <c r="AGM409" s="41"/>
      <c r="AGN409" s="41"/>
      <c r="AGO409" s="41"/>
      <c r="AGP409" s="41"/>
      <c r="AGQ409" s="41"/>
      <c r="AGR409" s="41"/>
      <c r="AGS409" s="41"/>
      <c r="AGT409" s="41"/>
      <c r="AGU409" s="41"/>
      <c r="AGV409" s="41"/>
      <c r="AGW409" s="41"/>
      <c r="AGX409" s="41"/>
      <c r="AGY409" s="41"/>
      <c r="AGZ409" s="41"/>
      <c r="AHA409" s="41"/>
      <c r="AHB409" s="41"/>
      <c r="AHC409" s="41"/>
      <c r="AHD409" s="41"/>
      <c r="AHE409" s="41"/>
      <c r="AHF409" s="41"/>
      <c r="AHG409" s="41"/>
      <c r="AHH409" s="41"/>
      <c r="AHI409" s="41"/>
      <c r="AHJ409" s="41"/>
      <c r="AHK409" s="41"/>
      <c r="AHL409" s="41"/>
      <c r="AHM409" s="41"/>
      <c r="AHN409" s="41"/>
      <c r="AHO409" s="41"/>
      <c r="AHP409" s="41"/>
      <c r="AHQ409" s="41"/>
      <c r="AHR409" s="41"/>
      <c r="AHS409" s="41"/>
      <c r="AHT409" s="41"/>
      <c r="AHU409" s="41"/>
      <c r="AHV409" s="41"/>
      <c r="AHW409" s="41"/>
      <c r="AHX409" s="41"/>
      <c r="AHY409" s="41"/>
      <c r="AHZ409" s="41"/>
      <c r="AIA409" s="41"/>
      <c r="AIB409" s="41"/>
      <c r="AIC409" s="41"/>
      <c r="AID409" s="41"/>
      <c r="AIE409" s="41"/>
      <c r="AIF409" s="41"/>
      <c r="AIG409" s="41"/>
      <c r="AIH409" s="41"/>
      <c r="AII409" s="41"/>
      <c r="AIJ409" s="41"/>
      <c r="AIK409" s="41"/>
      <c r="AIL409" s="41"/>
      <c r="AIM409" s="41"/>
      <c r="AIN409" s="41"/>
      <c r="AIO409" s="41"/>
      <c r="AIP409" s="41"/>
      <c r="AIQ409" s="41"/>
      <c r="AIR409" s="41"/>
      <c r="AIS409" s="41"/>
      <c r="AIT409" s="41"/>
      <c r="AIU409" s="41"/>
      <c r="AIV409" s="41"/>
      <c r="AIW409" s="41"/>
      <c r="AIX409" s="41"/>
      <c r="AIY409" s="41"/>
      <c r="AIZ409" s="41"/>
      <c r="AJA409" s="41"/>
      <c r="AJB409" s="41"/>
      <c r="AJC409" s="41"/>
      <c r="AJD409" s="41"/>
      <c r="AJE409" s="41"/>
      <c r="AJF409" s="41"/>
      <c r="AJG409" s="41"/>
      <c r="AJH409" s="41"/>
      <c r="AJI409" s="41"/>
      <c r="AJJ409" s="41"/>
      <c r="AJK409" s="41"/>
      <c r="AJL409" s="41"/>
      <c r="AJM409" s="41"/>
      <c r="AJN409" s="41"/>
      <c r="AJO409" s="41"/>
      <c r="AJP409" s="41"/>
      <c r="AJQ409" s="41"/>
      <c r="AJR409" s="41"/>
      <c r="AJS409" s="41"/>
      <c r="AJT409" s="41"/>
      <c r="AJU409" s="41"/>
      <c r="AJV409" s="41"/>
      <c r="AJW409" s="41"/>
      <c r="AJX409" s="41"/>
      <c r="AJY409" s="41"/>
      <c r="AJZ409" s="41"/>
      <c r="AKA409" s="41"/>
      <c r="AKB409" s="41"/>
      <c r="AKC409" s="41"/>
      <c r="AKD409" s="41"/>
      <c r="AKE409" s="41"/>
      <c r="AKF409" s="41"/>
      <c r="AKG409" s="41"/>
      <c r="AKH409" s="41"/>
      <c r="AKI409" s="41"/>
      <c r="AKJ409" s="41"/>
      <c r="AKK409" s="41"/>
      <c r="AKL409" s="41"/>
      <c r="AKM409" s="41"/>
      <c r="AKN409" s="41"/>
      <c r="AKO409" s="41"/>
      <c r="AKP409" s="41"/>
      <c r="AKQ409" s="41"/>
      <c r="AKR409" s="41"/>
      <c r="AKS409" s="41"/>
      <c r="AKT409" s="41"/>
      <c r="AKU409" s="41"/>
      <c r="AKV409" s="41"/>
      <c r="AKW409" s="41"/>
      <c r="AKX409" s="41"/>
      <c r="AKY409" s="41"/>
      <c r="AKZ409" s="41"/>
      <c r="ALA409" s="41"/>
      <c r="ALB409" s="41"/>
      <c r="ALC409" s="41"/>
      <c r="ALD409" s="41"/>
      <c r="ALE409" s="41"/>
      <c r="ALF409" s="41"/>
      <c r="ALG409" s="41"/>
      <c r="ALH409" s="41"/>
      <c r="ALI409" s="41"/>
      <c r="ALJ409" s="41"/>
      <c r="ALK409" s="41"/>
      <c r="ALL409" s="41"/>
      <c r="ALM409" s="41"/>
      <c r="ALN409" s="41"/>
      <c r="ALO409" s="41"/>
      <c r="ALP409" s="41"/>
      <c r="ALQ409" s="41"/>
      <c r="ALR409" s="41"/>
      <c r="ALS409" s="41"/>
      <c r="ALT409" s="41"/>
      <c r="ALU409" s="41"/>
      <c r="ALV409" s="41"/>
      <c r="ALW409" s="41"/>
      <c r="ALX409" s="41"/>
      <c r="ALY409" s="41"/>
      <c r="ALZ409" s="41"/>
      <c r="AMA409" s="41"/>
      <c r="AMB409" s="41"/>
      <c r="AMC409" s="41"/>
      <c r="AMD409" s="41"/>
      <c r="AME409" s="41"/>
    </row>
    <row r="410" spans="33:1019" ht="15.75" customHeight="1" x14ac:dyDescent="0.2"/>
    <row r="411" spans="33:1019" ht="24" customHeight="1" x14ac:dyDescent="0.2"/>
    <row r="412" spans="33:1019" ht="25.5" customHeight="1" x14ac:dyDescent="0.2"/>
    <row r="413" spans="33:1019" ht="15.75" customHeight="1" x14ac:dyDescent="0.2"/>
    <row r="414" spans="33:1019" ht="16.5" customHeight="1" x14ac:dyDescent="0.2"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41"/>
      <c r="BA414" s="41"/>
      <c r="BB414" s="41"/>
      <c r="BC414" s="41"/>
      <c r="BD414" s="41"/>
      <c r="BE414" s="41"/>
      <c r="BF414" s="41"/>
      <c r="BG414" s="41"/>
      <c r="BH414" s="41"/>
      <c r="BI414" s="41"/>
      <c r="BJ414" s="41"/>
      <c r="BK414" s="41"/>
      <c r="BL414" s="41"/>
      <c r="BM414" s="41"/>
      <c r="BN414" s="41"/>
      <c r="BO414" s="41"/>
      <c r="BP414" s="41"/>
      <c r="BQ414" s="41"/>
      <c r="BR414" s="41"/>
      <c r="BS414" s="41"/>
      <c r="BT414" s="41"/>
      <c r="BU414" s="41"/>
      <c r="BV414" s="41"/>
      <c r="BW414" s="41"/>
      <c r="BX414" s="41"/>
      <c r="BY414" s="41"/>
      <c r="BZ414" s="41"/>
      <c r="CA414" s="41"/>
      <c r="CB414" s="41"/>
      <c r="CC414" s="41"/>
      <c r="CD414" s="41"/>
      <c r="CE414" s="41"/>
      <c r="CF414" s="41"/>
      <c r="CG414" s="41"/>
      <c r="CH414" s="41"/>
      <c r="CI414" s="41"/>
      <c r="CJ414" s="41"/>
      <c r="CK414" s="41"/>
      <c r="CL414" s="41"/>
      <c r="CM414" s="41"/>
      <c r="CN414" s="41"/>
      <c r="CO414" s="41"/>
      <c r="CP414" s="41"/>
      <c r="CQ414" s="41"/>
      <c r="CR414" s="41"/>
      <c r="CS414" s="41"/>
      <c r="CT414" s="41"/>
      <c r="CU414" s="41"/>
      <c r="CV414" s="41"/>
      <c r="CW414" s="41"/>
      <c r="CX414" s="41"/>
      <c r="CY414" s="41"/>
      <c r="CZ414" s="41"/>
      <c r="DA414" s="41"/>
      <c r="DB414" s="41"/>
      <c r="DC414" s="41"/>
      <c r="DD414" s="41"/>
      <c r="DE414" s="41"/>
      <c r="DF414" s="41"/>
      <c r="DG414" s="41"/>
      <c r="DH414" s="41"/>
      <c r="DI414" s="41"/>
      <c r="DJ414" s="41"/>
      <c r="DK414" s="41"/>
      <c r="DL414" s="41"/>
      <c r="DM414" s="41"/>
      <c r="DN414" s="41"/>
      <c r="DO414" s="41"/>
      <c r="DP414" s="41"/>
      <c r="DQ414" s="41"/>
      <c r="DR414" s="41"/>
      <c r="DS414" s="41"/>
      <c r="DT414" s="41"/>
      <c r="DU414" s="41"/>
      <c r="DV414" s="41"/>
      <c r="DW414" s="41"/>
      <c r="DX414" s="41"/>
      <c r="DY414" s="41"/>
      <c r="DZ414" s="41"/>
      <c r="EA414" s="41"/>
      <c r="EB414" s="41"/>
      <c r="EC414" s="41"/>
      <c r="ED414" s="41"/>
      <c r="EE414" s="41"/>
      <c r="EF414" s="41"/>
      <c r="EG414" s="41"/>
      <c r="EH414" s="41"/>
      <c r="EI414" s="41"/>
      <c r="EJ414" s="41"/>
      <c r="EK414" s="41"/>
      <c r="EL414" s="41"/>
      <c r="EM414" s="41"/>
      <c r="EN414" s="41"/>
      <c r="EO414" s="41"/>
      <c r="EP414" s="41"/>
      <c r="EQ414" s="41"/>
      <c r="ER414" s="41"/>
      <c r="ES414" s="41"/>
      <c r="ET414" s="41"/>
      <c r="EU414" s="41"/>
      <c r="EV414" s="41"/>
      <c r="EW414" s="41"/>
      <c r="EX414" s="41"/>
      <c r="EY414" s="41"/>
      <c r="EZ414" s="41"/>
      <c r="FA414" s="41"/>
      <c r="FB414" s="41"/>
      <c r="FC414" s="41"/>
      <c r="FD414" s="41"/>
      <c r="FE414" s="41"/>
      <c r="FF414" s="41"/>
      <c r="FG414" s="41"/>
      <c r="FH414" s="41"/>
      <c r="FI414" s="41"/>
      <c r="FJ414" s="41"/>
      <c r="FK414" s="41"/>
      <c r="FL414" s="41"/>
      <c r="FM414" s="41"/>
      <c r="FN414" s="41"/>
      <c r="FO414" s="41"/>
      <c r="FP414" s="41"/>
      <c r="FQ414" s="41"/>
      <c r="FR414" s="41"/>
      <c r="FS414" s="41"/>
      <c r="FT414" s="41"/>
      <c r="FU414" s="41"/>
      <c r="FV414" s="41"/>
      <c r="FW414" s="41"/>
      <c r="FX414" s="41"/>
      <c r="FY414" s="41"/>
      <c r="FZ414" s="41"/>
      <c r="GA414" s="41"/>
      <c r="GB414" s="41"/>
      <c r="GC414" s="41"/>
      <c r="GD414" s="41"/>
      <c r="GE414" s="41"/>
      <c r="GF414" s="41"/>
      <c r="GG414" s="41"/>
      <c r="GH414" s="41"/>
      <c r="GI414" s="41"/>
      <c r="GJ414" s="41"/>
      <c r="GK414" s="41"/>
      <c r="GL414" s="41"/>
      <c r="GM414" s="41"/>
      <c r="GN414" s="41"/>
      <c r="GO414" s="41"/>
      <c r="GP414" s="41"/>
      <c r="GQ414" s="41"/>
      <c r="GR414" s="41"/>
      <c r="GS414" s="41"/>
      <c r="GT414" s="41"/>
      <c r="GU414" s="41"/>
      <c r="GV414" s="41"/>
      <c r="GW414" s="41"/>
      <c r="GX414" s="41"/>
      <c r="GY414" s="41"/>
      <c r="GZ414" s="41"/>
      <c r="HA414" s="41"/>
      <c r="HB414" s="41"/>
      <c r="HC414" s="41"/>
      <c r="HD414" s="41"/>
      <c r="HE414" s="41"/>
      <c r="HF414" s="41"/>
      <c r="HG414" s="41"/>
      <c r="HH414" s="41"/>
      <c r="HI414" s="41"/>
      <c r="HJ414" s="41"/>
      <c r="HK414" s="41"/>
      <c r="HL414" s="41"/>
      <c r="HM414" s="41"/>
      <c r="HN414" s="41"/>
      <c r="HO414" s="41"/>
      <c r="HP414" s="41"/>
      <c r="HQ414" s="41"/>
      <c r="HR414" s="41"/>
      <c r="HS414" s="41"/>
      <c r="HT414" s="41"/>
      <c r="HU414" s="41"/>
      <c r="HV414" s="41"/>
      <c r="HW414" s="41"/>
      <c r="HX414" s="41"/>
      <c r="HY414" s="41"/>
      <c r="HZ414" s="41"/>
      <c r="IA414" s="41"/>
      <c r="IB414" s="41"/>
      <c r="IC414" s="41"/>
      <c r="ID414" s="41"/>
      <c r="IE414" s="41"/>
      <c r="IF414" s="41"/>
      <c r="IG414" s="41"/>
      <c r="IH414" s="41"/>
      <c r="II414" s="41"/>
      <c r="IJ414" s="41"/>
      <c r="IK414" s="41"/>
      <c r="IL414" s="41"/>
      <c r="IM414" s="41"/>
      <c r="IN414" s="41"/>
      <c r="IO414" s="41"/>
      <c r="IP414" s="41"/>
      <c r="IQ414" s="41"/>
      <c r="IR414" s="41"/>
      <c r="IS414" s="41"/>
      <c r="IT414" s="41"/>
      <c r="IU414" s="41"/>
      <c r="IV414" s="41"/>
      <c r="IW414" s="41"/>
      <c r="IX414" s="41"/>
      <c r="IY414" s="41"/>
      <c r="IZ414" s="41"/>
      <c r="JA414" s="41"/>
      <c r="JB414" s="41"/>
      <c r="JC414" s="41"/>
      <c r="JD414" s="41"/>
      <c r="JE414" s="41"/>
      <c r="JF414" s="41"/>
      <c r="JG414" s="41"/>
      <c r="JH414" s="41"/>
      <c r="JI414" s="41"/>
      <c r="JJ414" s="41"/>
      <c r="JK414" s="41"/>
      <c r="JL414" s="41"/>
      <c r="JM414" s="41"/>
      <c r="JN414" s="41"/>
      <c r="JO414" s="41"/>
      <c r="JP414" s="41"/>
      <c r="JQ414" s="41"/>
      <c r="JR414" s="41"/>
      <c r="JS414" s="41"/>
      <c r="JT414" s="41"/>
      <c r="JU414" s="41"/>
      <c r="JV414" s="41"/>
      <c r="JW414" s="41"/>
      <c r="JX414" s="41"/>
      <c r="JY414" s="41"/>
      <c r="JZ414" s="41"/>
      <c r="KA414" s="41"/>
      <c r="KB414" s="41"/>
      <c r="KC414" s="41"/>
      <c r="KD414" s="41"/>
      <c r="KE414" s="41"/>
      <c r="KF414" s="41"/>
      <c r="KG414" s="41"/>
      <c r="KH414" s="41"/>
      <c r="KI414" s="41"/>
      <c r="KJ414" s="41"/>
      <c r="KK414" s="41"/>
      <c r="KL414" s="41"/>
      <c r="KM414" s="41"/>
      <c r="KN414" s="41"/>
      <c r="KO414" s="41"/>
      <c r="KP414" s="41"/>
      <c r="KQ414" s="41"/>
      <c r="KR414" s="41"/>
      <c r="KS414" s="41"/>
      <c r="KT414" s="41"/>
      <c r="KU414" s="41"/>
      <c r="KV414" s="41"/>
      <c r="KW414" s="41"/>
      <c r="KX414" s="41"/>
      <c r="KY414" s="41"/>
      <c r="KZ414" s="41"/>
      <c r="LA414" s="41"/>
      <c r="LB414" s="41"/>
      <c r="LC414" s="41"/>
      <c r="LD414" s="41"/>
      <c r="LE414" s="41"/>
      <c r="LF414" s="41"/>
      <c r="LG414" s="41"/>
      <c r="LH414" s="41"/>
      <c r="LI414" s="41"/>
      <c r="LJ414" s="41"/>
      <c r="LK414" s="41"/>
      <c r="LL414" s="41"/>
      <c r="LM414" s="41"/>
      <c r="LN414" s="41"/>
      <c r="LO414" s="41"/>
      <c r="LP414" s="41"/>
      <c r="LQ414" s="41"/>
      <c r="LR414" s="41"/>
      <c r="LS414" s="41"/>
      <c r="LT414" s="41"/>
      <c r="LU414" s="41"/>
      <c r="LV414" s="41"/>
      <c r="LW414" s="41"/>
      <c r="LX414" s="41"/>
      <c r="LY414" s="41"/>
      <c r="LZ414" s="41"/>
      <c r="MA414" s="41"/>
      <c r="MB414" s="41"/>
      <c r="MC414" s="41"/>
      <c r="MD414" s="41"/>
      <c r="ME414" s="41"/>
      <c r="MF414" s="41"/>
      <c r="MG414" s="41"/>
      <c r="MH414" s="41"/>
      <c r="MI414" s="41"/>
      <c r="MJ414" s="41"/>
      <c r="MK414" s="41"/>
      <c r="ML414" s="41"/>
      <c r="MM414" s="41"/>
      <c r="MN414" s="41"/>
      <c r="MO414" s="41"/>
      <c r="MP414" s="41"/>
      <c r="MQ414" s="41"/>
      <c r="MR414" s="41"/>
      <c r="MS414" s="41"/>
      <c r="MT414" s="41"/>
      <c r="MU414" s="41"/>
      <c r="MV414" s="41"/>
      <c r="MW414" s="41"/>
      <c r="MX414" s="41"/>
      <c r="MY414" s="41"/>
      <c r="MZ414" s="41"/>
      <c r="NA414" s="41"/>
      <c r="NB414" s="41"/>
      <c r="NC414" s="41"/>
      <c r="ND414" s="41"/>
      <c r="NE414" s="41"/>
      <c r="NF414" s="41"/>
      <c r="NG414" s="41"/>
      <c r="NH414" s="41"/>
      <c r="NI414" s="41"/>
      <c r="NJ414" s="41"/>
      <c r="NK414" s="41"/>
      <c r="NL414" s="41"/>
      <c r="NM414" s="41"/>
      <c r="NN414" s="41"/>
      <c r="NO414" s="41"/>
      <c r="NP414" s="41"/>
      <c r="NQ414" s="41"/>
      <c r="NR414" s="41"/>
      <c r="NS414" s="41"/>
      <c r="NT414" s="41"/>
      <c r="NU414" s="41"/>
      <c r="NV414" s="41"/>
      <c r="NW414" s="41"/>
      <c r="NX414" s="41"/>
      <c r="NY414" s="41"/>
      <c r="NZ414" s="41"/>
      <c r="OA414" s="41"/>
      <c r="OB414" s="41"/>
      <c r="OC414" s="41"/>
      <c r="OD414" s="41"/>
      <c r="OE414" s="41"/>
      <c r="OF414" s="41"/>
      <c r="OG414" s="41"/>
      <c r="OH414" s="41"/>
      <c r="OI414" s="41"/>
      <c r="OJ414" s="41"/>
      <c r="OK414" s="41"/>
      <c r="OL414" s="41"/>
      <c r="OM414" s="41"/>
      <c r="ON414" s="41"/>
      <c r="OO414" s="41"/>
      <c r="OP414" s="41"/>
      <c r="OQ414" s="41"/>
      <c r="OR414" s="41"/>
      <c r="OS414" s="41"/>
      <c r="OT414" s="41"/>
      <c r="OU414" s="41"/>
      <c r="OV414" s="41"/>
      <c r="OW414" s="41"/>
      <c r="OX414" s="41"/>
      <c r="OY414" s="41"/>
      <c r="OZ414" s="41"/>
      <c r="PA414" s="41"/>
      <c r="PB414" s="41"/>
      <c r="PC414" s="41"/>
      <c r="PD414" s="41"/>
      <c r="PE414" s="41"/>
      <c r="PF414" s="41"/>
      <c r="PG414" s="41"/>
      <c r="PH414" s="41"/>
      <c r="PI414" s="41"/>
      <c r="PJ414" s="41"/>
      <c r="PK414" s="41"/>
      <c r="PL414" s="41"/>
      <c r="PM414" s="41"/>
      <c r="PN414" s="41"/>
      <c r="PO414" s="41"/>
      <c r="PP414" s="41"/>
      <c r="PQ414" s="41"/>
      <c r="PR414" s="41"/>
      <c r="PS414" s="41"/>
      <c r="PT414" s="41"/>
      <c r="PU414" s="41"/>
      <c r="PV414" s="41"/>
      <c r="PW414" s="41"/>
      <c r="PX414" s="41"/>
      <c r="PY414" s="41"/>
      <c r="PZ414" s="41"/>
      <c r="QA414" s="41"/>
      <c r="QB414" s="41"/>
      <c r="QC414" s="41"/>
      <c r="QD414" s="41"/>
      <c r="QE414" s="41"/>
      <c r="QF414" s="41"/>
      <c r="QG414" s="41"/>
      <c r="QH414" s="41"/>
      <c r="QI414" s="41"/>
      <c r="QJ414" s="41"/>
      <c r="QK414" s="41"/>
      <c r="QL414" s="41"/>
      <c r="QM414" s="41"/>
      <c r="QN414" s="41"/>
      <c r="QO414" s="41"/>
      <c r="QP414" s="41"/>
      <c r="QQ414" s="41"/>
      <c r="QR414" s="41"/>
      <c r="QS414" s="41"/>
      <c r="QT414" s="41"/>
      <c r="QU414" s="41"/>
      <c r="QV414" s="41"/>
      <c r="QW414" s="41"/>
      <c r="QX414" s="41"/>
      <c r="QY414" s="41"/>
      <c r="QZ414" s="41"/>
      <c r="RA414" s="41"/>
      <c r="RB414" s="41"/>
      <c r="RC414" s="41"/>
      <c r="RD414" s="41"/>
      <c r="RE414" s="41"/>
      <c r="RF414" s="41"/>
      <c r="RG414" s="41"/>
      <c r="RH414" s="41"/>
      <c r="RI414" s="41"/>
      <c r="RJ414" s="41"/>
      <c r="RK414" s="41"/>
      <c r="RL414" s="41"/>
      <c r="RM414" s="41"/>
      <c r="RN414" s="41"/>
      <c r="RO414" s="41"/>
      <c r="RP414" s="41"/>
      <c r="RQ414" s="41"/>
      <c r="RR414" s="41"/>
      <c r="RS414" s="41"/>
      <c r="RT414" s="41"/>
      <c r="RU414" s="41"/>
      <c r="RV414" s="41"/>
      <c r="RW414" s="41"/>
      <c r="RX414" s="41"/>
      <c r="RY414" s="41"/>
      <c r="RZ414" s="41"/>
      <c r="SA414" s="41"/>
      <c r="SB414" s="41"/>
      <c r="SC414" s="41"/>
      <c r="SD414" s="41"/>
      <c r="SE414" s="41"/>
      <c r="SF414" s="41"/>
      <c r="SG414" s="41"/>
      <c r="SH414" s="41"/>
      <c r="SI414" s="41"/>
      <c r="SJ414" s="41"/>
      <c r="SK414" s="41"/>
      <c r="SL414" s="41"/>
      <c r="SM414" s="41"/>
      <c r="SN414" s="41"/>
      <c r="SO414" s="41"/>
      <c r="SP414" s="41"/>
      <c r="SQ414" s="41"/>
      <c r="SR414" s="41"/>
      <c r="SS414" s="41"/>
      <c r="ST414" s="41"/>
      <c r="SU414" s="41"/>
      <c r="SV414" s="41"/>
      <c r="SW414" s="41"/>
      <c r="SX414" s="41"/>
      <c r="SY414" s="41"/>
      <c r="SZ414" s="41"/>
      <c r="TA414" s="41"/>
      <c r="TB414" s="41"/>
      <c r="TC414" s="41"/>
      <c r="TD414" s="41"/>
      <c r="TE414" s="41"/>
      <c r="TF414" s="41"/>
      <c r="TG414" s="41"/>
      <c r="TH414" s="41"/>
      <c r="TI414" s="41"/>
      <c r="TJ414" s="41"/>
      <c r="TK414" s="41"/>
      <c r="TL414" s="41"/>
      <c r="TM414" s="41"/>
      <c r="TN414" s="41"/>
      <c r="TO414" s="41"/>
      <c r="TP414" s="41"/>
      <c r="TQ414" s="41"/>
      <c r="TR414" s="41"/>
      <c r="TS414" s="41"/>
      <c r="TT414" s="41"/>
      <c r="TU414" s="41"/>
      <c r="TV414" s="41"/>
      <c r="TW414" s="41"/>
      <c r="TX414" s="41"/>
      <c r="TY414" s="41"/>
      <c r="TZ414" s="41"/>
      <c r="UA414" s="41"/>
      <c r="UB414" s="41"/>
      <c r="UC414" s="41"/>
      <c r="UD414" s="41"/>
      <c r="UE414" s="41"/>
      <c r="UF414" s="41"/>
      <c r="UG414" s="41"/>
      <c r="UH414" s="41"/>
      <c r="UI414" s="41"/>
      <c r="UJ414" s="41"/>
      <c r="UK414" s="41"/>
      <c r="UL414" s="41"/>
      <c r="UM414" s="41"/>
      <c r="UN414" s="41"/>
      <c r="UO414" s="41"/>
      <c r="UP414" s="41"/>
      <c r="UQ414" s="41"/>
      <c r="UR414" s="41"/>
      <c r="US414" s="41"/>
      <c r="UT414" s="41"/>
      <c r="UU414" s="41"/>
      <c r="UV414" s="41"/>
      <c r="UW414" s="41"/>
      <c r="UX414" s="41"/>
      <c r="UY414" s="41"/>
      <c r="UZ414" s="41"/>
      <c r="VA414" s="41"/>
      <c r="VB414" s="41"/>
      <c r="VC414" s="41"/>
      <c r="VD414" s="41"/>
      <c r="VE414" s="41"/>
      <c r="VF414" s="41"/>
      <c r="VG414" s="41"/>
      <c r="VH414" s="41"/>
      <c r="VI414" s="41"/>
      <c r="VJ414" s="41"/>
      <c r="VK414" s="41"/>
      <c r="VL414" s="41"/>
      <c r="VM414" s="41"/>
      <c r="VN414" s="41"/>
      <c r="VO414" s="41"/>
      <c r="VP414" s="41"/>
      <c r="VQ414" s="41"/>
      <c r="VR414" s="41"/>
      <c r="VS414" s="41"/>
      <c r="VT414" s="41"/>
      <c r="VU414" s="41"/>
      <c r="VV414" s="41"/>
      <c r="VW414" s="41"/>
      <c r="VX414" s="41"/>
      <c r="VY414" s="41"/>
      <c r="VZ414" s="41"/>
      <c r="WA414" s="41"/>
      <c r="WB414" s="41"/>
      <c r="WC414" s="41"/>
      <c r="WD414" s="41"/>
      <c r="WE414" s="41"/>
      <c r="WF414" s="41"/>
      <c r="WG414" s="41"/>
      <c r="WH414" s="41"/>
      <c r="WI414" s="41"/>
      <c r="WJ414" s="41"/>
      <c r="WK414" s="41"/>
      <c r="WL414" s="41"/>
      <c r="WM414" s="41"/>
      <c r="WN414" s="41"/>
      <c r="WO414" s="41"/>
      <c r="WP414" s="41"/>
      <c r="WQ414" s="41"/>
      <c r="WR414" s="41"/>
      <c r="WS414" s="41"/>
      <c r="WT414" s="41"/>
      <c r="WU414" s="41"/>
      <c r="WV414" s="41"/>
      <c r="WW414" s="41"/>
      <c r="WX414" s="41"/>
      <c r="WY414" s="41"/>
      <c r="WZ414" s="41"/>
      <c r="XA414" s="41"/>
      <c r="XB414" s="41"/>
      <c r="XC414" s="41"/>
      <c r="XD414" s="41"/>
      <c r="XE414" s="41"/>
      <c r="XF414" s="41"/>
      <c r="XG414" s="41"/>
      <c r="XH414" s="41"/>
      <c r="XI414" s="41"/>
      <c r="XJ414" s="41"/>
      <c r="XK414" s="41"/>
      <c r="XL414" s="41"/>
      <c r="XM414" s="41"/>
      <c r="XN414" s="41"/>
      <c r="XO414" s="41"/>
      <c r="XP414" s="41"/>
      <c r="XQ414" s="41"/>
      <c r="XR414" s="41"/>
      <c r="XS414" s="41"/>
      <c r="XT414" s="41"/>
      <c r="XU414" s="41"/>
      <c r="XV414" s="41"/>
      <c r="XW414" s="41"/>
      <c r="XX414" s="41"/>
      <c r="XY414" s="41"/>
      <c r="XZ414" s="41"/>
      <c r="YA414" s="41"/>
      <c r="YB414" s="41"/>
      <c r="YC414" s="41"/>
      <c r="YD414" s="41"/>
      <c r="YE414" s="41"/>
      <c r="YF414" s="41"/>
      <c r="YG414" s="41"/>
      <c r="YH414" s="41"/>
      <c r="YI414" s="41"/>
      <c r="YJ414" s="41"/>
      <c r="YK414" s="41"/>
      <c r="YL414" s="41"/>
      <c r="YM414" s="41"/>
      <c r="YN414" s="41"/>
      <c r="YO414" s="41"/>
      <c r="YP414" s="41"/>
      <c r="YQ414" s="41"/>
      <c r="YR414" s="41"/>
      <c r="YS414" s="41"/>
      <c r="YT414" s="41"/>
      <c r="YU414" s="41"/>
      <c r="YV414" s="41"/>
      <c r="YW414" s="41"/>
      <c r="YX414" s="41"/>
      <c r="YY414" s="41"/>
      <c r="YZ414" s="41"/>
      <c r="ZA414" s="41"/>
      <c r="ZB414" s="41"/>
      <c r="ZC414" s="41"/>
      <c r="ZD414" s="41"/>
      <c r="ZE414" s="41"/>
      <c r="ZF414" s="41"/>
      <c r="ZG414" s="41"/>
      <c r="ZH414" s="41"/>
      <c r="ZI414" s="41"/>
      <c r="ZJ414" s="41"/>
      <c r="ZK414" s="41"/>
      <c r="ZL414" s="41"/>
      <c r="ZM414" s="41"/>
      <c r="ZN414" s="41"/>
      <c r="ZO414" s="41"/>
      <c r="ZP414" s="41"/>
      <c r="ZQ414" s="41"/>
      <c r="ZR414" s="41"/>
      <c r="ZS414" s="41"/>
      <c r="ZT414" s="41"/>
      <c r="ZU414" s="41"/>
      <c r="ZV414" s="41"/>
      <c r="ZW414" s="41"/>
      <c r="ZX414" s="41"/>
      <c r="ZY414" s="41"/>
      <c r="ZZ414" s="41"/>
      <c r="AAA414" s="41"/>
      <c r="AAB414" s="41"/>
      <c r="AAC414" s="41"/>
      <c r="AAD414" s="41"/>
      <c r="AAE414" s="41"/>
      <c r="AAF414" s="41"/>
      <c r="AAG414" s="41"/>
      <c r="AAH414" s="41"/>
      <c r="AAI414" s="41"/>
      <c r="AAJ414" s="41"/>
      <c r="AAK414" s="41"/>
      <c r="AAL414" s="41"/>
      <c r="AAM414" s="41"/>
      <c r="AAN414" s="41"/>
      <c r="AAO414" s="41"/>
      <c r="AAP414" s="41"/>
      <c r="AAQ414" s="41"/>
      <c r="AAR414" s="41"/>
      <c r="AAS414" s="41"/>
      <c r="AAT414" s="41"/>
      <c r="AAU414" s="41"/>
      <c r="AAV414" s="41"/>
      <c r="AAW414" s="41"/>
      <c r="AAX414" s="41"/>
      <c r="AAY414" s="41"/>
      <c r="AAZ414" s="41"/>
      <c r="ABA414" s="41"/>
      <c r="ABB414" s="41"/>
      <c r="ABC414" s="41"/>
      <c r="ABD414" s="41"/>
      <c r="ABE414" s="41"/>
      <c r="ABF414" s="41"/>
      <c r="ABG414" s="41"/>
      <c r="ABH414" s="41"/>
      <c r="ABI414" s="41"/>
      <c r="ABJ414" s="41"/>
      <c r="ABK414" s="41"/>
      <c r="ABL414" s="41"/>
      <c r="ABM414" s="41"/>
      <c r="ABN414" s="41"/>
      <c r="ABO414" s="41"/>
      <c r="ABP414" s="41"/>
      <c r="ABQ414" s="41"/>
      <c r="ABR414" s="41"/>
      <c r="ABS414" s="41"/>
      <c r="ABT414" s="41"/>
      <c r="ABU414" s="41"/>
      <c r="ABV414" s="41"/>
      <c r="ABW414" s="41"/>
      <c r="ABX414" s="41"/>
      <c r="ABY414" s="41"/>
      <c r="ABZ414" s="41"/>
      <c r="ACA414" s="41"/>
      <c r="ACB414" s="41"/>
      <c r="ACC414" s="41"/>
      <c r="ACD414" s="41"/>
      <c r="ACE414" s="41"/>
      <c r="ACF414" s="41"/>
      <c r="ACG414" s="41"/>
      <c r="ACH414" s="41"/>
      <c r="ACI414" s="41"/>
      <c r="ACJ414" s="41"/>
      <c r="ACK414" s="41"/>
      <c r="ACL414" s="41"/>
      <c r="ACM414" s="41"/>
      <c r="ACN414" s="41"/>
      <c r="ACO414" s="41"/>
      <c r="ACP414" s="41"/>
      <c r="ACQ414" s="41"/>
      <c r="ACR414" s="41"/>
      <c r="ACS414" s="41"/>
      <c r="ACT414" s="41"/>
      <c r="ACU414" s="41"/>
      <c r="ACV414" s="41"/>
      <c r="ACW414" s="41"/>
      <c r="ACX414" s="41"/>
      <c r="ACY414" s="41"/>
      <c r="ACZ414" s="41"/>
      <c r="ADA414" s="41"/>
      <c r="ADB414" s="41"/>
      <c r="ADC414" s="41"/>
      <c r="ADD414" s="41"/>
      <c r="ADE414" s="41"/>
      <c r="ADF414" s="41"/>
      <c r="ADG414" s="41"/>
      <c r="ADH414" s="41"/>
      <c r="ADI414" s="41"/>
      <c r="ADJ414" s="41"/>
      <c r="ADK414" s="41"/>
      <c r="ADL414" s="41"/>
      <c r="ADM414" s="41"/>
      <c r="ADN414" s="41"/>
      <c r="ADO414" s="41"/>
      <c r="ADP414" s="41"/>
      <c r="ADQ414" s="41"/>
      <c r="ADR414" s="41"/>
      <c r="ADS414" s="41"/>
      <c r="ADT414" s="41"/>
      <c r="ADU414" s="41"/>
      <c r="ADV414" s="41"/>
      <c r="ADW414" s="41"/>
      <c r="ADX414" s="41"/>
      <c r="ADY414" s="41"/>
      <c r="ADZ414" s="41"/>
      <c r="AEA414" s="41"/>
      <c r="AEB414" s="41"/>
      <c r="AEC414" s="41"/>
      <c r="AED414" s="41"/>
      <c r="AEE414" s="41"/>
      <c r="AEF414" s="41"/>
      <c r="AEG414" s="41"/>
      <c r="AEH414" s="41"/>
      <c r="AEI414" s="41"/>
      <c r="AEJ414" s="41"/>
      <c r="AEK414" s="41"/>
      <c r="AEL414" s="41"/>
      <c r="AEM414" s="41"/>
      <c r="AEN414" s="41"/>
      <c r="AEO414" s="41"/>
      <c r="AEP414" s="41"/>
      <c r="AEQ414" s="41"/>
      <c r="AER414" s="41"/>
      <c r="AES414" s="41"/>
      <c r="AET414" s="41"/>
      <c r="AEU414" s="41"/>
      <c r="AEV414" s="41"/>
      <c r="AEW414" s="41"/>
      <c r="AEX414" s="41"/>
      <c r="AEY414" s="41"/>
      <c r="AEZ414" s="41"/>
      <c r="AFA414" s="41"/>
      <c r="AFB414" s="41"/>
      <c r="AFC414" s="41"/>
      <c r="AFD414" s="41"/>
      <c r="AFE414" s="41"/>
      <c r="AFF414" s="41"/>
      <c r="AFG414" s="41"/>
      <c r="AFH414" s="41"/>
      <c r="AFI414" s="41"/>
      <c r="AFJ414" s="41"/>
      <c r="AFK414" s="41"/>
      <c r="AFL414" s="41"/>
      <c r="AFM414" s="41"/>
      <c r="AFN414" s="41"/>
      <c r="AFO414" s="41"/>
      <c r="AFP414" s="41"/>
      <c r="AFQ414" s="41"/>
      <c r="AFR414" s="41"/>
      <c r="AFS414" s="41"/>
      <c r="AFT414" s="41"/>
      <c r="AFU414" s="41"/>
      <c r="AFV414" s="41"/>
      <c r="AFW414" s="41"/>
      <c r="AFX414" s="41"/>
      <c r="AFY414" s="41"/>
      <c r="AFZ414" s="41"/>
      <c r="AGA414" s="41"/>
      <c r="AGB414" s="41"/>
      <c r="AGC414" s="41"/>
      <c r="AGD414" s="41"/>
      <c r="AGE414" s="41"/>
      <c r="AGF414" s="41"/>
      <c r="AGG414" s="41"/>
      <c r="AGH414" s="41"/>
      <c r="AGI414" s="41"/>
      <c r="AGJ414" s="41"/>
      <c r="AGK414" s="41"/>
      <c r="AGL414" s="41"/>
      <c r="AGM414" s="41"/>
      <c r="AGN414" s="41"/>
      <c r="AGO414" s="41"/>
      <c r="AGP414" s="41"/>
      <c r="AGQ414" s="41"/>
      <c r="AGR414" s="41"/>
      <c r="AGS414" s="41"/>
      <c r="AGT414" s="41"/>
      <c r="AGU414" s="41"/>
      <c r="AGV414" s="41"/>
      <c r="AGW414" s="41"/>
      <c r="AGX414" s="41"/>
      <c r="AGY414" s="41"/>
      <c r="AGZ414" s="41"/>
      <c r="AHA414" s="41"/>
      <c r="AHB414" s="41"/>
      <c r="AHC414" s="41"/>
      <c r="AHD414" s="41"/>
      <c r="AHE414" s="41"/>
      <c r="AHF414" s="41"/>
      <c r="AHG414" s="41"/>
      <c r="AHH414" s="41"/>
      <c r="AHI414" s="41"/>
      <c r="AHJ414" s="41"/>
      <c r="AHK414" s="41"/>
      <c r="AHL414" s="41"/>
      <c r="AHM414" s="41"/>
      <c r="AHN414" s="41"/>
      <c r="AHO414" s="41"/>
      <c r="AHP414" s="41"/>
      <c r="AHQ414" s="41"/>
      <c r="AHR414" s="41"/>
      <c r="AHS414" s="41"/>
      <c r="AHT414" s="41"/>
      <c r="AHU414" s="41"/>
      <c r="AHV414" s="41"/>
      <c r="AHW414" s="41"/>
      <c r="AHX414" s="41"/>
      <c r="AHY414" s="41"/>
      <c r="AHZ414" s="41"/>
      <c r="AIA414" s="41"/>
      <c r="AIB414" s="41"/>
      <c r="AIC414" s="41"/>
      <c r="AID414" s="41"/>
      <c r="AIE414" s="41"/>
      <c r="AIF414" s="41"/>
      <c r="AIG414" s="41"/>
      <c r="AIH414" s="41"/>
      <c r="AII414" s="41"/>
      <c r="AIJ414" s="41"/>
      <c r="AIK414" s="41"/>
      <c r="AIL414" s="41"/>
      <c r="AIM414" s="41"/>
      <c r="AIN414" s="41"/>
      <c r="AIO414" s="41"/>
      <c r="AIP414" s="41"/>
      <c r="AIQ414" s="41"/>
      <c r="AIR414" s="41"/>
      <c r="AIS414" s="41"/>
      <c r="AIT414" s="41"/>
      <c r="AIU414" s="41"/>
      <c r="AIV414" s="41"/>
      <c r="AIW414" s="41"/>
      <c r="AIX414" s="41"/>
      <c r="AIY414" s="41"/>
      <c r="AIZ414" s="41"/>
      <c r="AJA414" s="41"/>
      <c r="AJB414" s="41"/>
      <c r="AJC414" s="41"/>
      <c r="AJD414" s="41"/>
      <c r="AJE414" s="41"/>
      <c r="AJF414" s="41"/>
      <c r="AJG414" s="41"/>
      <c r="AJH414" s="41"/>
      <c r="AJI414" s="41"/>
      <c r="AJJ414" s="41"/>
      <c r="AJK414" s="41"/>
      <c r="AJL414" s="41"/>
      <c r="AJM414" s="41"/>
      <c r="AJN414" s="41"/>
      <c r="AJO414" s="41"/>
      <c r="AJP414" s="41"/>
      <c r="AJQ414" s="41"/>
      <c r="AJR414" s="41"/>
      <c r="AJS414" s="41"/>
      <c r="AJT414" s="41"/>
      <c r="AJU414" s="41"/>
      <c r="AJV414" s="41"/>
      <c r="AJW414" s="41"/>
      <c r="AJX414" s="41"/>
      <c r="AJY414" s="41"/>
      <c r="AJZ414" s="41"/>
      <c r="AKA414" s="41"/>
      <c r="AKB414" s="41"/>
      <c r="AKC414" s="41"/>
      <c r="AKD414" s="41"/>
      <c r="AKE414" s="41"/>
      <c r="AKF414" s="41"/>
      <c r="AKG414" s="41"/>
      <c r="AKH414" s="41"/>
      <c r="AKI414" s="41"/>
      <c r="AKJ414" s="41"/>
      <c r="AKK414" s="41"/>
      <c r="AKL414" s="41"/>
      <c r="AKM414" s="41"/>
      <c r="AKN414" s="41"/>
      <c r="AKO414" s="41"/>
      <c r="AKP414" s="41"/>
      <c r="AKQ414" s="41"/>
      <c r="AKR414" s="41"/>
      <c r="AKS414" s="41"/>
      <c r="AKT414" s="41"/>
      <c r="AKU414" s="41"/>
      <c r="AKV414" s="41"/>
      <c r="AKW414" s="41"/>
      <c r="AKX414" s="41"/>
      <c r="AKY414" s="41"/>
      <c r="AKZ414" s="41"/>
      <c r="ALA414" s="41"/>
      <c r="ALB414" s="41"/>
      <c r="ALC414" s="41"/>
      <c r="ALD414" s="41"/>
      <c r="ALE414" s="41"/>
      <c r="ALF414" s="41"/>
      <c r="ALG414" s="41"/>
      <c r="ALH414" s="41"/>
      <c r="ALI414" s="41"/>
      <c r="ALJ414" s="41"/>
      <c r="ALK414" s="41"/>
      <c r="ALL414" s="41"/>
      <c r="ALM414" s="41"/>
      <c r="ALN414" s="41"/>
      <c r="ALO414" s="41"/>
      <c r="ALP414" s="41"/>
      <c r="ALQ414" s="41"/>
      <c r="ALR414" s="41"/>
      <c r="ALS414" s="41"/>
      <c r="ALT414" s="41"/>
      <c r="ALU414" s="41"/>
      <c r="ALV414" s="41"/>
      <c r="ALW414" s="41"/>
      <c r="ALX414" s="41"/>
      <c r="ALY414" s="41"/>
      <c r="ALZ414" s="41"/>
      <c r="AMA414" s="41"/>
      <c r="AMB414" s="41"/>
      <c r="AMC414" s="41"/>
      <c r="AMD414" s="41"/>
      <c r="AME414" s="41"/>
    </row>
    <row r="415" spans="33:1019" ht="34.5" customHeight="1" x14ac:dyDescent="0.2"/>
    <row r="416" spans="33:1019" ht="21.75" customHeight="1" x14ac:dyDescent="0.2"/>
    <row r="417" spans="1:1019" ht="24.75" customHeight="1" x14ac:dyDescent="0.2"/>
    <row r="418" spans="1:1019" ht="15.75" customHeight="1" x14ac:dyDescent="0.2"/>
    <row r="419" spans="1:1019" ht="15.75" customHeight="1" x14ac:dyDescent="0.2"/>
    <row r="420" spans="1:1019" ht="23.25" customHeight="1" x14ac:dyDescent="0.2"/>
    <row r="421" spans="1:1019" ht="22.5" customHeight="1" x14ac:dyDescent="0.2"/>
    <row r="422" spans="1:1019" ht="15.75" customHeight="1" x14ac:dyDescent="0.2"/>
    <row r="423" spans="1:1019" ht="15.75" customHeight="1" x14ac:dyDescent="0.2"/>
    <row r="424" spans="1:1019" ht="16.5" customHeight="1" x14ac:dyDescent="0.2"/>
    <row r="425" spans="1:1019" s="95" customFormat="1" ht="16.5" customHeight="1" x14ac:dyDescent="0.2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1"/>
      <c r="P425" s="41"/>
      <c r="Q425" s="41"/>
      <c r="R425" s="41"/>
      <c r="S425" s="42"/>
      <c r="T425" s="42"/>
      <c r="U425" s="42"/>
      <c r="V425" s="42"/>
      <c r="W425" s="42"/>
      <c r="X425" s="42"/>
      <c r="Y425" s="42"/>
      <c r="Z425" s="42"/>
      <c r="AA425" s="41"/>
      <c r="AB425" s="41"/>
      <c r="AC425" s="60"/>
      <c r="AD425" s="60"/>
      <c r="AE425" s="60"/>
      <c r="AF425" s="60"/>
      <c r="AG425" s="94"/>
      <c r="AH425" s="94"/>
      <c r="AI425" s="94"/>
      <c r="AJ425" s="94"/>
      <c r="AK425" s="94"/>
      <c r="AL425" s="94"/>
      <c r="AM425" s="94"/>
      <c r="AN425" s="94"/>
      <c r="AO425" s="94"/>
    </row>
    <row r="426" spans="1:1019" ht="19.5" customHeight="1" x14ac:dyDescent="0.2"/>
    <row r="427" spans="1:1019" ht="18" customHeight="1" x14ac:dyDescent="0.2"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/>
      <c r="BH427" s="41"/>
      <c r="BI427" s="41"/>
      <c r="BJ427" s="41"/>
      <c r="BK427" s="41"/>
      <c r="BL427" s="41"/>
      <c r="BM427" s="41"/>
      <c r="BN427" s="41"/>
      <c r="BO427" s="41"/>
      <c r="BP427" s="41"/>
      <c r="BQ427" s="41"/>
      <c r="BR427" s="41"/>
      <c r="BS427" s="41"/>
      <c r="BT427" s="41"/>
      <c r="BU427" s="41"/>
      <c r="BV427" s="41"/>
      <c r="BW427" s="41"/>
      <c r="BX427" s="41"/>
      <c r="BY427" s="41"/>
      <c r="BZ427" s="41"/>
      <c r="CA427" s="41"/>
      <c r="CB427" s="41"/>
      <c r="CC427" s="41"/>
      <c r="CD427" s="41"/>
      <c r="CE427" s="41"/>
      <c r="CF427" s="41"/>
      <c r="CG427" s="41"/>
      <c r="CH427" s="41"/>
      <c r="CI427" s="41"/>
      <c r="CJ427" s="41"/>
      <c r="CK427" s="41"/>
      <c r="CL427" s="41"/>
      <c r="CM427" s="41"/>
      <c r="CN427" s="41"/>
      <c r="CO427" s="41"/>
      <c r="CP427" s="41"/>
      <c r="CQ427" s="41"/>
      <c r="CR427" s="41"/>
      <c r="CS427" s="41"/>
      <c r="CT427" s="41"/>
      <c r="CU427" s="41"/>
      <c r="CV427" s="41"/>
      <c r="CW427" s="41"/>
      <c r="CX427" s="41"/>
      <c r="CY427" s="41"/>
      <c r="CZ427" s="41"/>
      <c r="DA427" s="41"/>
      <c r="DB427" s="41"/>
      <c r="DC427" s="41"/>
      <c r="DD427" s="41"/>
      <c r="DE427" s="41"/>
      <c r="DF427" s="41"/>
      <c r="DG427" s="41"/>
      <c r="DH427" s="41"/>
      <c r="DI427" s="41"/>
      <c r="DJ427" s="41"/>
      <c r="DK427" s="41"/>
      <c r="DL427" s="41"/>
      <c r="DM427" s="41"/>
      <c r="DN427" s="41"/>
      <c r="DO427" s="41"/>
      <c r="DP427" s="41"/>
      <c r="DQ427" s="41"/>
      <c r="DR427" s="41"/>
      <c r="DS427" s="41"/>
      <c r="DT427" s="41"/>
      <c r="DU427" s="41"/>
      <c r="DV427" s="41"/>
      <c r="DW427" s="41"/>
      <c r="DX427" s="41"/>
      <c r="DY427" s="41"/>
      <c r="DZ427" s="41"/>
      <c r="EA427" s="41"/>
      <c r="EB427" s="41"/>
      <c r="EC427" s="41"/>
      <c r="ED427" s="41"/>
      <c r="EE427" s="41"/>
      <c r="EF427" s="41"/>
      <c r="EG427" s="41"/>
      <c r="EH427" s="41"/>
      <c r="EI427" s="41"/>
      <c r="EJ427" s="41"/>
      <c r="EK427" s="41"/>
      <c r="EL427" s="41"/>
      <c r="EM427" s="41"/>
      <c r="EN427" s="41"/>
      <c r="EO427" s="41"/>
      <c r="EP427" s="41"/>
      <c r="EQ427" s="41"/>
      <c r="ER427" s="41"/>
      <c r="ES427" s="41"/>
      <c r="ET427" s="41"/>
      <c r="EU427" s="41"/>
      <c r="EV427" s="41"/>
      <c r="EW427" s="41"/>
      <c r="EX427" s="41"/>
      <c r="EY427" s="41"/>
      <c r="EZ427" s="41"/>
      <c r="FA427" s="41"/>
      <c r="FB427" s="41"/>
      <c r="FC427" s="41"/>
      <c r="FD427" s="41"/>
      <c r="FE427" s="41"/>
      <c r="FF427" s="41"/>
      <c r="FG427" s="41"/>
      <c r="FH427" s="41"/>
      <c r="FI427" s="41"/>
      <c r="FJ427" s="41"/>
      <c r="FK427" s="41"/>
      <c r="FL427" s="41"/>
      <c r="FM427" s="41"/>
      <c r="FN427" s="41"/>
      <c r="FO427" s="41"/>
      <c r="FP427" s="41"/>
      <c r="FQ427" s="41"/>
      <c r="FR427" s="41"/>
      <c r="FS427" s="41"/>
      <c r="FT427" s="41"/>
      <c r="FU427" s="41"/>
      <c r="FV427" s="41"/>
      <c r="FW427" s="41"/>
      <c r="FX427" s="41"/>
      <c r="FY427" s="41"/>
      <c r="FZ427" s="41"/>
      <c r="GA427" s="41"/>
      <c r="GB427" s="41"/>
      <c r="GC427" s="41"/>
      <c r="GD427" s="41"/>
      <c r="GE427" s="41"/>
      <c r="GF427" s="41"/>
      <c r="GG427" s="41"/>
      <c r="GH427" s="41"/>
      <c r="GI427" s="41"/>
      <c r="GJ427" s="41"/>
      <c r="GK427" s="41"/>
      <c r="GL427" s="41"/>
      <c r="GM427" s="41"/>
      <c r="GN427" s="41"/>
      <c r="GO427" s="41"/>
      <c r="GP427" s="41"/>
      <c r="GQ427" s="41"/>
      <c r="GR427" s="41"/>
      <c r="GS427" s="41"/>
      <c r="GT427" s="41"/>
      <c r="GU427" s="41"/>
      <c r="GV427" s="41"/>
      <c r="GW427" s="41"/>
      <c r="GX427" s="41"/>
      <c r="GY427" s="41"/>
      <c r="GZ427" s="41"/>
      <c r="HA427" s="41"/>
      <c r="HB427" s="41"/>
      <c r="HC427" s="41"/>
      <c r="HD427" s="41"/>
      <c r="HE427" s="41"/>
      <c r="HF427" s="41"/>
      <c r="HG427" s="41"/>
      <c r="HH427" s="41"/>
      <c r="HI427" s="41"/>
      <c r="HJ427" s="41"/>
      <c r="HK427" s="41"/>
      <c r="HL427" s="41"/>
      <c r="HM427" s="41"/>
      <c r="HN427" s="41"/>
      <c r="HO427" s="41"/>
      <c r="HP427" s="41"/>
      <c r="HQ427" s="41"/>
      <c r="HR427" s="41"/>
      <c r="HS427" s="41"/>
      <c r="HT427" s="41"/>
      <c r="HU427" s="41"/>
      <c r="HV427" s="41"/>
      <c r="HW427" s="41"/>
      <c r="HX427" s="41"/>
      <c r="HY427" s="41"/>
      <c r="HZ427" s="41"/>
      <c r="IA427" s="41"/>
      <c r="IB427" s="41"/>
      <c r="IC427" s="41"/>
      <c r="ID427" s="41"/>
      <c r="IE427" s="41"/>
      <c r="IF427" s="41"/>
      <c r="IG427" s="41"/>
      <c r="IH427" s="41"/>
      <c r="II427" s="41"/>
      <c r="IJ427" s="41"/>
      <c r="IK427" s="41"/>
      <c r="IL427" s="41"/>
      <c r="IM427" s="41"/>
      <c r="IN427" s="41"/>
      <c r="IO427" s="41"/>
      <c r="IP427" s="41"/>
      <c r="IQ427" s="41"/>
      <c r="IR427" s="41"/>
      <c r="IS427" s="41"/>
      <c r="IT427" s="41"/>
      <c r="IU427" s="41"/>
      <c r="IV427" s="41"/>
      <c r="IW427" s="41"/>
      <c r="IX427" s="41"/>
      <c r="IY427" s="41"/>
      <c r="IZ427" s="41"/>
      <c r="JA427" s="41"/>
      <c r="JB427" s="41"/>
      <c r="JC427" s="41"/>
      <c r="JD427" s="41"/>
      <c r="JE427" s="41"/>
      <c r="JF427" s="41"/>
      <c r="JG427" s="41"/>
      <c r="JH427" s="41"/>
      <c r="JI427" s="41"/>
      <c r="JJ427" s="41"/>
      <c r="JK427" s="41"/>
      <c r="JL427" s="41"/>
      <c r="JM427" s="41"/>
      <c r="JN427" s="41"/>
      <c r="JO427" s="41"/>
      <c r="JP427" s="41"/>
      <c r="JQ427" s="41"/>
      <c r="JR427" s="41"/>
      <c r="JS427" s="41"/>
      <c r="JT427" s="41"/>
      <c r="JU427" s="41"/>
      <c r="JV427" s="41"/>
      <c r="JW427" s="41"/>
      <c r="JX427" s="41"/>
      <c r="JY427" s="41"/>
      <c r="JZ427" s="41"/>
      <c r="KA427" s="41"/>
      <c r="KB427" s="41"/>
      <c r="KC427" s="41"/>
      <c r="KD427" s="41"/>
      <c r="KE427" s="41"/>
      <c r="KF427" s="41"/>
      <c r="KG427" s="41"/>
      <c r="KH427" s="41"/>
      <c r="KI427" s="41"/>
      <c r="KJ427" s="41"/>
      <c r="KK427" s="41"/>
      <c r="KL427" s="41"/>
      <c r="KM427" s="41"/>
      <c r="KN427" s="41"/>
      <c r="KO427" s="41"/>
      <c r="KP427" s="41"/>
      <c r="KQ427" s="41"/>
      <c r="KR427" s="41"/>
      <c r="KS427" s="41"/>
      <c r="KT427" s="41"/>
      <c r="KU427" s="41"/>
      <c r="KV427" s="41"/>
      <c r="KW427" s="41"/>
      <c r="KX427" s="41"/>
      <c r="KY427" s="41"/>
      <c r="KZ427" s="41"/>
      <c r="LA427" s="41"/>
      <c r="LB427" s="41"/>
      <c r="LC427" s="41"/>
      <c r="LD427" s="41"/>
      <c r="LE427" s="41"/>
      <c r="LF427" s="41"/>
      <c r="LG427" s="41"/>
      <c r="LH427" s="41"/>
      <c r="LI427" s="41"/>
      <c r="LJ427" s="41"/>
      <c r="LK427" s="41"/>
      <c r="LL427" s="41"/>
      <c r="LM427" s="41"/>
      <c r="LN427" s="41"/>
      <c r="LO427" s="41"/>
      <c r="LP427" s="41"/>
      <c r="LQ427" s="41"/>
      <c r="LR427" s="41"/>
      <c r="LS427" s="41"/>
      <c r="LT427" s="41"/>
      <c r="LU427" s="41"/>
      <c r="LV427" s="41"/>
      <c r="LW427" s="41"/>
      <c r="LX427" s="41"/>
      <c r="LY427" s="41"/>
      <c r="LZ427" s="41"/>
      <c r="MA427" s="41"/>
      <c r="MB427" s="41"/>
      <c r="MC427" s="41"/>
      <c r="MD427" s="41"/>
      <c r="ME427" s="41"/>
      <c r="MF427" s="41"/>
      <c r="MG427" s="41"/>
      <c r="MH427" s="41"/>
      <c r="MI427" s="41"/>
      <c r="MJ427" s="41"/>
      <c r="MK427" s="41"/>
      <c r="ML427" s="41"/>
      <c r="MM427" s="41"/>
      <c r="MN427" s="41"/>
      <c r="MO427" s="41"/>
      <c r="MP427" s="41"/>
      <c r="MQ427" s="41"/>
      <c r="MR427" s="41"/>
      <c r="MS427" s="41"/>
      <c r="MT427" s="41"/>
      <c r="MU427" s="41"/>
      <c r="MV427" s="41"/>
      <c r="MW427" s="41"/>
      <c r="MX427" s="41"/>
      <c r="MY427" s="41"/>
      <c r="MZ427" s="41"/>
      <c r="NA427" s="41"/>
      <c r="NB427" s="41"/>
      <c r="NC427" s="41"/>
      <c r="ND427" s="41"/>
      <c r="NE427" s="41"/>
      <c r="NF427" s="41"/>
      <c r="NG427" s="41"/>
      <c r="NH427" s="41"/>
      <c r="NI427" s="41"/>
      <c r="NJ427" s="41"/>
      <c r="NK427" s="41"/>
      <c r="NL427" s="41"/>
      <c r="NM427" s="41"/>
      <c r="NN427" s="41"/>
      <c r="NO427" s="41"/>
      <c r="NP427" s="41"/>
      <c r="NQ427" s="41"/>
      <c r="NR427" s="41"/>
      <c r="NS427" s="41"/>
      <c r="NT427" s="41"/>
      <c r="NU427" s="41"/>
      <c r="NV427" s="41"/>
      <c r="NW427" s="41"/>
      <c r="NX427" s="41"/>
      <c r="NY427" s="41"/>
      <c r="NZ427" s="41"/>
      <c r="OA427" s="41"/>
      <c r="OB427" s="41"/>
      <c r="OC427" s="41"/>
      <c r="OD427" s="41"/>
      <c r="OE427" s="41"/>
      <c r="OF427" s="41"/>
      <c r="OG427" s="41"/>
      <c r="OH427" s="41"/>
      <c r="OI427" s="41"/>
      <c r="OJ427" s="41"/>
      <c r="OK427" s="41"/>
      <c r="OL427" s="41"/>
      <c r="OM427" s="41"/>
      <c r="ON427" s="41"/>
      <c r="OO427" s="41"/>
      <c r="OP427" s="41"/>
      <c r="OQ427" s="41"/>
      <c r="OR427" s="41"/>
      <c r="OS427" s="41"/>
      <c r="OT427" s="41"/>
      <c r="OU427" s="41"/>
      <c r="OV427" s="41"/>
      <c r="OW427" s="41"/>
      <c r="OX427" s="41"/>
      <c r="OY427" s="41"/>
      <c r="OZ427" s="41"/>
      <c r="PA427" s="41"/>
      <c r="PB427" s="41"/>
      <c r="PC427" s="41"/>
      <c r="PD427" s="41"/>
      <c r="PE427" s="41"/>
      <c r="PF427" s="41"/>
      <c r="PG427" s="41"/>
      <c r="PH427" s="41"/>
      <c r="PI427" s="41"/>
      <c r="PJ427" s="41"/>
      <c r="PK427" s="41"/>
      <c r="PL427" s="41"/>
      <c r="PM427" s="41"/>
      <c r="PN427" s="41"/>
      <c r="PO427" s="41"/>
      <c r="PP427" s="41"/>
      <c r="PQ427" s="41"/>
      <c r="PR427" s="41"/>
      <c r="PS427" s="41"/>
      <c r="PT427" s="41"/>
      <c r="PU427" s="41"/>
      <c r="PV427" s="41"/>
      <c r="PW427" s="41"/>
      <c r="PX427" s="41"/>
      <c r="PY427" s="41"/>
      <c r="PZ427" s="41"/>
      <c r="QA427" s="41"/>
      <c r="QB427" s="41"/>
      <c r="QC427" s="41"/>
      <c r="QD427" s="41"/>
      <c r="QE427" s="41"/>
      <c r="QF427" s="41"/>
      <c r="QG427" s="41"/>
      <c r="QH427" s="41"/>
      <c r="QI427" s="41"/>
      <c r="QJ427" s="41"/>
      <c r="QK427" s="41"/>
      <c r="QL427" s="41"/>
      <c r="QM427" s="41"/>
      <c r="QN427" s="41"/>
      <c r="QO427" s="41"/>
      <c r="QP427" s="41"/>
      <c r="QQ427" s="41"/>
      <c r="QR427" s="41"/>
      <c r="QS427" s="41"/>
      <c r="QT427" s="41"/>
      <c r="QU427" s="41"/>
      <c r="QV427" s="41"/>
      <c r="QW427" s="41"/>
      <c r="QX427" s="41"/>
      <c r="QY427" s="41"/>
      <c r="QZ427" s="41"/>
      <c r="RA427" s="41"/>
      <c r="RB427" s="41"/>
      <c r="RC427" s="41"/>
      <c r="RD427" s="41"/>
      <c r="RE427" s="41"/>
      <c r="RF427" s="41"/>
      <c r="RG427" s="41"/>
      <c r="RH427" s="41"/>
      <c r="RI427" s="41"/>
      <c r="RJ427" s="41"/>
      <c r="RK427" s="41"/>
      <c r="RL427" s="41"/>
      <c r="RM427" s="41"/>
      <c r="RN427" s="41"/>
      <c r="RO427" s="41"/>
      <c r="RP427" s="41"/>
      <c r="RQ427" s="41"/>
      <c r="RR427" s="41"/>
      <c r="RS427" s="41"/>
      <c r="RT427" s="41"/>
      <c r="RU427" s="41"/>
      <c r="RV427" s="41"/>
      <c r="RW427" s="41"/>
      <c r="RX427" s="41"/>
      <c r="RY427" s="41"/>
      <c r="RZ427" s="41"/>
      <c r="SA427" s="41"/>
      <c r="SB427" s="41"/>
      <c r="SC427" s="41"/>
      <c r="SD427" s="41"/>
      <c r="SE427" s="41"/>
      <c r="SF427" s="41"/>
      <c r="SG427" s="41"/>
      <c r="SH427" s="41"/>
      <c r="SI427" s="41"/>
      <c r="SJ427" s="41"/>
      <c r="SK427" s="41"/>
      <c r="SL427" s="41"/>
      <c r="SM427" s="41"/>
      <c r="SN427" s="41"/>
      <c r="SO427" s="41"/>
      <c r="SP427" s="41"/>
      <c r="SQ427" s="41"/>
      <c r="SR427" s="41"/>
      <c r="SS427" s="41"/>
      <c r="ST427" s="41"/>
      <c r="SU427" s="41"/>
      <c r="SV427" s="41"/>
      <c r="SW427" s="41"/>
      <c r="SX427" s="41"/>
      <c r="SY427" s="41"/>
      <c r="SZ427" s="41"/>
      <c r="TA427" s="41"/>
      <c r="TB427" s="41"/>
      <c r="TC427" s="41"/>
      <c r="TD427" s="41"/>
      <c r="TE427" s="41"/>
      <c r="TF427" s="41"/>
      <c r="TG427" s="41"/>
      <c r="TH427" s="41"/>
      <c r="TI427" s="41"/>
      <c r="TJ427" s="41"/>
      <c r="TK427" s="41"/>
      <c r="TL427" s="41"/>
      <c r="TM427" s="41"/>
      <c r="TN427" s="41"/>
      <c r="TO427" s="41"/>
      <c r="TP427" s="41"/>
      <c r="TQ427" s="41"/>
      <c r="TR427" s="41"/>
      <c r="TS427" s="41"/>
      <c r="TT427" s="41"/>
      <c r="TU427" s="41"/>
      <c r="TV427" s="41"/>
      <c r="TW427" s="41"/>
      <c r="TX427" s="41"/>
      <c r="TY427" s="41"/>
      <c r="TZ427" s="41"/>
      <c r="UA427" s="41"/>
      <c r="UB427" s="41"/>
      <c r="UC427" s="41"/>
      <c r="UD427" s="41"/>
      <c r="UE427" s="41"/>
      <c r="UF427" s="41"/>
      <c r="UG427" s="41"/>
      <c r="UH427" s="41"/>
      <c r="UI427" s="41"/>
      <c r="UJ427" s="41"/>
      <c r="UK427" s="41"/>
      <c r="UL427" s="41"/>
      <c r="UM427" s="41"/>
      <c r="UN427" s="41"/>
      <c r="UO427" s="41"/>
      <c r="UP427" s="41"/>
      <c r="UQ427" s="41"/>
      <c r="UR427" s="41"/>
      <c r="US427" s="41"/>
      <c r="UT427" s="41"/>
      <c r="UU427" s="41"/>
      <c r="UV427" s="41"/>
      <c r="UW427" s="41"/>
      <c r="UX427" s="41"/>
      <c r="UY427" s="41"/>
      <c r="UZ427" s="41"/>
      <c r="VA427" s="41"/>
      <c r="VB427" s="41"/>
      <c r="VC427" s="41"/>
      <c r="VD427" s="41"/>
      <c r="VE427" s="41"/>
      <c r="VF427" s="41"/>
      <c r="VG427" s="41"/>
      <c r="VH427" s="41"/>
      <c r="VI427" s="41"/>
      <c r="VJ427" s="41"/>
      <c r="VK427" s="41"/>
      <c r="VL427" s="41"/>
      <c r="VM427" s="41"/>
      <c r="VN427" s="41"/>
      <c r="VO427" s="41"/>
      <c r="VP427" s="41"/>
      <c r="VQ427" s="41"/>
      <c r="VR427" s="41"/>
      <c r="VS427" s="41"/>
      <c r="VT427" s="41"/>
      <c r="VU427" s="41"/>
      <c r="VV427" s="41"/>
      <c r="VW427" s="41"/>
      <c r="VX427" s="41"/>
      <c r="VY427" s="41"/>
      <c r="VZ427" s="41"/>
      <c r="WA427" s="41"/>
      <c r="WB427" s="41"/>
      <c r="WC427" s="41"/>
      <c r="WD427" s="41"/>
      <c r="WE427" s="41"/>
      <c r="WF427" s="41"/>
      <c r="WG427" s="41"/>
      <c r="WH427" s="41"/>
      <c r="WI427" s="41"/>
      <c r="WJ427" s="41"/>
      <c r="WK427" s="41"/>
      <c r="WL427" s="41"/>
      <c r="WM427" s="41"/>
      <c r="WN427" s="41"/>
      <c r="WO427" s="41"/>
      <c r="WP427" s="41"/>
      <c r="WQ427" s="41"/>
      <c r="WR427" s="41"/>
      <c r="WS427" s="41"/>
      <c r="WT427" s="41"/>
      <c r="WU427" s="41"/>
      <c r="WV427" s="41"/>
      <c r="WW427" s="41"/>
      <c r="WX427" s="41"/>
      <c r="WY427" s="41"/>
      <c r="WZ427" s="41"/>
      <c r="XA427" s="41"/>
      <c r="XB427" s="41"/>
      <c r="XC427" s="41"/>
      <c r="XD427" s="41"/>
      <c r="XE427" s="41"/>
      <c r="XF427" s="41"/>
      <c r="XG427" s="41"/>
      <c r="XH427" s="41"/>
      <c r="XI427" s="41"/>
      <c r="XJ427" s="41"/>
      <c r="XK427" s="41"/>
      <c r="XL427" s="41"/>
      <c r="XM427" s="41"/>
      <c r="XN427" s="41"/>
      <c r="XO427" s="41"/>
      <c r="XP427" s="41"/>
      <c r="XQ427" s="41"/>
      <c r="XR427" s="41"/>
      <c r="XS427" s="41"/>
      <c r="XT427" s="41"/>
      <c r="XU427" s="41"/>
      <c r="XV427" s="41"/>
      <c r="XW427" s="41"/>
      <c r="XX427" s="41"/>
      <c r="XY427" s="41"/>
      <c r="XZ427" s="41"/>
      <c r="YA427" s="41"/>
      <c r="YB427" s="41"/>
      <c r="YC427" s="41"/>
      <c r="YD427" s="41"/>
      <c r="YE427" s="41"/>
      <c r="YF427" s="41"/>
      <c r="YG427" s="41"/>
      <c r="YH427" s="41"/>
      <c r="YI427" s="41"/>
      <c r="YJ427" s="41"/>
      <c r="YK427" s="41"/>
      <c r="YL427" s="41"/>
      <c r="YM427" s="41"/>
      <c r="YN427" s="41"/>
      <c r="YO427" s="41"/>
      <c r="YP427" s="41"/>
      <c r="YQ427" s="41"/>
      <c r="YR427" s="41"/>
      <c r="YS427" s="41"/>
      <c r="YT427" s="41"/>
      <c r="YU427" s="41"/>
      <c r="YV427" s="41"/>
      <c r="YW427" s="41"/>
      <c r="YX427" s="41"/>
      <c r="YY427" s="41"/>
      <c r="YZ427" s="41"/>
      <c r="ZA427" s="41"/>
      <c r="ZB427" s="41"/>
      <c r="ZC427" s="41"/>
      <c r="ZD427" s="41"/>
      <c r="ZE427" s="41"/>
      <c r="ZF427" s="41"/>
      <c r="ZG427" s="41"/>
      <c r="ZH427" s="41"/>
      <c r="ZI427" s="41"/>
      <c r="ZJ427" s="41"/>
      <c r="ZK427" s="41"/>
      <c r="ZL427" s="41"/>
      <c r="ZM427" s="41"/>
      <c r="ZN427" s="41"/>
      <c r="ZO427" s="41"/>
      <c r="ZP427" s="41"/>
      <c r="ZQ427" s="41"/>
      <c r="ZR427" s="41"/>
      <c r="ZS427" s="41"/>
      <c r="ZT427" s="41"/>
      <c r="ZU427" s="41"/>
      <c r="ZV427" s="41"/>
      <c r="ZW427" s="41"/>
      <c r="ZX427" s="41"/>
      <c r="ZY427" s="41"/>
      <c r="ZZ427" s="41"/>
      <c r="AAA427" s="41"/>
      <c r="AAB427" s="41"/>
      <c r="AAC427" s="41"/>
      <c r="AAD427" s="41"/>
      <c r="AAE427" s="41"/>
      <c r="AAF427" s="41"/>
      <c r="AAG427" s="41"/>
      <c r="AAH427" s="41"/>
      <c r="AAI427" s="41"/>
      <c r="AAJ427" s="41"/>
      <c r="AAK427" s="41"/>
      <c r="AAL427" s="41"/>
      <c r="AAM427" s="41"/>
      <c r="AAN427" s="41"/>
      <c r="AAO427" s="41"/>
      <c r="AAP427" s="41"/>
      <c r="AAQ427" s="41"/>
      <c r="AAR427" s="41"/>
      <c r="AAS427" s="41"/>
      <c r="AAT427" s="41"/>
      <c r="AAU427" s="41"/>
      <c r="AAV427" s="41"/>
      <c r="AAW427" s="41"/>
      <c r="AAX427" s="41"/>
      <c r="AAY427" s="41"/>
      <c r="AAZ427" s="41"/>
      <c r="ABA427" s="41"/>
      <c r="ABB427" s="41"/>
      <c r="ABC427" s="41"/>
      <c r="ABD427" s="41"/>
      <c r="ABE427" s="41"/>
      <c r="ABF427" s="41"/>
      <c r="ABG427" s="41"/>
      <c r="ABH427" s="41"/>
      <c r="ABI427" s="41"/>
      <c r="ABJ427" s="41"/>
      <c r="ABK427" s="41"/>
      <c r="ABL427" s="41"/>
      <c r="ABM427" s="41"/>
      <c r="ABN427" s="41"/>
      <c r="ABO427" s="41"/>
      <c r="ABP427" s="41"/>
      <c r="ABQ427" s="41"/>
      <c r="ABR427" s="41"/>
      <c r="ABS427" s="41"/>
      <c r="ABT427" s="41"/>
      <c r="ABU427" s="41"/>
      <c r="ABV427" s="41"/>
      <c r="ABW427" s="41"/>
      <c r="ABX427" s="41"/>
      <c r="ABY427" s="41"/>
      <c r="ABZ427" s="41"/>
      <c r="ACA427" s="41"/>
      <c r="ACB427" s="41"/>
      <c r="ACC427" s="41"/>
      <c r="ACD427" s="41"/>
      <c r="ACE427" s="41"/>
      <c r="ACF427" s="41"/>
      <c r="ACG427" s="41"/>
      <c r="ACH427" s="41"/>
      <c r="ACI427" s="41"/>
      <c r="ACJ427" s="41"/>
      <c r="ACK427" s="41"/>
      <c r="ACL427" s="41"/>
      <c r="ACM427" s="41"/>
      <c r="ACN427" s="41"/>
      <c r="ACO427" s="41"/>
      <c r="ACP427" s="41"/>
      <c r="ACQ427" s="41"/>
      <c r="ACR427" s="41"/>
      <c r="ACS427" s="41"/>
      <c r="ACT427" s="41"/>
      <c r="ACU427" s="41"/>
      <c r="ACV427" s="41"/>
      <c r="ACW427" s="41"/>
      <c r="ACX427" s="41"/>
      <c r="ACY427" s="41"/>
      <c r="ACZ427" s="41"/>
      <c r="ADA427" s="41"/>
      <c r="ADB427" s="41"/>
      <c r="ADC427" s="41"/>
      <c r="ADD427" s="41"/>
      <c r="ADE427" s="41"/>
      <c r="ADF427" s="41"/>
      <c r="ADG427" s="41"/>
      <c r="ADH427" s="41"/>
      <c r="ADI427" s="41"/>
      <c r="ADJ427" s="41"/>
      <c r="ADK427" s="41"/>
      <c r="ADL427" s="41"/>
      <c r="ADM427" s="41"/>
      <c r="ADN427" s="41"/>
      <c r="ADO427" s="41"/>
      <c r="ADP427" s="41"/>
      <c r="ADQ427" s="41"/>
      <c r="ADR427" s="41"/>
      <c r="ADS427" s="41"/>
      <c r="ADT427" s="41"/>
      <c r="ADU427" s="41"/>
      <c r="ADV427" s="41"/>
      <c r="ADW427" s="41"/>
      <c r="ADX427" s="41"/>
      <c r="ADY427" s="41"/>
      <c r="ADZ427" s="41"/>
      <c r="AEA427" s="41"/>
      <c r="AEB427" s="41"/>
      <c r="AEC427" s="41"/>
      <c r="AED427" s="41"/>
      <c r="AEE427" s="41"/>
      <c r="AEF427" s="41"/>
      <c r="AEG427" s="41"/>
      <c r="AEH427" s="41"/>
      <c r="AEI427" s="41"/>
      <c r="AEJ427" s="41"/>
      <c r="AEK427" s="41"/>
      <c r="AEL427" s="41"/>
      <c r="AEM427" s="41"/>
      <c r="AEN427" s="41"/>
      <c r="AEO427" s="41"/>
      <c r="AEP427" s="41"/>
      <c r="AEQ427" s="41"/>
      <c r="AER427" s="41"/>
      <c r="AES427" s="41"/>
      <c r="AET427" s="41"/>
      <c r="AEU427" s="41"/>
      <c r="AEV427" s="41"/>
      <c r="AEW427" s="41"/>
      <c r="AEX427" s="41"/>
      <c r="AEY427" s="41"/>
      <c r="AEZ427" s="41"/>
      <c r="AFA427" s="41"/>
      <c r="AFB427" s="41"/>
      <c r="AFC427" s="41"/>
      <c r="AFD427" s="41"/>
      <c r="AFE427" s="41"/>
      <c r="AFF427" s="41"/>
      <c r="AFG427" s="41"/>
      <c r="AFH427" s="41"/>
      <c r="AFI427" s="41"/>
      <c r="AFJ427" s="41"/>
      <c r="AFK427" s="41"/>
      <c r="AFL427" s="41"/>
      <c r="AFM427" s="41"/>
      <c r="AFN427" s="41"/>
      <c r="AFO427" s="41"/>
      <c r="AFP427" s="41"/>
      <c r="AFQ427" s="41"/>
      <c r="AFR427" s="41"/>
      <c r="AFS427" s="41"/>
      <c r="AFT427" s="41"/>
      <c r="AFU427" s="41"/>
      <c r="AFV427" s="41"/>
      <c r="AFW427" s="41"/>
      <c r="AFX427" s="41"/>
      <c r="AFY427" s="41"/>
      <c r="AFZ427" s="41"/>
      <c r="AGA427" s="41"/>
      <c r="AGB427" s="41"/>
      <c r="AGC427" s="41"/>
      <c r="AGD427" s="41"/>
      <c r="AGE427" s="41"/>
      <c r="AGF427" s="41"/>
      <c r="AGG427" s="41"/>
      <c r="AGH427" s="41"/>
      <c r="AGI427" s="41"/>
      <c r="AGJ427" s="41"/>
      <c r="AGK427" s="41"/>
      <c r="AGL427" s="41"/>
      <c r="AGM427" s="41"/>
      <c r="AGN427" s="41"/>
      <c r="AGO427" s="41"/>
      <c r="AGP427" s="41"/>
      <c r="AGQ427" s="41"/>
      <c r="AGR427" s="41"/>
      <c r="AGS427" s="41"/>
      <c r="AGT427" s="41"/>
      <c r="AGU427" s="41"/>
      <c r="AGV427" s="41"/>
      <c r="AGW427" s="41"/>
      <c r="AGX427" s="41"/>
      <c r="AGY427" s="41"/>
      <c r="AGZ427" s="41"/>
      <c r="AHA427" s="41"/>
      <c r="AHB427" s="41"/>
      <c r="AHC427" s="41"/>
      <c r="AHD427" s="41"/>
      <c r="AHE427" s="41"/>
      <c r="AHF427" s="41"/>
      <c r="AHG427" s="41"/>
      <c r="AHH427" s="41"/>
      <c r="AHI427" s="41"/>
      <c r="AHJ427" s="41"/>
      <c r="AHK427" s="41"/>
      <c r="AHL427" s="41"/>
      <c r="AHM427" s="41"/>
      <c r="AHN427" s="41"/>
      <c r="AHO427" s="41"/>
      <c r="AHP427" s="41"/>
      <c r="AHQ427" s="41"/>
      <c r="AHR427" s="41"/>
      <c r="AHS427" s="41"/>
      <c r="AHT427" s="41"/>
      <c r="AHU427" s="41"/>
      <c r="AHV427" s="41"/>
      <c r="AHW427" s="41"/>
      <c r="AHX427" s="41"/>
      <c r="AHY427" s="41"/>
      <c r="AHZ427" s="41"/>
      <c r="AIA427" s="41"/>
      <c r="AIB427" s="41"/>
      <c r="AIC427" s="41"/>
      <c r="AID427" s="41"/>
      <c r="AIE427" s="41"/>
      <c r="AIF427" s="41"/>
      <c r="AIG427" s="41"/>
      <c r="AIH427" s="41"/>
      <c r="AII427" s="41"/>
      <c r="AIJ427" s="41"/>
      <c r="AIK427" s="41"/>
      <c r="AIL427" s="41"/>
      <c r="AIM427" s="41"/>
      <c r="AIN427" s="41"/>
      <c r="AIO427" s="41"/>
      <c r="AIP427" s="41"/>
      <c r="AIQ427" s="41"/>
      <c r="AIR427" s="41"/>
      <c r="AIS427" s="41"/>
      <c r="AIT427" s="41"/>
      <c r="AIU427" s="41"/>
      <c r="AIV427" s="41"/>
      <c r="AIW427" s="41"/>
      <c r="AIX427" s="41"/>
      <c r="AIY427" s="41"/>
      <c r="AIZ427" s="41"/>
      <c r="AJA427" s="41"/>
      <c r="AJB427" s="41"/>
      <c r="AJC427" s="41"/>
      <c r="AJD427" s="41"/>
      <c r="AJE427" s="41"/>
      <c r="AJF427" s="41"/>
      <c r="AJG427" s="41"/>
      <c r="AJH427" s="41"/>
      <c r="AJI427" s="41"/>
      <c r="AJJ427" s="41"/>
      <c r="AJK427" s="41"/>
      <c r="AJL427" s="41"/>
      <c r="AJM427" s="41"/>
      <c r="AJN427" s="41"/>
      <c r="AJO427" s="41"/>
      <c r="AJP427" s="41"/>
      <c r="AJQ427" s="41"/>
      <c r="AJR427" s="41"/>
      <c r="AJS427" s="41"/>
      <c r="AJT427" s="41"/>
      <c r="AJU427" s="41"/>
      <c r="AJV427" s="41"/>
      <c r="AJW427" s="41"/>
      <c r="AJX427" s="41"/>
      <c r="AJY427" s="41"/>
      <c r="AJZ427" s="41"/>
      <c r="AKA427" s="41"/>
      <c r="AKB427" s="41"/>
      <c r="AKC427" s="41"/>
      <c r="AKD427" s="41"/>
      <c r="AKE427" s="41"/>
      <c r="AKF427" s="41"/>
      <c r="AKG427" s="41"/>
      <c r="AKH427" s="41"/>
      <c r="AKI427" s="41"/>
      <c r="AKJ427" s="41"/>
      <c r="AKK427" s="41"/>
      <c r="AKL427" s="41"/>
      <c r="AKM427" s="41"/>
      <c r="AKN427" s="41"/>
      <c r="AKO427" s="41"/>
      <c r="AKP427" s="41"/>
      <c r="AKQ427" s="41"/>
      <c r="AKR427" s="41"/>
      <c r="AKS427" s="41"/>
      <c r="AKT427" s="41"/>
      <c r="AKU427" s="41"/>
      <c r="AKV427" s="41"/>
      <c r="AKW427" s="41"/>
      <c r="AKX427" s="41"/>
      <c r="AKY427" s="41"/>
      <c r="AKZ427" s="41"/>
      <c r="ALA427" s="41"/>
      <c r="ALB427" s="41"/>
      <c r="ALC427" s="41"/>
      <c r="ALD427" s="41"/>
      <c r="ALE427" s="41"/>
      <c r="ALF427" s="41"/>
      <c r="ALG427" s="41"/>
      <c r="ALH427" s="41"/>
      <c r="ALI427" s="41"/>
      <c r="ALJ427" s="41"/>
      <c r="ALK427" s="41"/>
      <c r="ALL427" s="41"/>
      <c r="ALM427" s="41"/>
      <c r="ALN427" s="41"/>
      <c r="ALO427" s="41"/>
      <c r="ALP427" s="41"/>
      <c r="ALQ427" s="41"/>
      <c r="ALR427" s="41"/>
      <c r="ALS427" s="41"/>
      <c r="ALT427" s="41"/>
      <c r="ALU427" s="41"/>
      <c r="ALV427" s="41"/>
      <c r="ALW427" s="41"/>
      <c r="ALX427" s="41"/>
      <c r="ALY427" s="41"/>
      <c r="ALZ427" s="41"/>
      <c r="AMA427" s="41"/>
      <c r="AMB427" s="41"/>
      <c r="AMC427" s="41"/>
      <c r="AMD427" s="41"/>
      <c r="AME427" s="41"/>
    </row>
    <row r="428" spans="1:1019" ht="15.75" customHeight="1" x14ac:dyDescent="0.2"/>
    <row r="429" spans="1:1019" ht="19.5" customHeight="1" x14ac:dyDescent="0.2"/>
    <row r="430" spans="1:1019" ht="18" customHeight="1" x14ac:dyDescent="0.2"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  <c r="CB430" s="41"/>
      <c r="CC430" s="41"/>
      <c r="CD430" s="41"/>
      <c r="CE430" s="41"/>
      <c r="CF430" s="41"/>
      <c r="CG430" s="41"/>
      <c r="CH430" s="41"/>
      <c r="CI430" s="41"/>
      <c r="CJ430" s="41"/>
      <c r="CK430" s="41"/>
      <c r="CL430" s="41"/>
      <c r="CM430" s="41"/>
      <c r="CN430" s="41"/>
      <c r="CO430" s="41"/>
      <c r="CP430" s="41"/>
      <c r="CQ430" s="41"/>
      <c r="CR430" s="41"/>
      <c r="CS430" s="41"/>
      <c r="CT430" s="41"/>
      <c r="CU430" s="41"/>
      <c r="CV430" s="41"/>
      <c r="CW430" s="41"/>
      <c r="CX430" s="41"/>
      <c r="CY430" s="41"/>
      <c r="CZ430" s="41"/>
      <c r="DA430" s="41"/>
      <c r="DB430" s="41"/>
      <c r="DC430" s="41"/>
      <c r="DD430" s="41"/>
      <c r="DE430" s="41"/>
      <c r="DF430" s="41"/>
      <c r="DG430" s="41"/>
      <c r="DH430" s="41"/>
      <c r="DI430" s="41"/>
      <c r="DJ430" s="41"/>
      <c r="DK430" s="41"/>
      <c r="DL430" s="41"/>
      <c r="DM430" s="41"/>
      <c r="DN430" s="41"/>
      <c r="DO430" s="41"/>
      <c r="DP430" s="41"/>
      <c r="DQ430" s="41"/>
      <c r="DR430" s="41"/>
      <c r="DS430" s="41"/>
      <c r="DT430" s="41"/>
      <c r="DU430" s="41"/>
      <c r="DV430" s="41"/>
      <c r="DW430" s="41"/>
      <c r="DX430" s="41"/>
      <c r="DY430" s="41"/>
      <c r="DZ430" s="41"/>
      <c r="EA430" s="41"/>
      <c r="EB430" s="41"/>
      <c r="EC430" s="41"/>
      <c r="ED430" s="41"/>
      <c r="EE430" s="41"/>
      <c r="EF430" s="41"/>
      <c r="EG430" s="41"/>
      <c r="EH430" s="41"/>
      <c r="EI430" s="41"/>
      <c r="EJ430" s="41"/>
      <c r="EK430" s="41"/>
      <c r="EL430" s="41"/>
      <c r="EM430" s="41"/>
      <c r="EN430" s="41"/>
      <c r="EO430" s="41"/>
      <c r="EP430" s="41"/>
      <c r="EQ430" s="41"/>
      <c r="ER430" s="41"/>
      <c r="ES430" s="41"/>
      <c r="ET430" s="41"/>
      <c r="EU430" s="41"/>
      <c r="EV430" s="41"/>
      <c r="EW430" s="41"/>
      <c r="EX430" s="41"/>
      <c r="EY430" s="41"/>
      <c r="EZ430" s="41"/>
      <c r="FA430" s="41"/>
      <c r="FB430" s="41"/>
      <c r="FC430" s="41"/>
      <c r="FD430" s="41"/>
      <c r="FE430" s="41"/>
      <c r="FF430" s="41"/>
      <c r="FG430" s="41"/>
      <c r="FH430" s="41"/>
      <c r="FI430" s="41"/>
      <c r="FJ430" s="41"/>
      <c r="FK430" s="41"/>
      <c r="FL430" s="41"/>
      <c r="FM430" s="41"/>
      <c r="FN430" s="41"/>
      <c r="FO430" s="41"/>
      <c r="FP430" s="41"/>
      <c r="FQ430" s="41"/>
      <c r="FR430" s="41"/>
      <c r="FS430" s="41"/>
      <c r="FT430" s="41"/>
      <c r="FU430" s="41"/>
      <c r="FV430" s="41"/>
      <c r="FW430" s="41"/>
      <c r="FX430" s="41"/>
      <c r="FY430" s="41"/>
      <c r="FZ430" s="41"/>
      <c r="GA430" s="41"/>
      <c r="GB430" s="41"/>
      <c r="GC430" s="41"/>
      <c r="GD430" s="41"/>
      <c r="GE430" s="41"/>
      <c r="GF430" s="41"/>
      <c r="GG430" s="41"/>
      <c r="GH430" s="41"/>
      <c r="GI430" s="41"/>
      <c r="GJ430" s="41"/>
      <c r="GK430" s="41"/>
      <c r="GL430" s="41"/>
      <c r="GM430" s="41"/>
      <c r="GN430" s="41"/>
      <c r="GO430" s="41"/>
      <c r="GP430" s="41"/>
      <c r="GQ430" s="41"/>
      <c r="GR430" s="41"/>
      <c r="GS430" s="41"/>
      <c r="GT430" s="41"/>
      <c r="GU430" s="41"/>
      <c r="GV430" s="41"/>
      <c r="GW430" s="41"/>
      <c r="GX430" s="41"/>
      <c r="GY430" s="41"/>
      <c r="GZ430" s="41"/>
      <c r="HA430" s="41"/>
      <c r="HB430" s="41"/>
      <c r="HC430" s="41"/>
      <c r="HD430" s="41"/>
      <c r="HE430" s="41"/>
      <c r="HF430" s="41"/>
      <c r="HG430" s="41"/>
      <c r="HH430" s="41"/>
      <c r="HI430" s="41"/>
      <c r="HJ430" s="41"/>
      <c r="HK430" s="41"/>
      <c r="HL430" s="41"/>
      <c r="HM430" s="41"/>
      <c r="HN430" s="41"/>
      <c r="HO430" s="41"/>
      <c r="HP430" s="41"/>
      <c r="HQ430" s="41"/>
      <c r="HR430" s="41"/>
      <c r="HS430" s="41"/>
      <c r="HT430" s="41"/>
      <c r="HU430" s="41"/>
      <c r="HV430" s="41"/>
      <c r="HW430" s="41"/>
      <c r="HX430" s="41"/>
      <c r="HY430" s="41"/>
      <c r="HZ430" s="41"/>
      <c r="IA430" s="41"/>
      <c r="IB430" s="41"/>
      <c r="IC430" s="41"/>
      <c r="ID430" s="41"/>
      <c r="IE430" s="41"/>
      <c r="IF430" s="41"/>
      <c r="IG430" s="41"/>
      <c r="IH430" s="41"/>
      <c r="II430" s="41"/>
      <c r="IJ430" s="41"/>
      <c r="IK430" s="41"/>
      <c r="IL430" s="41"/>
      <c r="IM430" s="41"/>
      <c r="IN430" s="41"/>
      <c r="IO430" s="41"/>
      <c r="IP430" s="41"/>
      <c r="IQ430" s="41"/>
      <c r="IR430" s="41"/>
      <c r="IS430" s="41"/>
      <c r="IT430" s="41"/>
      <c r="IU430" s="41"/>
      <c r="IV430" s="41"/>
      <c r="IW430" s="41"/>
      <c r="IX430" s="41"/>
      <c r="IY430" s="41"/>
      <c r="IZ430" s="41"/>
      <c r="JA430" s="41"/>
      <c r="JB430" s="41"/>
      <c r="JC430" s="41"/>
      <c r="JD430" s="41"/>
      <c r="JE430" s="41"/>
      <c r="JF430" s="41"/>
      <c r="JG430" s="41"/>
      <c r="JH430" s="41"/>
      <c r="JI430" s="41"/>
      <c r="JJ430" s="41"/>
      <c r="JK430" s="41"/>
      <c r="JL430" s="41"/>
      <c r="JM430" s="41"/>
      <c r="JN430" s="41"/>
      <c r="JO430" s="41"/>
      <c r="JP430" s="41"/>
      <c r="JQ430" s="41"/>
      <c r="JR430" s="41"/>
      <c r="JS430" s="41"/>
      <c r="JT430" s="41"/>
      <c r="JU430" s="41"/>
      <c r="JV430" s="41"/>
      <c r="JW430" s="41"/>
      <c r="JX430" s="41"/>
      <c r="JY430" s="41"/>
      <c r="JZ430" s="41"/>
      <c r="KA430" s="41"/>
      <c r="KB430" s="41"/>
      <c r="KC430" s="41"/>
      <c r="KD430" s="41"/>
      <c r="KE430" s="41"/>
      <c r="KF430" s="41"/>
      <c r="KG430" s="41"/>
      <c r="KH430" s="41"/>
      <c r="KI430" s="41"/>
      <c r="KJ430" s="41"/>
      <c r="KK430" s="41"/>
      <c r="KL430" s="41"/>
      <c r="KM430" s="41"/>
      <c r="KN430" s="41"/>
      <c r="KO430" s="41"/>
      <c r="KP430" s="41"/>
      <c r="KQ430" s="41"/>
      <c r="KR430" s="41"/>
      <c r="KS430" s="41"/>
      <c r="KT430" s="41"/>
      <c r="KU430" s="41"/>
      <c r="KV430" s="41"/>
      <c r="KW430" s="41"/>
      <c r="KX430" s="41"/>
      <c r="KY430" s="41"/>
      <c r="KZ430" s="41"/>
      <c r="LA430" s="41"/>
      <c r="LB430" s="41"/>
      <c r="LC430" s="41"/>
      <c r="LD430" s="41"/>
      <c r="LE430" s="41"/>
      <c r="LF430" s="41"/>
      <c r="LG430" s="41"/>
      <c r="LH430" s="41"/>
      <c r="LI430" s="41"/>
      <c r="LJ430" s="41"/>
      <c r="LK430" s="41"/>
      <c r="LL430" s="41"/>
      <c r="LM430" s="41"/>
      <c r="LN430" s="41"/>
      <c r="LO430" s="41"/>
      <c r="LP430" s="41"/>
      <c r="LQ430" s="41"/>
      <c r="LR430" s="41"/>
      <c r="LS430" s="41"/>
      <c r="LT430" s="41"/>
      <c r="LU430" s="41"/>
      <c r="LV430" s="41"/>
      <c r="LW430" s="41"/>
      <c r="LX430" s="41"/>
      <c r="LY430" s="41"/>
      <c r="LZ430" s="41"/>
      <c r="MA430" s="41"/>
      <c r="MB430" s="41"/>
      <c r="MC430" s="41"/>
      <c r="MD430" s="41"/>
      <c r="ME430" s="41"/>
      <c r="MF430" s="41"/>
      <c r="MG430" s="41"/>
      <c r="MH430" s="41"/>
      <c r="MI430" s="41"/>
      <c r="MJ430" s="41"/>
      <c r="MK430" s="41"/>
      <c r="ML430" s="41"/>
      <c r="MM430" s="41"/>
      <c r="MN430" s="41"/>
      <c r="MO430" s="41"/>
      <c r="MP430" s="41"/>
      <c r="MQ430" s="41"/>
      <c r="MR430" s="41"/>
      <c r="MS430" s="41"/>
      <c r="MT430" s="41"/>
      <c r="MU430" s="41"/>
      <c r="MV430" s="41"/>
      <c r="MW430" s="41"/>
      <c r="MX430" s="41"/>
      <c r="MY430" s="41"/>
      <c r="MZ430" s="41"/>
      <c r="NA430" s="41"/>
      <c r="NB430" s="41"/>
      <c r="NC430" s="41"/>
      <c r="ND430" s="41"/>
      <c r="NE430" s="41"/>
      <c r="NF430" s="41"/>
      <c r="NG430" s="41"/>
      <c r="NH430" s="41"/>
      <c r="NI430" s="41"/>
      <c r="NJ430" s="41"/>
      <c r="NK430" s="41"/>
      <c r="NL430" s="41"/>
      <c r="NM430" s="41"/>
      <c r="NN430" s="41"/>
      <c r="NO430" s="41"/>
      <c r="NP430" s="41"/>
      <c r="NQ430" s="41"/>
      <c r="NR430" s="41"/>
      <c r="NS430" s="41"/>
      <c r="NT430" s="41"/>
      <c r="NU430" s="41"/>
      <c r="NV430" s="41"/>
      <c r="NW430" s="41"/>
      <c r="NX430" s="41"/>
      <c r="NY430" s="41"/>
      <c r="NZ430" s="41"/>
      <c r="OA430" s="41"/>
      <c r="OB430" s="41"/>
      <c r="OC430" s="41"/>
      <c r="OD430" s="41"/>
      <c r="OE430" s="41"/>
      <c r="OF430" s="41"/>
      <c r="OG430" s="41"/>
      <c r="OH430" s="41"/>
      <c r="OI430" s="41"/>
      <c r="OJ430" s="41"/>
      <c r="OK430" s="41"/>
      <c r="OL430" s="41"/>
      <c r="OM430" s="41"/>
      <c r="ON430" s="41"/>
      <c r="OO430" s="41"/>
      <c r="OP430" s="41"/>
      <c r="OQ430" s="41"/>
      <c r="OR430" s="41"/>
      <c r="OS430" s="41"/>
      <c r="OT430" s="41"/>
      <c r="OU430" s="41"/>
      <c r="OV430" s="41"/>
      <c r="OW430" s="41"/>
      <c r="OX430" s="41"/>
      <c r="OY430" s="41"/>
      <c r="OZ430" s="41"/>
      <c r="PA430" s="41"/>
      <c r="PB430" s="41"/>
      <c r="PC430" s="41"/>
      <c r="PD430" s="41"/>
      <c r="PE430" s="41"/>
      <c r="PF430" s="41"/>
      <c r="PG430" s="41"/>
      <c r="PH430" s="41"/>
      <c r="PI430" s="41"/>
      <c r="PJ430" s="41"/>
      <c r="PK430" s="41"/>
      <c r="PL430" s="41"/>
      <c r="PM430" s="41"/>
      <c r="PN430" s="41"/>
      <c r="PO430" s="41"/>
      <c r="PP430" s="41"/>
      <c r="PQ430" s="41"/>
      <c r="PR430" s="41"/>
      <c r="PS430" s="41"/>
      <c r="PT430" s="41"/>
      <c r="PU430" s="41"/>
      <c r="PV430" s="41"/>
      <c r="PW430" s="41"/>
      <c r="PX430" s="41"/>
      <c r="PY430" s="41"/>
      <c r="PZ430" s="41"/>
      <c r="QA430" s="41"/>
      <c r="QB430" s="41"/>
      <c r="QC430" s="41"/>
      <c r="QD430" s="41"/>
      <c r="QE430" s="41"/>
      <c r="QF430" s="41"/>
      <c r="QG430" s="41"/>
      <c r="QH430" s="41"/>
      <c r="QI430" s="41"/>
      <c r="QJ430" s="41"/>
      <c r="QK430" s="41"/>
      <c r="QL430" s="41"/>
      <c r="QM430" s="41"/>
      <c r="QN430" s="41"/>
      <c r="QO430" s="41"/>
      <c r="QP430" s="41"/>
      <c r="QQ430" s="41"/>
      <c r="QR430" s="41"/>
      <c r="QS430" s="41"/>
      <c r="QT430" s="41"/>
      <c r="QU430" s="41"/>
      <c r="QV430" s="41"/>
      <c r="QW430" s="41"/>
      <c r="QX430" s="41"/>
      <c r="QY430" s="41"/>
      <c r="QZ430" s="41"/>
      <c r="RA430" s="41"/>
      <c r="RB430" s="41"/>
      <c r="RC430" s="41"/>
      <c r="RD430" s="41"/>
      <c r="RE430" s="41"/>
      <c r="RF430" s="41"/>
      <c r="RG430" s="41"/>
      <c r="RH430" s="41"/>
      <c r="RI430" s="41"/>
      <c r="RJ430" s="41"/>
      <c r="RK430" s="41"/>
      <c r="RL430" s="41"/>
      <c r="RM430" s="41"/>
      <c r="RN430" s="41"/>
      <c r="RO430" s="41"/>
      <c r="RP430" s="41"/>
      <c r="RQ430" s="41"/>
      <c r="RR430" s="41"/>
      <c r="RS430" s="41"/>
      <c r="RT430" s="41"/>
      <c r="RU430" s="41"/>
      <c r="RV430" s="41"/>
      <c r="RW430" s="41"/>
      <c r="RX430" s="41"/>
      <c r="RY430" s="41"/>
      <c r="RZ430" s="41"/>
      <c r="SA430" s="41"/>
      <c r="SB430" s="41"/>
      <c r="SC430" s="41"/>
      <c r="SD430" s="41"/>
      <c r="SE430" s="41"/>
      <c r="SF430" s="41"/>
      <c r="SG430" s="41"/>
      <c r="SH430" s="41"/>
      <c r="SI430" s="41"/>
      <c r="SJ430" s="41"/>
      <c r="SK430" s="41"/>
      <c r="SL430" s="41"/>
      <c r="SM430" s="41"/>
      <c r="SN430" s="41"/>
      <c r="SO430" s="41"/>
      <c r="SP430" s="41"/>
      <c r="SQ430" s="41"/>
      <c r="SR430" s="41"/>
      <c r="SS430" s="41"/>
      <c r="ST430" s="41"/>
      <c r="SU430" s="41"/>
      <c r="SV430" s="41"/>
      <c r="SW430" s="41"/>
      <c r="SX430" s="41"/>
      <c r="SY430" s="41"/>
      <c r="SZ430" s="41"/>
      <c r="TA430" s="41"/>
      <c r="TB430" s="41"/>
      <c r="TC430" s="41"/>
      <c r="TD430" s="41"/>
      <c r="TE430" s="41"/>
      <c r="TF430" s="41"/>
      <c r="TG430" s="41"/>
      <c r="TH430" s="41"/>
      <c r="TI430" s="41"/>
      <c r="TJ430" s="41"/>
      <c r="TK430" s="41"/>
      <c r="TL430" s="41"/>
      <c r="TM430" s="41"/>
      <c r="TN430" s="41"/>
      <c r="TO430" s="41"/>
      <c r="TP430" s="41"/>
      <c r="TQ430" s="41"/>
      <c r="TR430" s="41"/>
      <c r="TS430" s="41"/>
      <c r="TT430" s="41"/>
      <c r="TU430" s="41"/>
      <c r="TV430" s="41"/>
      <c r="TW430" s="41"/>
      <c r="TX430" s="41"/>
      <c r="TY430" s="41"/>
      <c r="TZ430" s="41"/>
      <c r="UA430" s="41"/>
      <c r="UB430" s="41"/>
      <c r="UC430" s="41"/>
      <c r="UD430" s="41"/>
      <c r="UE430" s="41"/>
      <c r="UF430" s="41"/>
      <c r="UG430" s="41"/>
      <c r="UH430" s="41"/>
      <c r="UI430" s="41"/>
      <c r="UJ430" s="41"/>
      <c r="UK430" s="41"/>
      <c r="UL430" s="41"/>
      <c r="UM430" s="41"/>
      <c r="UN430" s="41"/>
      <c r="UO430" s="41"/>
      <c r="UP430" s="41"/>
      <c r="UQ430" s="41"/>
      <c r="UR430" s="41"/>
      <c r="US430" s="41"/>
      <c r="UT430" s="41"/>
      <c r="UU430" s="41"/>
      <c r="UV430" s="41"/>
      <c r="UW430" s="41"/>
      <c r="UX430" s="41"/>
      <c r="UY430" s="41"/>
      <c r="UZ430" s="41"/>
      <c r="VA430" s="41"/>
      <c r="VB430" s="41"/>
      <c r="VC430" s="41"/>
      <c r="VD430" s="41"/>
      <c r="VE430" s="41"/>
      <c r="VF430" s="41"/>
      <c r="VG430" s="41"/>
      <c r="VH430" s="41"/>
      <c r="VI430" s="41"/>
      <c r="VJ430" s="41"/>
      <c r="VK430" s="41"/>
      <c r="VL430" s="41"/>
      <c r="VM430" s="41"/>
      <c r="VN430" s="41"/>
      <c r="VO430" s="41"/>
      <c r="VP430" s="41"/>
      <c r="VQ430" s="41"/>
      <c r="VR430" s="41"/>
      <c r="VS430" s="41"/>
      <c r="VT430" s="41"/>
      <c r="VU430" s="41"/>
      <c r="VV430" s="41"/>
      <c r="VW430" s="41"/>
      <c r="VX430" s="41"/>
      <c r="VY430" s="41"/>
      <c r="VZ430" s="41"/>
      <c r="WA430" s="41"/>
      <c r="WB430" s="41"/>
      <c r="WC430" s="41"/>
      <c r="WD430" s="41"/>
      <c r="WE430" s="41"/>
      <c r="WF430" s="41"/>
      <c r="WG430" s="41"/>
      <c r="WH430" s="41"/>
      <c r="WI430" s="41"/>
      <c r="WJ430" s="41"/>
      <c r="WK430" s="41"/>
      <c r="WL430" s="41"/>
      <c r="WM430" s="41"/>
      <c r="WN430" s="41"/>
      <c r="WO430" s="41"/>
      <c r="WP430" s="41"/>
      <c r="WQ430" s="41"/>
      <c r="WR430" s="41"/>
      <c r="WS430" s="41"/>
      <c r="WT430" s="41"/>
      <c r="WU430" s="41"/>
      <c r="WV430" s="41"/>
      <c r="WW430" s="41"/>
      <c r="WX430" s="41"/>
      <c r="WY430" s="41"/>
      <c r="WZ430" s="41"/>
      <c r="XA430" s="41"/>
      <c r="XB430" s="41"/>
      <c r="XC430" s="41"/>
      <c r="XD430" s="41"/>
      <c r="XE430" s="41"/>
      <c r="XF430" s="41"/>
      <c r="XG430" s="41"/>
      <c r="XH430" s="41"/>
      <c r="XI430" s="41"/>
      <c r="XJ430" s="41"/>
      <c r="XK430" s="41"/>
      <c r="XL430" s="41"/>
      <c r="XM430" s="41"/>
      <c r="XN430" s="41"/>
      <c r="XO430" s="41"/>
      <c r="XP430" s="41"/>
      <c r="XQ430" s="41"/>
      <c r="XR430" s="41"/>
      <c r="XS430" s="41"/>
      <c r="XT430" s="41"/>
      <c r="XU430" s="41"/>
      <c r="XV430" s="41"/>
      <c r="XW430" s="41"/>
      <c r="XX430" s="41"/>
      <c r="XY430" s="41"/>
      <c r="XZ430" s="41"/>
      <c r="YA430" s="41"/>
      <c r="YB430" s="41"/>
      <c r="YC430" s="41"/>
      <c r="YD430" s="41"/>
      <c r="YE430" s="41"/>
      <c r="YF430" s="41"/>
      <c r="YG430" s="41"/>
      <c r="YH430" s="41"/>
      <c r="YI430" s="41"/>
      <c r="YJ430" s="41"/>
      <c r="YK430" s="41"/>
      <c r="YL430" s="41"/>
      <c r="YM430" s="41"/>
      <c r="YN430" s="41"/>
      <c r="YO430" s="41"/>
      <c r="YP430" s="41"/>
      <c r="YQ430" s="41"/>
      <c r="YR430" s="41"/>
      <c r="YS430" s="41"/>
      <c r="YT430" s="41"/>
      <c r="YU430" s="41"/>
      <c r="YV430" s="41"/>
      <c r="YW430" s="41"/>
      <c r="YX430" s="41"/>
      <c r="YY430" s="41"/>
      <c r="YZ430" s="41"/>
      <c r="ZA430" s="41"/>
      <c r="ZB430" s="41"/>
      <c r="ZC430" s="41"/>
      <c r="ZD430" s="41"/>
      <c r="ZE430" s="41"/>
      <c r="ZF430" s="41"/>
      <c r="ZG430" s="41"/>
      <c r="ZH430" s="41"/>
      <c r="ZI430" s="41"/>
      <c r="ZJ430" s="41"/>
      <c r="ZK430" s="41"/>
      <c r="ZL430" s="41"/>
      <c r="ZM430" s="41"/>
      <c r="ZN430" s="41"/>
      <c r="ZO430" s="41"/>
      <c r="ZP430" s="41"/>
      <c r="ZQ430" s="41"/>
      <c r="ZR430" s="41"/>
      <c r="ZS430" s="41"/>
      <c r="ZT430" s="41"/>
      <c r="ZU430" s="41"/>
      <c r="ZV430" s="41"/>
      <c r="ZW430" s="41"/>
      <c r="ZX430" s="41"/>
      <c r="ZY430" s="41"/>
      <c r="ZZ430" s="41"/>
      <c r="AAA430" s="41"/>
      <c r="AAB430" s="41"/>
      <c r="AAC430" s="41"/>
      <c r="AAD430" s="41"/>
      <c r="AAE430" s="41"/>
      <c r="AAF430" s="41"/>
      <c r="AAG430" s="41"/>
      <c r="AAH430" s="41"/>
      <c r="AAI430" s="41"/>
      <c r="AAJ430" s="41"/>
      <c r="AAK430" s="41"/>
      <c r="AAL430" s="41"/>
      <c r="AAM430" s="41"/>
      <c r="AAN430" s="41"/>
      <c r="AAO430" s="41"/>
      <c r="AAP430" s="41"/>
      <c r="AAQ430" s="41"/>
      <c r="AAR430" s="41"/>
      <c r="AAS430" s="41"/>
      <c r="AAT430" s="41"/>
      <c r="AAU430" s="41"/>
      <c r="AAV430" s="41"/>
      <c r="AAW430" s="41"/>
      <c r="AAX430" s="41"/>
      <c r="AAY430" s="41"/>
      <c r="AAZ430" s="41"/>
      <c r="ABA430" s="41"/>
      <c r="ABB430" s="41"/>
      <c r="ABC430" s="41"/>
      <c r="ABD430" s="41"/>
      <c r="ABE430" s="41"/>
      <c r="ABF430" s="41"/>
      <c r="ABG430" s="41"/>
      <c r="ABH430" s="41"/>
      <c r="ABI430" s="41"/>
      <c r="ABJ430" s="41"/>
      <c r="ABK430" s="41"/>
      <c r="ABL430" s="41"/>
      <c r="ABM430" s="41"/>
      <c r="ABN430" s="41"/>
      <c r="ABO430" s="41"/>
      <c r="ABP430" s="41"/>
      <c r="ABQ430" s="41"/>
      <c r="ABR430" s="41"/>
      <c r="ABS430" s="41"/>
      <c r="ABT430" s="41"/>
      <c r="ABU430" s="41"/>
      <c r="ABV430" s="41"/>
      <c r="ABW430" s="41"/>
      <c r="ABX430" s="41"/>
      <c r="ABY430" s="41"/>
      <c r="ABZ430" s="41"/>
      <c r="ACA430" s="41"/>
      <c r="ACB430" s="41"/>
      <c r="ACC430" s="41"/>
      <c r="ACD430" s="41"/>
      <c r="ACE430" s="41"/>
      <c r="ACF430" s="41"/>
      <c r="ACG430" s="41"/>
      <c r="ACH430" s="41"/>
      <c r="ACI430" s="41"/>
      <c r="ACJ430" s="41"/>
      <c r="ACK430" s="41"/>
      <c r="ACL430" s="41"/>
      <c r="ACM430" s="41"/>
      <c r="ACN430" s="41"/>
      <c r="ACO430" s="41"/>
      <c r="ACP430" s="41"/>
      <c r="ACQ430" s="41"/>
      <c r="ACR430" s="41"/>
      <c r="ACS430" s="41"/>
      <c r="ACT430" s="41"/>
      <c r="ACU430" s="41"/>
      <c r="ACV430" s="41"/>
      <c r="ACW430" s="41"/>
      <c r="ACX430" s="41"/>
      <c r="ACY430" s="41"/>
      <c r="ACZ430" s="41"/>
      <c r="ADA430" s="41"/>
      <c r="ADB430" s="41"/>
      <c r="ADC430" s="41"/>
      <c r="ADD430" s="41"/>
      <c r="ADE430" s="41"/>
      <c r="ADF430" s="41"/>
      <c r="ADG430" s="41"/>
      <c r="ADH430" s="41"/>
      <c r="ADI430" s="41"/>
      <c r="ADJ430" s="41"/>
      <c r="ADK430" s="41"/>
      <c r="ADL430" s="41"/>
      <c r="ADM430" s="41"/>
      <c r="ADN430" s="41"/>
      <c r="ADO430" s="41"/>
      <c r="ADP430" s="41"/>
      <c r="ADQ430" s="41"/>
      <c r="ADR430" s="41"/>
      <c r="ADS430" s="41"/>
      <c r="ADT430" s="41"/>
      <c r="ADU430" s="41"/>
      <c r="ADV430" s="41"/>
      <c r="ADW430" s="41"/>
      <c r="ADX430" s="41"/>
      <c r="ADY430" s="41"/>
      <c r="ADZ430" s="41"/>
      <c r="AEA430" s="41"/>
      <c r="AEB430" s="41"/>
      <c r="AEC430" s="41"/>
      <c r="AED430" s="41"/>
      <c r="AEE430" s="41"/>
      <c r="AEF430" s="41"/>
      <c r="AEG430" s="41"/>
      <c r="AEH430" s="41"/>
      <c r="AEI430" s="41"/>
      <c r="AEJ430" s="41"/>
      <c r="AEK430" s="41"/>
      <c r="AEL430" s="41"/>
      <c r="AEM430" s="41"/>
      <c r="AEN430" s="41"/>
      <c r="AEO430" s="41"/>
      <c r="AEP430" s="41"/>
      <c r="AEQ430" s="41"/>
      <c r="AER430" s="41"/>
      <c r="AES430" s="41"/>
      <c r="AET430" s="41"/>
      <c r="AEU430" s="41"/>
      <c r="AEV430" s="41"/>
      <c r="AEW430" s="41"/>
      <c r="AEX430" s="41"/>
      <c r="AEY430" s="41"/>
      <c r="AEZ430" s="41"/>
      <c r="AFA430" s="41"/>
      <c r="AFB430" s="41"/>
      <c r="AFC430" s="41"/>
      <c r="AFD430" s="41"/>
      <c r="AFE430" s="41"/>
      <c r="AFF430" s="41"/>
      <c r="AFG430" s="41"/>
      <c r="AFH430" s="41"/>
      <c r="AFI430" s="41"/>
      <c r="AFJ430" s="41"/>
      <c r="AFK430" s="41"/>
      <c r="AFL430" s="41"/>
      <c r="AFM430" s="41"/>
      <c r="AFN430" s="41"/>
      <c r="AFO430" s="41"/>
      <c r="AFP430" s="41"/>
      <c r="AFQ430" s="41"/>
      <c r="AFR430" s="41"/>
      <c r="AFS430" s="41"/>
      <c r="AFT430" s="41"/>
      <c r="AFU430" s="41"/>
      <c r="AFV430" s="41"/>
      <c r="AFW430" s="41"/>
      <c r="AFX430" s="41"/>
      <c r="AFY430" s="41"/>
      <c r="AFZ430" s="41"/>
      <c r="AGA430" s="41"/>
      <c r="AGB430" s="41"/>
      <c r="AGC430" s="41"/>
      <c r="AGD430" s="41"/>
      <c r="AGE430" s="41"/>
      <c r="AGF430" s="41"/>
      <c r="AGG430" s="41"/>
      <c r="AGH430" s="41"/>
      <c r="AGI430" s="41"/>
      <c r="AGJ430" s="41"/>
      <c r="AGK430" s="41"/>
      <c r="AGL430" s="41"/>
      <c r="AGM430" s="41"/>
      <c r="AGN430" s="41"/>
      <c r="AGO430" s="41"/>
      <c r="AGP430" s="41"/>
      <c r="AGQ430" s="41"/>
      <c r="AGR430" s="41"/>
      <c r="AGS430" s="41"/>
      <c r="AGT430" s="41"/>
      <c r="AGU430" s="41"/>
      <c r="AGV430" s="41"/>
      <c r="AGW430" s="41"/>
      <c r="AGX430" s="41"/>
      <c r="AGY430" s="41"/>
      <c r="AGZ430" s="41"/>
      <c r="AHA430" s="41"/>
      <c r="AHB430" s="41"/>
      <c r="AHC430" s="41"/>
      <c r="AHD430" s="41"/>
      <c r="AHE430" s="41"/>
      <c r="AHF430" s="41"/>
      <c r="AHG430" s="41"/>
      <c r="AHH430" s="41"/>
      <c r="AHI430" s="41"/>
      <c r="AHJ430" s="41"/>
      <c r="AHK430" s="41"/>
      <c r="AHL430" s="41"/>
      <c r="AHM430" s="41"/>
      <c r="AHN430" s="41"/>
      <c r="AHO430" s="41"/>
      <c r="AHP430" s="41"/>
      <c r="AHQ430" s="41"/>
      <c r="AHR430" s="41"/>
      <c r="AHS430" s="41"/>
      <c r="AHT430" s="41"/>
      <c r="AHU430" s="41"/>
      <c r="AHV430" s="41"/>
      <c r="AHW430" s="41"/>
      <c r="AHX430" s="41"/>
      <c r="AHY430" s="41"/>
      <c r="AHZ430" s="41"/>
      <c r="AIA430" s="41"/>
      <c r="AIB430" s="41"/>
      <c r="AIC430" s="41"/>
      <c r="AID430" s="41"/>
      <c r="AIE430" s="41"/>
      <c r="AIF430" s="41"/>
      <c r="AIG430" s="41"/>
      <c r="AIH430" s="41"/>
      <c r="AII430" s="41"/>
      <c r="AIJ430" s="41"/>
      <c r="AIK430" s="41"/>
      <c r="AIL430" s="41"/>
      <c r="AIM430" s="41"/>
      <c r="AIN430" s="41"/>
      <c r="AIO430" s="41"/>
      <c r="AIP430" s="41"/>
      <c r="AIQ430" s="41"/>
      <c r="AIR430" s="41"/>
      <c r="AIS430" s="41"/>
      <c r="AIT430" s="41"/>
      <c r="AIU430" s="41"/>
      <c r="AIV430" s="41"/>
      <c r="AIW430" s="41"/>
      <c r="AIX430" s="41"/>
      <c r="AIY430" s="41"/>
      <c r="AIZ430" s="41"/>
      <c r="AJA430" s="41"/>
      <c r="AJB430" s="41"/>
      <c r="AJC430" s="41"/>
      <c r="AJD430" s="41"/>
      <c r="AJE430" s="41"/>
      <c r="AJF430" s="41"/>
      <c r="AJG430" s="41"/>
      <c r="AJH430" s="41"/>
      <c r="AJI430" s="41"/>
      <c r="AJJ430" s="41"/>
      <c r="AJK430" s="41"/>
      <c r="AJL430" s="41"/>
      <c r="AJM430" s="41"/>
      <c r="AJN430" s="41"/>
      <c r="AJO430" s="41"/>
      <c r="AJP430" s="41"/>
      <c r="AJQ430" s="41"/>
      <c r="AJR430" s="41"/>
      <c r="AJS430" s="41"/>
      <c r="AJT430" s="41"/>
      <c r="AJU430" s="41"/>
      <c r="AJV430" s="41"/>
      <c r="AJW430" s="41"/>
      <c r="AJX430" s="41"/>
      <c r="AJY430" s="41"/>
      <c r="AJZ430" s="41"/>
      <c r="AKA430" s="41"/>
      <c r="AKB430" s="41"/>
      <c r="AKC430" s="41"/>
      <c r="AKD430" s="41"/>
      <c r="AKE430" s="41"/>
      <c r="AKF430" s="41"/>
      <c r="AKG430" s="41"/>
      <c r="AKH430" s="41"/>
      <c r="AKI430" s="41"/>
      <c r="AKJ430" s="41"/>
      <c r="AKK430" s="41"/>
      <c r="AKL430" s="41"/>
      <c r="AKM430" s="41"/>
      <c r="AKN430" s="41"/>
      <c r="AKO430" s="41"/>
      <c r="AKP430" s="41"/>
      <c r="AKQ430" s="41"/>
      <c r="AKR430" s="41"/>
      <c r="AKS430" s="41"/>
      <c r="AKT430" s="41"/>
      <c r="AKU430" s="41"/>
      <c r="AKV430" s="41"/>
      <c r="AKW430" s="41"/>
      <c r="AKX430" s="41"/>
      <c r="AKY430" s="41"/>
      <c r="AKZ430" s="41"/>
      <c r="ALA430" s="41"/>
      <c r="ALB430" s="41"/>
      <c r="ALC430" s="41"/>
      <c r="ALD430" s="41"/>
      <c r="ALE430" s="41"/>
      <c r="ALF430" s="41"/>
      <c r="ALG430" s="41"/>
      <c r="ALH430" s="41"/>
      <c r="ALI430" s="41"/>
      <c r="ALJ430" s="41"/>
      <c r="ALK430" s="41"/>
      <c r="ALL430" s="41"/>
      <c r="ALM430" s="41"/>
      <c r="ALN430" s="41"/>
      <c r="ALO430" s="41"/>
      <c r="ALP430" s="41"/>
      <c r="ALQ430" s="41"/>
      <c r="ALR430" s="41"/>
      <c r="ALS430" s="41"/>
      <c r="ALT430" s="41"/>
      <c r="ALU430" s="41"/>
      <c r="ALV430" s="41"/>
      <c r="ALW430" s="41"/>
      <c r="ALX430" s="41"/>
      <c r="ALY430" s="41"/>
      <c r="ALZ430" s="41"/>
      <c r="AMA430" s="41"/>
      <c r="AMB430" s="41"/>
      <c r="AMC430" s="41"/>
      <c r="AMD430" s="41"/>
      <c r="AME430" s="41"/>
    </row>
    <row r="431" spans="1:1019" ht="15.75" customHeight="1" x14ac:dyDescent="0.2"/>
    <row r="432" spans="1:1019" ht="30" customHeight="1" x14ac:dyDescent="0.2"/>
    <row r="433" spans="1:1019" ht="27" customHeight="1" x14ac:dyDescent="0.2"/>
    <row r="434" spans="1:1019" ht="23.25" customHeight="1" x14ac:dyDescent="0.2"/>
    <row r="435" spans="1:1019" ht="30.75" customHeight="1" x14ac:dyDescent="0.2"/>
    <row r="436" spans="1:1019" ht="21.75" customHeight="1" x14ac:dyDescent="0.2"/>
    <row r="437" spans="1:1019" ht="24" customHeight="1" x14ac:dyDescent="0.2"/>
    <row r="438" spans="1:1019" ht="15.75" customHeight="1" x14ac:dyDescent="0.2"/>
    <row r="439" spans="1:1019" s="42" customFormat="1" ht="31.5" customHeight="1" x14ac:dyDescent="0.2">
      <c r="O439" s="41"/>
      <c r="P439" s="41"/>
      <c r="Q439" s="41"/>
      <c r="R439" s="41"/>
      <c r="AA439" s="41"/>
      <c r="AB439" s="41"/>
      <c r="AC439" s="60"/>
      <c r="AD439" s="60"/>
      <c r="AE439" s="60"/>
      <c r="AF439" s="60"/>
    </row>
    <row r="440" spans="1:1019" ht="15" customHeight="1" x14ac:dyDescent="0.2"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4"/>
      <c r="BH440" s="41"/>
      <c r="BI440" s="41"/>
      <c r="BJ440" s="41"/>
      <c r="BK440" s="41"/>
      <c r="BL440" s="41"/>
      <c r="BM440" s="41"/>
      <c r="BN440" s="41"/>
      <c r="BO440" s="41"/>
      <c r="BP440" s="41"/>
      <c r="BQ440" s="41"/>
      <c r="BR440" s="41"/>
      <c r="BS440" s="41"/>
      <c r="BT440" s="41"/>
      <c r="BU440" s="41"/>
      <c r="BV440" s="41"/>
      <c r="BW440" s="41"/>
      <c r="BX440" s="41"/>
      <c r="BY440" s="41"/>
      <c r="BZ440" s="41"/>
      <c r="CA440" s="41"/>
      <c r="CB440" s="41"/>
      <c r="CC440" s="41"/>
      <c r="CD440" s="41"/>
      <c r="CE440" s="41"/>
      <c r="CF440" s="41"/>
      <c r="CG440" s="41"/>
      <c r="CH440" s="41"/>
      <c r="CI440" s="41"/>
      <c r="CJ440" s="41"/>
      <c r="CK440" s="41"/>
      <c r="CL440" s="41"/>
      <c r="CM440" s="41"/>
      <c r="CN440" s="41"/>
      <c r="CO440" s="41"/>
      <c r="CP440" s="41"/>
      <c r="CQ440" s="41"/>
      <c r="CR440" s="41"/>
      <c r="CS440" s="41"/>
      <c r="CT440" s="41"/>
      <c r="CU440" s="41"/>
      <c r="CV440" s="41"/>
      <c r="CW440" s="41"/>
      <c r="CX440" s="41"/>
      <c r="CY440" s="41"/>
      <c r="CZ440" s="41"/>
      <c r="DA440" s="41"/>
      <c r="DB440" s="41"/>
      <c r="DC440" s="41"/>
      <c r="DD440" s="41"/>
      <c r="DE440" s="41"/>
      <c r="DF440" s="41"/>
      <c r="DG440" s="41"/>
      <c r="DH440" s="41"/>
      <c r="DI440" s="41"/>
      <c r="DJ440" s="41"/>
      <c r="DK440" s="41"/>
      <c r="DL440" s="41"/>
      <c r="DM440" s="41"/>
      <c r="DN440" s="41"/>
      <c r="DO440" s="41"/>
      <c r="DP440" s="41"/>
      <c r="DQ440" s="41"/>
      <c r="DR440" s="41"/>
      <c r="DS440" s="41"/>
      <c r="DT440" s="41"/>
      <c r="DU440" s="41"/>
      <c r="DV440" s="41"/>
      <c r="DW440" s="41"/>
      <c r="DX440" s="41"/>
      <c r="DY440" s="41"/>
      <c r="DZ440" s="41"/>
      <c r="EA440" s="41"/>
      <c r="EB440" s="41"/>
      <c r="EC440" s="41"/>
      <c r="ED440" s="41"/>
      <c r="EE440" s="41"/>
      <c r="EF440" s="41"/>
      <c r="EG440" s="41"/>
      <c r="EH440" s="41"/>
      <c r="EI440" s="41"/>
      <c r="EJ440" s="41"/>
      <c r="EK440" s="41"/>
      <c r="EL440" s="41"/>
      <c r="EM440" s="41"/>
      <c r="EN440" s="41"/>
      <c r="EO440" s="41"/>
      <c r="EP440" s="41"/>
      <c r="EQ440" s="41"/>
      <c r="ER440" s="41"/>
      <c r="ES440" s="41"/>
      <c r="ET440" s="41"/>
      <c r="EU440" s="41"/>
      <c r="EV440" s="41"/>
      <c r="EW440" s="41"/>
      <c r="EX440" s="41"/>
      <c r="EY440" s="41"/>
      <c r="EZ440" s="41"/>
      <c r="FA440" s="41"/>
      <c r="FB440" s="41"/>
      <c r="FC440" s="41"/>
      <c r="FD440" s="41"/>
      <c r="FE440" s="41"/>
      <c r="FF440" s="41"/>
      <c r="FG440" s="41"/>
      <c r="FH440" s="41"/>
      <c r="FI440" s="41"/>
      <c r="FJ440" s="41"/>
      <c r="FK440" s="41"/>
      <c r="FL440" s="41"/>
      <c r="FM440" s="41"/>
      <c r="FN440" s="41"/>
      <c r="FO440" s="41"/>
      <c r="FP440" s="41"/>
      <c r="FQ440" s="41"/>
      <c r="FR440" s="41"/>
      <c r="FS440" s="41"/>
      <c r="FT440" s="41"/>
      <c r="FU440" s="41"/>
      <c r="FV440" s="41"/>
      <c r="FW440" s="41"/>
      <c r="FX440" s="41"/>
      <c r="FY440" s="41"/>
      <c r="FZ440" s="41"/>
      <c r="GA440" s="41"/>
      <c r="GB440" s="41"/>
      <c r="GC440" s="41"/>
      <c r="GD440" s="41"/>
      <c r="GE440" s="41"/>
      <c r="GF440" s="41"/>
      <c r="GG440" s="41"/>
      <c r="GH440" s="41"/>
      <c r="GI440" s="41"/>
      <c r="GJ440" s="41"/>
      <c r="GK440" s="41"/>
      <c r="GL440" s="41"/>
      <c r="GM440" s="41"/>
      <c r="GN440" s="41"/>
      <c r="GO440" s="41"/>
      <c r="GP440" s="41"/>
      <c r="GQ440" s="41"/>
      <c r="GR440" s="41"/>
      <c r="GS440" s="41"/>
      <c r="GT440" s="41"/>
      <c r="GU440" s="41"/>
      <c r="GV440" s="41"/>
      <c r="GW440" s="41"/>
      <c r="GX440" s="41"/>
      <c r="GY440" s="41"/>
      <c r="GZ440" s="41"/>
      <c r="HA440" s="41"/>
      <c r="HB440" s="41"/>
      <c r="HC440" s="41"/>
      <c r="HD440" s="41"/>
      <c r="HE440" s="41"/>
      <c r="HF440" s="41"/>
      <c r="HG440" s="41"/>
      <c r="HH440" s="41"/>
      <c r="HI440" s="41"/>
      <c r="HJ440" s="41"/>
      <c r="HK440" s="41"/>
      <c r="HL440" s="41"/>
      <c r="HM440" s="41"/>
      <c r="HN440" s="41"/>
      <c r="HO440" s="41"/>
      <c r="HP440" s="41"/>
      <c r="HQ440" s="41"/>
      <c r="HR440" s="41"/>
      <c r="HS440" s="41"/>
      <c r="HT440" s="41"/>
      <c r="HU440" s="41"/>
      <c r="HV440" s="41"/>
      <c r="HW440" s="41"/>
      <c r="HX440" s="41"/>
      <c r="HY440" s="41"/>
      <c r="HZ440" s="41"/>
      <c r="IA440" s="41"/>
      <c r="IB440" s="41"/>
      <c r="IC440" s="41"/>
      <c r="ID440" s="41"/>
      <c r="IE440" s="41"/>
      <c r="IF440" s="41"/>
      <c r="IG440" s="41"/>
      <c r="IH440" s="41"/>
      <c r="II440" s="41"/>
      <c r="IJ440" s="41"/>
      <c r="IK440" s="41"/>
      <c r="IL440" s="41"/>
      <c r="IM440" s="41"/>
      <c r="IN440" s="41"/>
      <c r="IO440" s="41"/>
      <c r="IP440" s="41"/>
      <c r="IQ440" s="41"/>
      <c r="IR440" s="41"/>
      <c r="IS440" s="41"/>
      <c r="IT440" s="41"/>
      <c r="IU440" s="41"/>
      <c r="IV440" s="41"/>
      <c r="IW440" s="41"/>
      <c r="IX440" s="41"/>
      <c r="IY440" s="41"/>
      <c r="IZ440" s="41"/>
      <c r="JA440" s="41"/>
      <c r="JB440" s="41"/>
      <c r="JC440" s="41"/>
      <c r="JD440" s="41"/>
      <c r="JE440" s="41"/>
      <c r="JF440" s="41"/>
      <c r="JG440" s="41"/>
      <c r="JH440" s="41"/>
      <c r="JI440" s="41"/>
      <c r="JJ440" s="41"/>
      <c r="JK440" s="41"/>
      <c r="JL440" s="41"/>
      <c r="JM440" s="41"/>
      <c r="JN440" s="41"/>
      <c r="JO440" s="41"/>
      <c r="JP440" s="41"/>
      <c r="JQ440" s="41"/>
      <c r="JR440" s="41"/>
      <c r="JS440" s="41"/>
      <c r="JT440" s="41"/>
      <c r="JU440" s="41"/>
      <c r="JV440" s="41"/>
      <c r="JW440" s="41"/>
      <c r="JX440" s="41"/>
      <c r="JY440" s="41"/>
      <c r="JZ440" s="41"/>
      <c r="KA440" s="41"/>
      <c r="KB440" s="41"/>
      <c r="KC440" s="41"/>
      <c r="KD440" s="41"/>
      <c r="KE440" s="41"/>
      <c r="KF440" s="41"/>
      <c r="KG440" s="41"/>
      <c r="KH440" s="41"/>
      <c r="KI440" s="41"/>
      <c r="KJ440" s="41"/>
      <c r="KK440" s="41"/>
      <c r="KL440" s="41"/>
      <c r="KM440" s="41"/>
      <c r="KN440" s="41"/>
      <c r="KO440" s="41"/>
      <c r="KP440" s="41"/>
      <c r="KQ440" s="41"/>
      <c r="KR440" s="41"/>
      <c r="KS440" s="41"/>
      <c r="KT440" s="41"/>
      <c r="KU440" s="41"/>
      <c r="KV440" s="41"/>
      <c r="KW440" s="41"/>
      <c r="KX440" s="41"/>
      <c r="KY440" s="41"/>
      <c r="KZ440" s="41"/>
      <c r="LA440" s="41"/>
      <c r="LB440" s="41"/>
      <c r="LC440" s="41"/>
      <c r="LD440" s="41"/>
      <c r="LE440" s="41"/>
      <c r="LF440" s="41"/>
      <c r="LG440" s="41"/>
      <c r="LH440" s="41"/>
      <c r="LI440" s="41"/>
      <c r="LJ440" s="41"/>
      <c r="LK440" s="41"/>
      <c r="LL440" s="41"/>
      <c r="LM440" s="41"/>
      <c r="LN440" s="41"/>
      <c r="LO440" s="41"/>
      <c r="LP440" s="41"/>
      <c r="LQ440" s="41"/>
      <c r="LR440" s="41"/>
      <c r="LS440" s="41"/>
      <c r="LT440" s="41"/>
      <c r="LU440" s="41"/>
      <c r="LV440" s="41"/>
      <c r="LW440" s="41"/>
      <c r="LX440" s="41"/>
      <c r="LY440" s="41"/>
      <c r="LZ440" s="41"/>
      <c r="MA440" s="41"/>
      <c r="MB440" s="41"/>
      <c r="MC440" s="41"/>
      <c r="MD440" s="41"/>
      <c r="ME440" s="41"/>
      <c r="MF440" s="41"/>
      <c r="MG440" s="41"/>
      <c r="MH440" s="41"/>
      <c r="MI440" s="41"/>
      <c r="MJ440" s="41"/>
      <c r="MK440" s="41"/>
      <c r="ML440" s="41"/>
      <c r="MM440" s="41"/>
      <c r="MN440" s="41"/>
      <c r="MO440" s="41"/>
      <c r="MP440" s="41"/>
      <c r="MQ440" s="41"/>
      <c r="MR440" s="41"/>
      <c r="MS440" s="41"/>
      <c r="MT440" s="41"/>
      <c r="MU440" s="41"/>
      <c r="MV440" s="41"/>
      <c r="MW440" s="41"/>
      <c r="MX440" s="41"/>
      <c r="MY440" s="41"/>
      <c r="MZ440" s="41"/>
      <c r="NA440" s="41"/>
      <c r="NB440" s="41"/>
      <c r="NC440" s="41"/>
      <c r="ND440" s="41"/>
      <c r="NE440" s="41"/>
      <c r="NF440" s="41"/>
      <c r="NG440" s="41"/>
      <c r="NH440" s="41"/>
      <c r="NI440" s="41"/>
      <c r="NJ440" s="41"/>
      <c r="NK440" s="41"/>
      <c r="NL440" s="41"/>
      <c r="NM440" s="41"/>
      <c r="NN440" s="41"/>
      <c r="NO440" s="41"/>
      <c r="NP440" s="41"/>
      <c r="NQ440" s="41"/>
      <c r="NR440" s="41"/>
      <c r="NS440" s="41"/>
      <c r="NT440" s="41"/>
      <c r="NU440" s="41"/>
      <c r="NV440" s="41"/>
      <c r="NW440" s="41"/>
      <c r="NX440" s="41"/>
      <c r="NY440" s="41"/>
      <c r="NZ440" s="41"/>
      <c r="OA440" s="41"/>
      <c r="OB440" s="41"/>
      <c r="OC440" s="41"/>
      <c r="OD440" s="41"/>
      <c r="OE440" s="41"/>
      <c r="OF440" s="41"/>
      <c r="OG440" s="41"/>
      <c r="OH440" s="41"/>
      <c r="OI440" s="41"/>
      <c r="OJ440" s="41"/>
      <c r="OK440" s="41"/>
      <c r="OL440" s="41"/>
      <c r="OM440" s="41"/>
      <c r="ON440" s="41"/>
      <c r="OO440" s="41"/>
      <c r="OP440" s="41"/>
      <c r="OQ440" s="41"/>
      <c r="OR440" s="41"/>
      <c r="OS440" s="41"/>
      <c r="OT440" s="41"/>
      <c r="OU440" s="41"/>
      <c r="OV440" s="41"/>
      <c r="OW440" s="41"/>
      <c r="OX440" s="41"/>
      <c r="OY440" s="41"/>
      <c r="OZ440" s="41"/>
      <c r="PA440" s="41"/>
      <c r="PB440" s="41"/>
      <c r="PC440" s="41"/>
      <c r="PD440" s="41"/>
      <c r="PE440" s="41"/>
      <c r="PF440" s="41"/>
      <c r="PG440" s="41"/>
      <c r="PH440" s="41"/>
      <c r="PI440" s="41"/>
      <c r="PJ440" s="41"/>
      <c r="PK440" s="41"/>
      <c r="PL440" s="41"/>
      <c r="PM440" s="41"/>
      <c r="PN440" s="41"/>
      <c r="PO440" s="41"/>
      <c r="PP440" s="41"/>
      <c r="PQ440" s="41"/>
      <c r="PR440" s="41"/>
      <c r="PS440" s="41"/>
      <c r="PT440" s="41"/>
      <c r="PU440" s="41"/>
      <c r="PV440" s="41"/>
      <c r="PW440" s="41"/>
      <c r="PX440" s="41"/>
      <c r="PY440" s="41"/>
      <c r="PZ440" s="41"/>
      <c r="QA440" s="41"/>
      <c r="QB440" s="41"/>
      <c r="QC440" s="41"/>
      <c r="QD440" s="41"/>
      <c r="QE440" s="41"/>
      <c r="QF440" s="41"/>
      <c r="QG440" s="41"/>
      <c r="QH440" s="41"/>
      <c r="QI440" s="41"/>
      <c r="QJ440" s="41"/>
      <c r="QK440" s="41"/>
      <c r="QL440" s="41"/>
      <c r="QM440" s="41"/>
      <c r="QN440" s="41"/>
      <c r="QO440" s="41"/>
      <c r="QP440" s="41"/>
      <c r="QQ440" s="41"/>
      <c r="QR440" s="41"/>
      <c r="QS440" s="41"/>
      <c r="QT440" s="41"/>
      <c r="QU440" s="41"/>
      <c r="QV440" s="41"/>
      <c r="QW440" s="41"/>
      <c r="QX440" s="41"/>
      <c r="QY440" s="41"/>
      <c r="QZ440" s="41"/>
      <c r="RA440" s="41"/>
      <c r="RB440" s="41"/>
      <c r="RC440" s="41"/>
      <c r="RD440" s="41"/>
      <c r="RE440" s="41"/>
      <c r="RF440" s="41"/>
      <c r="RG440" s="41"/>
      <c r="RH440" s="41"/>
      <c r="RI440" s="41"/>
      <c r="RJ440" s="41"/>
      <c r="RK440" s="41"/>
      <c r="RL440" s="41"/>
      <c r="RM440" s="41"/>
      <c r="RN440" s="41"/>
      <c r="RO440" s="41"/>
      <c r="RP440" s="41"/>
      <c r="RQ440" s="41"/>
      <c r="RR440" s="41"/>
      <c r="RS440" s="41"/>
      <c r="RT440" s="41"/>
      <c r="RU440" s="41"/>
      <c r="RV440" s="41"/>
      <c r="RW440" s="41"/>
      <c r="RX440" s="41"/>
      <c r="RY440" s="41"/>
      <c r="RZ440" s="41"/>
      <c r="SA440" s="41"/>
      <c r="SB440" s="41"/>
      <c r="SC440" s="41"/>
      <c r="SD440" s="41"/>
      <c r="SE440" s="41"/>
      <c r="SF440" s="41"/>
      <c r="SG440" s="41"/>
      <c r="SH440" s="41"/>
      <c r="SI440" s="41"/>
      <c r="SJ440" s="41"/>
      <c r="SK440" s="41"/>
      <c r="SL440" s="41"/>
      <c r="SM440" s="41"/>
      <c r="SN440" s="41"/>
      <c r="SO440" s="41"/>
      <c r="SP440" s="41"/>
      <c r="SQ440" s="41"/>
      <c r="SR440" s="41"/>
      <c r="SS440" s="41"/>
      <c r="ST440" s="41"/>
      <c r="SU440" s="41"/>
      <c r="SV440" s="41"/>
      <c r="SW440" s="41"/>
      <c r="SX440" s="41"/>
      <c r="SY440" s="41"/>
      <c r="SZ440" s="41"/>
      <c r="TA440" s="41"/>
      <c r="TB440" s="41"/>
      <c r="TC440" s="41"/>
      <c r="TD440" s="41"/>
      <c r="TE440" s="41"/>
      <c r="TF440" s="41"/>
      <c r="TG440" s="41"/>
      <c r="TH440" s="41"/>
      <c r="TI440" s="41"/>
      <c r="TJ440" s="41"/>
      <c r="TK440" s="41"/>
      <c r="TL440" s="41"/>
      <c r="TM440" s="41"/>
      <c r="TN440" s="41"/>
      <c r="TO440" s="41"/>
      <c r="TP440" s="41"/>
      <c r="TQ440" s="41"/>
      <c r="TR440" s="41"/>
      <c r="TS440" s="41"/>
      <c r="TT440" s="41"/>
      <c r="TU440" s="41"/>
      <c r="TV440" s="41"/>
      <c r="TW440" s="41"/>
      <c r="TX440" s="41"/>
      <c r="TY440" s="41"/>
      <c r="TZ440" s="41"/>
      <c r="UA440" s="41"/>
      <c r="UB440" s="41"/>
      <c r="UC440" s="41"/>
      <c r="UD440" s="41"/>
      <c r="UE440" s="41"/>
      <c r="UF440" s="41"/>
      <c r="UG440" s="41"/>
      <c r="UH440" s="41"/>
      <c r="UI440" s="41"/>
      <c r="UJ440" s="41"/>
      <c r="UK440" s="41"/>
      <c r="UL440" s="41"/>
      <c r="UM440" s="41"/>
      <c r="UN440" s="41"/>
      <c r="UO440" s="41"/>
      <c r="UP440" s="41"/>
      <c r="UQ440" s="41"/>
      <c r="UR440" s="41"/>
      <c r="US440" s="41"/>
      <c r="UT440" s="41"/>
      <c r="UU440" s="41"/>
      <c r="UV440" s="41"/>
      <c r="UW440" s="41"/>
      <c r="UX440" s="41"/>
      <c r="UY440" s="41"/>
      <c r="UZ440" s="41"/>
      <c r="VA440" s="41"/>
      <c r="VB440" s="41"/>
      <c r="VC440" s="41"/>
      <c r="VD440" s="41"/>
      <c r="VE440" s="41"/>
      <c r="VF440" s="41"/>
      <c r="VG440" s="41"/>
      <c r="VH440" s="41"/>
      <c r="VI440" s="41"/>
      <c r="VJ440" s="41"/>
      <c r="VK440" s="41"/>
      <c r="VL440" s="41"/>
      <c r="VM440" s="41"/>
      <c r="VN440" s="41"/>
      <c r="VO440" s="41"/>
      <c r="VP440" s="41"/>
      <c r="VQ440" s="41"/>
      <c r="VR440" s="41"/>
      <c r="VS440" s="41"/>
      <c r="VT440" s="41"/>
      <c r="VU440" s="41"/>
      <c r="VV440" s="41"/>
      <c r="VW440" s="41"/>
      <c r="VX440" s="41"/>
      <c r="VY440" s="41"/>
      <c r="VZ440" s="41"/>
      <c r="WA440" s="41"/>
      <c r="WB440" s="41"/>
      <c r="WC440" s="41"/>
      <c r="WD440" s="41"/>
      <c r="WE440" s="41"/>
      <c r="WF440" s="41"/>
      <c r="WG440" s="41"/>
      <c r="WH440" s="41"/>
      <c r="WI440" s="41"/>
      <c r="WJ440" s="41"/>
      <c r="WK440" s="41"/>
      <c r="WL440" s="41"/>
      <c r="WM440" s="41"/>
      <c r="WN440" s="41"/>
      <c r="WO440" s="41"/>
      <c r="WP440" s="41"/>
      <c r="WQ440" s="41"/>
      <c r="WR440" s="41"/>
      <c r="WS440" s="41"/>
      <c r="WT440" s="41"/>
      <c r="WU440" s="41"/>
      <c r="WV440" s="41"/>
      <c r="WW440" s="41"/>
      <c r="WX440" s="41"/>
      <c r="WY440" s="41"/>
      <c r="WZ440" s="41"/>
      <c r="XA440" s="41"/>
      <c r="XB440" s="41"/>
      <c r="XC440" s="41"/>
      <c r="XD440" s="41"/>
      <c r="XE440" s="41"/>
      <c r="XF440" s="41"/>
      <c r="XG440" s="41"/>
      <c r="XH440" s="41"/>
      <c r="XI440" s="41"/>
      <c r="XJ440" s="41"/>
      <c r="XK440" s="41"/>
      <c r="XL440" s="41"/>
      <c r="XM440" s="41"/>
      <c r="XN440" s="41"/>
      <c r="XO440" s="41"/>
      <c r="XP440" s="41"/>
      <c r="XQ440" s="41"/>
      <c r="XR440" s="41"/>
      <c r="XS440" s="41"/>
      <c r="XT440" s="41"/>
      <c r="XU440" s="41"/>
      <c r="XV440" s="41"/>
      <c r="XW440" s="41"/>
      <c r="XX440" s="41"/>
      <c r="XY440" s="41"/>
      <c r="XZ440" s="41"/>
      <c r="YA440" s="41"/>
      <c r="YB440" s="41"/>
      <c r="YC440" s="41"/>
      <c r="YD440" s="41"/>
      <c r="YE440" s="41"/>
      <c r="YF440" s="41"/>
      <c r="YG440" s="41"/>
      <c r="YH440" s="41"/>
      <c r="YI440" s="41"/>
      <c r="YJ440" s="41"/>
      <c r="YK440" s="41"/>
      <c r="YL440" s="41"/>
      <c r="YM440" s="41"/>
      <c r="YN440" s="41"/>
      <c r="YO440" s="41"/>
      <c r="YP440" s="41"/>
      <c r="YQ440" s="41"/>
      <c r="YR440" s="41"/>
      <c r="YS440" s="41"/>
      <c r="YT440" s="41"/>
      <c r="YU440" s="41"/>
      <c r="YV440" s="41"/>
      <c r="YW440" s="41"/>
      <c r="YX440" s="41"/>
      <c r="YY440" s="41"/>
      <c r="YZ440" s="41"/>
      <c r="ZA440" s="41"/>
      <c r="ZB440" s="41"/>
      <c r="ZC440" s="41"/>
      <c r="ZD440" s="41"/>
      <c r="ZE440" s="41"/>
      <c r="ZF440" s="41"/>
      <c r="ZG440" s="41"/>
      <c r="ZH440" s="41"/>
      <c r="ZI440" s="41"/>
      <c r="ZJ440" s="41"/>
      <c r="ZK440" s="41"/>
      <c r="ZL440" s="41"/>
      <c r="ZM440" s="41"/>
      <c r="ZN440" s="41"/>
      <c r="ZO440" s="41"/>
      <c r="ZP440" s="41"/>
      <c r="ZQ440" s="41"/>
      <c r="ZR440" s="41"/>
      <c r="ZS440" s="41"/>
      <c r="ZT440" s="41"/>
      <c r="ZU440" s="41"/>
      <c r="ZV440" s="41"/>
      <c r="ZW440" s="41"/>
      <c r="ZX440" s="41"/>
      <c r="ZY440" s="41"/>
      <c r="ZZ440" s="41"/>
      <c r="AAA440" s="41"/>
      <c r="AAB440" s="41"/>
      <c r="AAC440" s="41"/>
      <c r="AAD440" s="41"/>
      <c r="AAE440" s="41"/>
      <c r="AAF440" s="41"/>
      <c r="AAG440" s="41"/>
      <c r="AAH440" s="41"/>
      <c r="AAI440" s="41"/>
      <c r="AAJ440" s="41"/>
      <c r="AAK440" s="41"/>
      <c r="AAL440" s="41"/>
      <c r="AAM440" s="41"/>
      <c r="AAN440" s="41"/>
      <c r="AAO440" s="41"/>
      <c r="AAP440" s="41"/>
      <c r="AAQ440" s="41"/>
      <c r="AAR440" s="41"/>
      <c r="AAS440" s="41"/>
      <c r="AAT440" s="41"/>
      <c r="AAU440" s="41"/>
      <c r="AAV440" s="41"/>
      <c r="AAW440" s="41"/>
      <c r="AAX440" s="41"/>
      <c r="AAY440" s="41"/>
      <c r="AAZ440" s="41"/>
      <c r="ABA440" s="41"/>
      <c r="ABB440" s="41"/>
      <c r="ABC440" s="41"/>
      <c r="ABD440" s="41"/>
      <c r="ABE440" s="41"/>
      <c r="ABF440" s="41"/>
      <c r="ABG440" s="41"/>
      <c r="ABH440" s="41"/>
      <c r="ABI440" s="41"/>
      <c r="ABJ440" s="41"/>
      <c r="ABK440" s="41"/>
      <c r="ABL440" s="41"/>
      <c r="ABM440" s="41"/>
      <c r="ABN440" s="41"/>
      <c r="ABO440" s="41"/>
      <c r="ABP440" s="41"/>
      <c r="ABQ440" s="41"/>
      <c r="ABR440" s="41"/>
      <c r="ABS440" s="41"/>
      <c r="ABT440" s="41"/>
      <c r="ABU440" s="41"/>
      <c r="ABV440" s="41"/>
      <c r="ABW440" s="41"/>
      <c r="ABX440" s="41"/>
      <c r="ABY440" s="41"/>
      <c r="ABZ440" s="41"/>
      <c r="ACA440" s="41"/>
      <c r="ACB440" s="41"/>
      <c r="ACC440" s="41"/>
      <c r="ACD440" s="41"/>
      <c r="ACE440" s="41"/>
      <c r="ACF440" s="41"/>
      <c r="ACG440" s="41"/>
      <c r="ACH440" s="41"/>
      <c r="ACI440" s="41"/>
      <c r="ACJ440" s="41"/>
      <c r="ACK440" s="41"/>
      <c r="ACL440" s="41"/>
      <c r="ACM440" s="41"/>
      <c r="ACN440" s="41"/>
      <c r="ACO440" s="41"/>
      <c r="ACP440" s="41"/>
      <c r="ACQ440" s="41"/>
      <c r="ACR440" s="41"/>
      <c r="ACS440" s="41"/>
      <c r="ACT440" s="41"/>
      <c r="ACU440" s="41"/>
      <c r="ACV440" s="41"/>
      <c r="ACW440" s="41"/>
      <c r="ACX440" s="41"/>
      <c r="ACY440" s="41"/>
      <c r="ACZ440" s="41"/>
      <c r="ADA440" s="41"/>
      <c r="ADB440" s="41"/>
      <c r="ADC440" s="41"/>
      <c r="ADD440" s="41"/>
      <c r="ADE440" s="41"/>
      <c r="ADF440" s="41"/>
      <c r="ADG440" s="41"/>
      <c r="ADH440" s="41"/>
      <c r="ADI440" s="41"/>
      <c r="ADJ440" s="41"/>
      <c r="ADK440" s="41"/>
      <c r="ADL440" s="41"/>
      <c r="ADM440" s="41"/>
      <c r="ADN440" s="41"/>
      <c r="ADO440" s="41"/>
      <c r="ADP440" s="41"/>
      <c r="ADQ440" s="41"/>
      <c r="ADR440" s="41"/>
      <c r="ADS440" s="41"/>
      <c r="ADT440" s="41"/>
      <c r="ADU440" s="41"/>
      <c r="ADV440" s="41"/>
      <c r="ADW440" s="41"/>
      <c r="ADX440" s="41"/>
      <c r="ADY440" s="41"/>
      <c r="ADZ440" s="41"/>
      <c r="AEA440" s="41"/>
      <c r="AEB440" s="41"/>
      <c r="AEC440" s="41"/>
      <c r="AED440" s="41"/>
      <c r="AEE440" s="41"/>
      <c r="AEF440" s="41"/>
      <c r="AEG440" s="41"/>
      <c r="AEH440" s="41"/>
      <c r="AEI440" s="41"/>
      <c r="AEJ440" s="41"/>
      <c r="AEK440" s="41"/>
      <c r="AEL440" s="41"/>
      <c r="AEM440" s="41"/>
      <c r="AEN440" s="41"/>
      <c r="AEO440" s="41"/>
      <c r="AEP440" s="41"/>
      <c r="AEQ440" s="41"/>
      <c r="AER440" s="41"/>
      <c r="AES440" s="41"/>
      <c r="AET440" s="41"/>
      <c r="AEU440" s="41"/>
      <c r="AEV440" s="41"/>
      <c r="AEW440" s="41"/>
      <c r="AEX440" s="41"/>
      <c r="AEY440" s="41"/>
      <c r="AEZ440" s="41"/>
      <c r="AFA440" s="41"/>
      <c r="AFB440" s="41"/>
      <c r="AFC440" s="41"/>
      <c r="AFD440" s="41"/>
      <c r="AFE440" s="41"/>
      <c r="AFF440" s="41"/>
      <c r="AFG440" s="41"/>
      <c r="AFH440" s="41"/>
      <c r="AFI440" s="41"/>
      <c r="AFJ440" s="41"/>
      <c r="AFK440" s="41"/>
      <c r="AFL440" s="41"/>
      <c r="AFM440" s="41"/>
      <c r="AFN440" s="41"/>
      <c r="AFO440" s="41"/>
      <c r="AFP440" s="41"/>
      <c r="AFQ440" s="41"/>
      <c r="AFR440" s="41"/>
      <c r="AFS440" s="41"/>
      <c r="AFT440" s="41"/>
      <c r="AFU440" s="41"/>
      <c r="AFV440" s="41"/>
      <c r="AFW440" s="41"/>
      <c r="AFX440" s="41"/>
      <c r="AFY440" s="41"/>
      <c r="AFZ440" s="41"/>
      <c r="AGA440" s="41"/>
      <c r="AGB440" s="41"/>
      <c r="AGC440" s="41"/>
      <c r="AGD440" s="41"/>
      <c r="AGE440" s="41"/>
      <c r="AGF440" s="41"/>
      <c r="AGG440" s="41"/>
      <c r="AGH440" s="41"/>
      <c r="AGI440" s="41"/>
      <c r="AGJ440" s="41"/>
      <c r="AGK440" s="41"/>
      <c r="AGL440" s="41"/>
      <c r="AGM440" s="41"/>
      <c r="AGN440" s="41"/>
      <c r="AGO440" s="41"/>
      <c r="AGP440" s="41"/>
      <c r="AGQ440" s="41"/>
      <c r="AGR440" s="41"/>
      <c r="AGS440" s="41"/>
      <c r="AGT440" s="41"/>
      <c r="AGU440" s="41"/>
      <c r="AGV440" s="41"/>
      <c r="AGW440" s="41"/>
      <c r="AGX440" s="41"/>
      <c r="AGY440" s="41"/>
      <c r="AGZ440" s="41"/>
      <c r="AHA440" s="41"/>
      <c r="AHB440" s="41"/>
      <c r="AHC440" s="41"/>
      <c r="AHD440" s="41"/>
      <c r="AHE440" s="41"/>
      <c r="AHF440" s="41"/>
      <c r="AHG440" s="41"/>
      <c r="AHH440" s="41"/>
      <c r="AHI440" s="41"/>
      <c r="AHJ440" s="41"/>
      <c r="AHK440" s="41"/>
      <c r="AHL440" s="41"/>
      <c r="AHM440" s="41"/>
      <c r="AHN440" s="41"/>
      <c r="AHO440" s="41"/>
      <c r="AHP440" s="41"/>
      <c r="AHQ440" s="41"/>
      <c r="AHR440" s="41"/>
      <c r="AHS440" s="41"/>
      <c r="AHT440" s="41"/>
      <c r="AHU440" s="41"/>
      <c r="AHV440" s="41"/>
      <c r="AHW440" s="41"/>
      <c r="AHX440" s="41"/>
      <c r="AHY440" s="41"/>
      <c r="AHZ440" s="41"/>
      <c r="AIA440" s="41"/>
      <c r="AIB440" s="41"/>
      <c r="AIC440" s="41"/>
      <c r="AID440" s="41"/>
      <c r="AIE440" s="41"/>
      <c r="AIF440" s="41"/>
      <c r="AIG440" s="41"/>
      <c r="AIH440" s="41"/>
      <c r="AII440" s="41"/>
      <c r="AIJ440" s="41"/>
      <c r="AIK440" s="41"/>
      <c r="AIL440" s="41"/>
      <c r="AIM440" s="41"/>
      <c r="AIN440" s="41"/>
      <c r="AIO440" s="41"/>
      <c r="AIP440" s="41"/>
      <c r="AIQ440" s="41"/>
      <c r="AIR440" s="41"/>
      <c r="AIS440" s="41"/>
      <c r="AIT440" s="41"/>
      <c r="AIU440" s="41"/>
      <c r="AIV440" s="41"/>
      <c r="AIW440" s="41"/>
      <c r="AIX440" s="41"/>
      <c r="AIY440" s="41"/>
      <c r="AIZ440" s="41"/>
      <c r="AJA440" s="41"/>
      <c r="AJB440" s="41"/>
      <c r="AJC440" s="41"/>
      <c r="AJD440" s="41"/>
      <c r="AJE440" s="41"/>
      <c r="AJF440" s="41"/>
      <c r="AJG440" s="41"/>
      <c r="AJH440" s="41"/>
      <c r="AJI440" s="41"/>
      <c r="AJJ440" s="41"/>
      <c r="AJK440" s="41"/>
      <c r="AJL440" s="41"/>
      <c r="AJM440" s="41"/>
      <c r="AJN440" s="41"/>
      <c r="AJO440" s="41"/>
      <c r="AJP440" s="41"/>
      <c r="AJQ440" s="41"/>
      <c r="AJR440" s="41"/>
      <c r="AJS440" s="41"/>
      <c r="AJT440" s="41"/>
      <c r="AJU440" s="41"/>
      <c r="AJV440" s="41"/>
      <c r="AJW440" s="41"/>
      <c r="AJX440" s="41"/>
      <c r="AJY440" s="41"/>
      <c r="AJZ440" s="41"/>
      <c r="AKA440" s="41"/>
      <c r="AKB440" s="41"/>
      <c r="AKC440" s="41"/>
      <c r="AKD440" s="41"/>
      <c r="AKE440" s="41"/>
      <c r="AKF440" s="41"/>
      <c r="AKG440" s="41"/>
      <c r="AKH440" s="41"/>
      <c r="AKI440" s="41"/>
      <c r="AKJ440" s="41"/>
      <c r="AKK440" s="41"/>
      <c r="AKL440" s="41"/>
      <c r="AKM440" s="41"/>
      <c r="AKN440" s="41"/>
      <c r="AKO440" s="41"/>
      <c r="AKP440" s="41"/>
      <c r="AKQ440" s="41"/>
      <c r="AKR440" s="41"/>
      <c r="AKS440" s="41"/>
      <c r="AKT440" s="41"/>
      <c r="AKU440" s="41"/>
      <c r="AKV440" s="41"/>
      <c r="AKW440" s="41"/>
      <c r="AKX440" s="41"/>
      <c r="AKY440" s="41"/>
      <c r="AKZ440" s="41"/>
      <c r="ALA440" s="41"/>
      <c r="ALB440" s="41"/>
      <c r="ALC440" s="41"/>
      <c r="ALD440" s="41"/>
      <c r="ALE440" s="41"/>
      <c r="ALF440" s="41"/>
      <c r="ALG440" s="41"/>
      <c r="ALH440" s="41"/>
      <c r="ALI440" s="41"/>
      <c r="ALJ440" s="41"/>
      <c r="ALK440" s="41"/>
      <c r="ALL440" s="41"/>
      <c r="ALM440" s="41"/>
      <c r="ALN440" s="41"/>
      <c r="ALO440" s="41"/>
      <c r="ALP440" s="41"/>
      <c r="ALQ440" s="41"/>
      <c r="ALR440" s="41"/>
      <c r="ALS440" s="41"/>
      <c r="ALT440" s="41"/>
      <c r="ALU440" s="41"/>
      <c r="ALV440" s="41"/>
      <c r="ALW440" s="41"/>
      <c r="ALX440" s="41"/>
      <c r="ALY440" s="41"/>
      <c r="ALZ440" s="41"/>
      <c r="AMA440" s="41"/>
      <c r="AMB440" s="41"/>
      <c r="AMC440" s="41"/>
      <c r="AMD440" s="41"/>
      <c r="AME440" s="41"/>
    </row>
    <row r="441" spans="1:1019" ht="18" customHeight="1" x14ac:dyDescent="0.2"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4"/>
    </row>
    <row r="442" spans="1:1019" ht="15" customHeight="1" x14ac:dyDescent="0.2"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4"/>
    </row>
    <row r="443" spans="1:1019" s="74" customFormat="1" ht="21" customHeight="1" x14ac:dyDescent="0.2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1"/>
      <c r="P443" s="41"/>
      <c r="Q443" s="41"/>
      <c r="R443" s="41"/>
      <c r="S443" s="42"/>
      <c r="T443" s="42"/>
      <c r="U443" s="42"/>
      <c r="V443" s="42"/>
      <c r="W443" s="42"/>
      <c r="X443" s="42"/>
      <c r="Y443" s="42"/>
      <c r="Z443" s="42"/>
      <c r="AA443" s="41"/>
      <c r="AB443" s="41"/>
      <c r="AC443" s="60"/>
      <c r="AD443" s="60"/>
      <c r="AE443" s="60"/>
      <c r="AF443" s="60"/>
    </row>
    <row r="444" spans="1:1019" ht="19.5" customHeight="1" x14ac:dyDescent="0.2"/>
    <row r="445" spans="1:1019" ht="15.75" customHeight="1" x14ac:dyDescent="0.2"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41"/>
      <c r="BA445" s="41"/>
      <c r="BB445" s="41"/>
      <c r="BC445" s="41"/>
      <c r="BD445" s="41"/>
      <c r="BE445" s="41"/>
      <c r="BF445" s="41"/>
      <c r="BG445" s="41"/>
      <c r="BH445" s="41"/>
      <c r="BI445" s="41"/>
      <c r="BJ445" s="41"/>
      <c r="BK445" s="41"/>
      <c r="BL445" s="41"/>
      <c r="BM445" s="41"/>
      <c r="BN445" s="41"/>
      <c r="BO445" s="41"/>
      <c r="BP445" s="41"/>
      <c r="BQ445" s="41"/>
      <c r="BR445" s="41"/>
      <c r="BS445" s="41"/>
      <c r="BT445" s="41"/>
      <c r="BU445" s="41"/>
      <c r="BV445" s="41"/>
      <c r="BW445" s="41"/>
      <c r="BX445" s="41"/>
      <c r="BY445" s="41"/>
      <c r="BZ445" s="41"/>
      <c r="CA445" s="41"/>
      <c r="CB445" s="41"/>
      <c r="CC445" s="41"/>
      <c r="CD445" s="41"/>
      <c r="CE445" s="41"/>
      <c r="CF445" s="41"/>
      <c r="CG445" s="41"/>
      <c r="CH445" s="41"/>
      <c r="CI445" s="41"/>
      <c r="CJ445" s="41"/>
      <c r="CK445" s="41"/>
      <c r="CL445" s="41"/>
      <c r="CM445" s="41"/>
      <c r="CN445" s="41"/>
      <c r="CO445" s="41"/>
      <c r="CP445" s="41"/>
      <c r="CQ445" s="41"/>
      <c r="CR445" s="41"/>
      <c r="CS445" s="41"/>
      <c r="CT445" s="41"/>
      <c r="CU445" s="41"/>
      <c r="CV445" s="41"/>
      <c r="CW445" s="41"/>
      <c r="CX445" s="41"/>
      <c r="CY445" s="41"/>
      <c r="CZ445" s="41"/>
      <c r="DA445" s="41"/>
      <c r="DB445" s="41"/>
      <c r="DC445" s="41"/>
      <c r="DD445" s="41"/>
      <c r="DE445" s="41"/>
      <c r="DF445" s="41"/>
      <c r="DG445" s="41"/>
      <c r="DH445" s="41"/>
      <c r="DI445" s="41"/>
      <c r="DJ445" s="41"/>
      <c r="DK445" s="41"/>
      <c r="DL445" s="41"/>
      <c r="DM445" s="41"/>
      <c r="DN445" s="41"/>
      <c r="DO445" s="41"/>
      <c r="DP445" s="41"/>
      <c r="DQ445" s="41"/>
      <c r="DR445" s="41"/>
      <c r="DS445" s="41"/>
      <c r="DT445" s="41"/>
      <c r="DU445" s="41"/>
      <c r="DV445" s="41"/>
      <c r="DW445" s="41"/>
      <c r="DX445" s="41"/>
      <c r="DY445" s="41"/>
      <c r="DZ445" s="41"/>
      <c r="EA445" s="41"/>
      <c r="EB445" s="41"/>
      <c r="EC445" s="41"/>
      <c r="ED445" s="41"/>
      <c r="EE445" s="41"/>
      <c r="EF445" s="41"/>
      <c r="EG445" s="41"/>
      <c r="EH445" s="41"/>
      <c r="EI445" s="41"/>
      <c r="EJ445" s="41"/>
      <c r="EK445" s="41"/>
      <c r="EL445" s="41"/>
      <c r="EM445" s="41"/>
      <c r="EN445" s="41"/>
      <c r="EO445" s="41"/>
      <c r="EP445" s="41"/>
      <c r="EQ445" s="41"/>
      <c r="ER445" s="41"/>
      <c r="ES445" s="41"/>
      <c r="ET445" s="41"/>
      <c r="EU445" s="41"/>
      <c r="EV445" s="41"/>
      <c r="EW445" s="41"/>
      <c r="EX445" s="41"/>
      <c r="EY445" s="41"/>
      <c r="EZ445" s="41"/>
      <c r="FA445" s="41"/>
      <c r="FB445" s="41"/>
      <c r="FC445" s="41"/>
      <c r="FD445" s="41"/>
      <c r="FE445" s="41"/>
      <c r="FF445" s="41"/>
      <c r="FG445" s="41"/>
      <c r="FH445" s="41"/>
      <c r="FI445" s="41"/>
      <c r="FJ445" s="41"/>
      <c r="FK445" s="41"/>
      <c r="FL445" s="41"/>
      <c r="FM445" s="41"/>
      <c r="FN445" s="41"/>
      <c r="FO445" s="41"/>
      <c r="FP445" s="41"/>
      <c r="FQ445" s="41"/>
      <c r="FR445" s="41"/>
      <c r="FS445" s="41"/>
      <c r="FT445" s="41"/>
      <c r="FU445" s="41"/>
      <c r="FV445" s="41"/>
      <c r="FW445" s="41"/>
      <c r="FX445" s="41"/>
      <c r="FY445" s="41"/>
      <c r="FZ445" s="41"/>
      <c r="GA445" s="41"/>
      <c r="GB445" s="41"/>
      <c r="GC445" s="41"/>
      <c r="GD445" s="41"/>
      <c r="GE445" s="41"/>
      <c r="GF445" s="41"/>
      <c r="GG445" s="41"/>
      <c r="GH445" s="41"/>
      <c r="GI445" s="41"/>
      <c r="GJ445" s="41"/>
      <c r="GK445" s="41"/>
      <c r="GL445" s="41"/>
      <c r="GM445" s="41"/>
      <c r="GN445" s="41"/>
      <c r="GO445" s="41"/>
      <c r="GP445" s="41"/>
      <c r="GQ445" s="41"/>
      <c r="GR445" s="41"/>
      <c r="GS445" s="41"/>
      <c r="GT445" s="41"/>
      <c r="GU445" s="41"/>
      <c r="GV445" s="41"/>
      <c r="GW445" s="41"/>
      <c r="GX445" s="41"/>
      <c r="GY445" s="41"/>
      <c r="GZ445" s="41"/>
      <c r="HA445" s="41"/>
      <c r="HB445" s="41"/>
      <c r="HC445" s="41"/>
      <c r="HD445" s="41"/>
      <c r="HE445" s="41"/>
      <c r="HF445" s="41"/>
      <c r="HG445" s="41"/>
      <c r="HH445" s="41"/>
      <c r="HI445" s="41"/>
      <c r="HJ445" s="41"/>
      <c r="HK445" s="41"/>
      <c r="HL445" s="41"/>
      <c r="HM445" s="41"/>
      <c r="HN445" s="41"/>
      <c r="HO445" s="41"/>
      <c r="HP445" s="41"/>
      <c r="HQ445" s="41"/>
      <c r="HR445" s="41"/>
      <c r="HS445" s="41"/>
      <c r="HT445" s="41"/>
      <c r="HU445" s="41"/>
      <c r="HV445" s="41"/>
      <c r="HW445" s="41"/>
      <c r="HX445" s="41"/>
      <c r="HY445" s="41"/>
      <c r="HZ445" s="41"/>
      <c r="IA445" s="41"/>
      <c r="IB445" s="41"/>
      <c r="IC445" s="41"/>
      <c r="ID445" s="41"/>
      <c r="IE445" s="41"/>
      <c r="IF445" s="41"/>
      <c r="IG445" s="41"/>
      <c r="IH445" s="41"/>
      <c r="II445" s="41"/>
      <c r="IJ445" s="41"/>
      <c r="IK445" s="41"/>
      <c r="IL445" s="41"/>
      <c r="IM445" s="41"/>
      <c r="IN445" s="41"/>
      <c r="IO445" s="41"/>
      <c r="IP445" s="41"/>
      <c r="IQ445" s="41"/>
      <c r="IR445" s="41"/>
      <c r="IS445" s="41"/>
      <c r="IT445" s="41"/>
      <c r="IU445" s="41"/>
      <c r="IV445" s="41"/>
      <c r="IW445" s="41"/>
      <c r="IX445" s="41"/>
      <c r="IY445" s="41"/>
      <c r="IZ445" s="41"/>
      <c r="JA445" s="41"/>
      <c r="JB445" s="41"/>
      <c r="JC445" s="41"/>
      <c r="JD445" s="41"/>
      <c r="JE445" s="41"/>
      <c r="JF445" s="41"/>
      <c r="JG445" s="41"/>
      <c r="JH445" s="41"/>
      <c r="JI445" s="41"/>
      <c r="JJ445" s="41"/>
      <c r="JK445" s="41"/>
      <c r="JL445" s="41"/>
      <c r="JM445" s="41"/>
      <c r="JN445" s="41"/>
      <c r="JO445" s="41"/>
      <c r="JP445" s="41"/>
      <c r="JQ445" s="41"/>
      <c r="JR445" s="41"/>
      <c r="JS445" s="41"/>
      <c r="JT445" s="41"/>
      <c r="JU445" s="41"/>
      <c r="JV445" s="41"/>
      <c r="JW445" s="41"/>
      <c r="JX445" s="41"/>
      <c r="JY445" s="41"/>
      <c r="JZ445" s="41"/>
      <c r="KA445" s="41"/>
      <c r="KB445" s="41"/>
      <c r="KC445" s="41"/>
      <c r="KD445" s="41"/>
      <c r="KE445" s="41"/>
      <c r="KF445" s="41"/>
      <c r="KG445" s="41"/>
      <c r="KH445" s="41"/>
      <c r="KI445" s="41"/>
      <c r="KJ445" s="41"/>
      <c r="KK445" s="41"/>
      <c r="KL445" s="41"/>
      <c r="KM445" s="41"/>
      <c r="KN445" s="41"/>
      <c r="KO445" s="41"/>
      <c r="KP445" s="41"/>
      <c r="KQ445" s="41"/>
      <c r="KR445" s="41"/>
      <c r="KS445" s="41"/>
      <c r="KT445" s="41"/>
      <c r="KU445" s="41"/>
      <c r="KV445" s="41"/>
      <c r="KW445" s="41"/>
      <c r="KX445" s="41"/>
      <c r="KY445" s="41"/>
      <c r="KZ445" s="41"/>
      <c r="LA445" s="41"/>
      <c r="LB445" s="41"/>
      <c r="LC445" s="41"/>
      <c r="LD445" s="41"/>
      <c r="LE445" s="41"/>
      <c r="LF445" s="41"/>
      <c r="LG445" s="41"/>
      <c r="LH445" s="41"/>
      <c r="LI445" s="41"/>
      <c r="LJ445" s="41"/>
      <c r="LK445" s="41"/>
      <c r="LL445" s="41"/>
      <c r="LM445" s="41"/>
      <c r="LN445" s="41"/>
      <c r="LO445" s="41"/>
      <c r="LP445" s="41"/>
      <c r="LQ445" s="41"/>
      <c r="LR445" s="41"/>
      <c r="LS445" s="41"/>
      <c r="LT445" s="41"/>
      <c r="LU445" s="41"/>
      <c r="LV445" s="41"/>
      <c r="LW445" s="41"/>
      <c r="LX445" s="41"/>
      <c r="LY445" s="41"/>
      <c r="LZ445" s="41"/>
      <c r="MA445" s="41"/>
      <c r="MB445" s="41"/>
      <c r="MC445" s="41"/>
      <c r="MD445" s="41"/>
      <c r="ME445" s="41"/>
      <c r="MF445" s="41"/>
      <c r="MG445" s="41"/>
      <c r="MH445" s="41"/>
      <c r="MI445" s="41"/>
      <c r="MJ445" s="41"/>
      <c r="MK445" s="41"/>
      <c r="ML445" s="41"/>
      <c r="MM445" s="41"/>
      <c r="MN445" s="41"/>
      <c r="MO445" s="41"/>
      <c r="MP445" s="41"/>
      <c r="MQ445" s="41"/>
      <c r="MR445" s="41"/>
      <c r="MS445" s="41"/>
      <c r="MT445" s="41"/>
      <c r="MU445" s="41"/>
      <c r="MV445" s="41"/>
      <c r="MW445" s="41"/>
      <c r="MX445" s="41"/>
      <c r="MY445" s="41"/>
      <c r="MZ445" s="41"/>
      <c r="NA445" s="41"/>
      <c r="NB445" s="41"/>
      <c r="NC445" s="41"/>
      <c r="ND445" s="41"/>
      <c r="NE445" s="41"/>
      <c r="NF445" s="41"/>
      <c r="NG445" s="41"/>
      <c r="NH445" s="41"/>
      <c r="NI445" s="41"/>
      <c r="NJ445" s="41"/>
      <c r="NK445" s="41"/>
      <c r="NL445" s="41"/>
      <c r="NM445" s="41"/>
      <c r="NN445" s="41"/>
      <c r="NO445" s="41"/>
      <c r="NP445" s="41"/>
      <c r="NQ445" s="41"/>
      <c r="NR445" s="41"/>
      <c r="NS445" s="41"/>
      <c r="NT445" s="41"/>
      <c r="NU445" s="41"/>
      <c r="NV445" s="41"/>
      <c r="NW445" s="41"/>
      <c r="NX445" s="41"/>
      <c r="NY445" s="41"/>
      <c r="NZ445" s="41"/>
      <c r="OA445" s="41"/>
      <c r="OB445" s="41"/>
      <c r="OC445" s="41"/>
      <c r="OD445" s="41"/>
      <c r="OE445" s="41"/>
      <c r="OF445" s="41"/>
      <c r="OG445" s="41"/>
      <c r="OH445" s="41"/>
      <c r="OI445" s="41"/>
      <c r="OJ445" s="41"/>
      <c r="OK445" s="41"/>
      <c r="OL445" s="41"/>
      <c r="OM445" s="41"/>
      <c r="ON445" s="41"/>
      <c r="OO445" s="41"/>
      <c r="OP445" s="41"/>
      <c r="OQ445" s="41"/>
      <c r="OR445" s="41"/>
      <c r="OS445" s="41"/>
      <c r="OT445" s="41"/>
      <c r="OU445" s="41"/>
      <c r="OV445" s="41"/>
      <c r="OW445" s="41"/>
      <c r="OX445" s="41"/>
      <c r="OY445" s="41"/>
      <c r="OZ445" s="41"/>
      <c r="PA445" s="41"/>
      <c r="PB445" s="41"/>
      <c r="PC445" s="41"/>
      <c r="PD445" s="41"/>
      <c r="PE445" s="41"/>
      <c r="PF445" s="41"/>
      <c r="PG445" s="41"/>
      <c r="PH445" s="41"/>
      <c r="PI445" s="41"/>
      <c r="PJ445" s="41"/>
      <c r="PK445" s="41"/>
      <c r="PL445" s="41"/>
      <c r="PM445" s="41"/>
      <c r="PN445" s="41"/>
      <c r="PO445" s="41"/>
      <c r="PP445" s="41"/>
      <c r="PQ445" s="41"/>
      <c r="PR445" s="41"/>
      <c r="PS445" s="41"/>
      <c r="PT445" s="41"/>
      <c r="PU445" s="41"/>
      <c r="PV445" s="41"/>
      <c r="PW445" s="41"/>
      <c r="PX445" s="41"/>
      <c r="PY445" s="41"/>
      <c r="PZ445" s="41"/>
      <c r="QA445" s="41"/>
      <c r="QB445" s="41"/>
      <c r="QC445" s="41"/>
      <c r="QD445" s="41"/>
      <c r="QE445" s="41"/>
      <c r="QF445" s="41"/>
      <c r="QG445" s="41"/>
      <c r="QH445" s="41"/>
      <c r="QI445" s="41"/>
      <c r="QJ445" s="41"/>
      <c r="QK445" s="41"/>
      <c r="QL445" s="41"/>
      <c r="QM445" s="41"/>
      <c r="QN445" s="41"/>
      <c r="QO445" s="41"/>
      <c r="QP445" s="41"/>
      <c r="QQ445" s="41"/>
      <c r="QR445" s="41"/>
      <c r="QS445" s="41"/>
      <c r="QT445" s="41"/>
      <c r="QU445" s="41"/>
      <c r="QV445" s="41"/>
      <c r="QW445" s="41"/>
      <c r="QX445" s="41"/>
      <c r="QY445" s="41"/>
      <c r="QZ445" s="41"/>
      <c r="RA445" s="41"/>
      <c r="RB445" s="41"/>
      <c r="RC445" s="41"/>
      <c r="RD445" s="41"/>
      <c r="RE445" s="41"/>
      <c r="RF445" s="41"/>
      <c r="RG445" s="41"/>
      <c r="RH445" s="41"/>
      <c r="RI445" s="41"/>
      <c r="RJ445" s="41"/>
      <c r="RK445" s="41"/>
      <c r="RL445" s="41"/>
      <c r="RM445" s="41"/>
      <c r="RN445" s="41"/>
      <c r="RO445" s="41"/>
      <c r="RP445" s="41"/>
      <c r="RQ445" s="41"/>
      <c r="RR445" s="41"/>
      <c r="RS445" s="41"/>
      <c r="RT445" s="41"/>
      <c r="RU445" s="41"/>
      <c r="RV445" s="41"/>
      <c r="RW445" s="41"/>
      <c r="RX445" s="41"/>
      <c r="RY445" s="41"/>
      <c r="RZ445" s="41"/>
      <c r="SA445" s="41"/>
      <c r="SB445" s="41"/>
      <c r="SC445" s="41"/>
      <c r="SD445" s="41"/>
      <c r="SE445" s="41"/>
      <c r="SF445" s="41"/>
      <c r="SG445" s="41"/>
      <c r="SH445" s="41"/>
      <c r="SI445" s="41"/>
      <c r="SJ445" s="41"/>
      <c r="SK445" s="41"/>
      <c r="SL445" s="41"/>
      <c r="SM445" s="41"/>
      <c r="SN445" s="41"/>
      <c r="SO445" s="41"/>
      <c r="SP445" s="41"/>
      <c r="SQ445" s="41"/>
      <c r="SR445" s="41"/>
      <c r="SS445" s="41"/>
      <c r="ST445" s="41"/>
      <c r="SU445" s="41"/>
      <c r="SV445" s="41"/>
      <c r="SW445" s="41"/>
      <c r="SX445" s="41"/>
      <c r="SY445" s="41"/>
      <c r="SZ445" s="41"/>
      <c r="TA445" s="41"/>
      <c r="TB445" s="41"/>
      <c r="TC445" s="41"/>
      <c r="TD445" s="41"/>
      <c r="TE445" s="41"/>
      <c r="TF445" s="41"/>
      <c r="TG445" s="41"/>
      <c r="TH445" s="41"/>
      <c r="TI445" s="41"/>
      <c r="TJ445" s="41"/>
      <c r="TK445" s="41"/>
      <c r="TL445" s="41"/>
      <c r="TM445" s="41"/>
      <c r="TN445" s="41"/>
      <c r="TO445" s="41"/>
      <c r="TP445" s="41"/>
      <c r="TQ445" s="41"/>
      <c r="TR445" s="41"/>
      <c r="TS445" s="41"/>
      <c r="TT445" s="41"/>
      <c r="TU445" s="41"/>
      <c r="TV445" s="41"/>
      <c r="TW445" s="41"/>
      <c r="TX445" s="41"/>
      <c r="TY445" s="41"/>
      <c r="TZ445" s="41"/>
      <c r="UA445" s="41"/>
      <c r="UB445" s="41"/>
      <c r="UC445" s="41"/>
      <c r="UD445" s="41"/>
      <c r="UE445" s="41"/>
      <c r="UF445" s="41"/>
      <c r="UG445" s="41"/>
      <c r="UH445" s="41"/>
      <c r="UI445" s="41"/>
      <c r="UJ445" s="41"/>
      <c r="UK445" s="41"/>
      <c r="UL445" s="41"/>
      <c r="UM445" s="41"/>
      <c r="UN445" s="41"/>
      <c r="UO445" s="41"/>
      <c r="UP445" s="41"/>
      <c r="UQ445" s="41"/>
      <c r="UR445" s="41"/>
      <c r="US445" s="41"/>
      <c r="UT445" s="41"/>
      <c r="UU445" s="41"/>
      <c r="UV445" s="41"/>
      <c r="UW445" s="41"/>
      <c r="UX445" s="41"/>
      <c r="UY445" s="41"/>
      <c r="UZ445" s="41"/>
      <c r="VA445" s="41"/>
      <c r="VB445" s="41"/>
      <c r="VC445" s="41"/>
      <c r="VD445" s="41"/>
      <c r="VE445" s="41"/>
      <c r="VF445" s="41"/>
      <c r="VG445" s="41"/>
      <c r="VH445" s="41"/>
      <c r="VI445" s="41"/>
      <c r="VJ445" s="41"/>
      <c r="VK445" s="41"/>
      <c r="VL445" s="41"/>
      <c r="VM445" s="41"/>
      <c r="VN445" s="41"/>
      <c r="VO445" s="41"/>
      <c r="VP445" s="41"/>
      <c r="VQ445" s="41"/>
      <c r="VR445" s="41"/>
      <c r="VS445" s="41"/>
      <c r="VT445" s="41"/>
      <c r="VU445" s="41"/>
      <c r="VV445" s="41"/>
      <c r="VW445" s="41"/>
      <c r="VX445" s="41"/>
      <c r="VY445" s="41"/>
      <c r="VZ445" s="41"/>
      <c r="WA445" s="41"/>
      <c r="WB445" s="41"/>
      <c r="WC445" s="41"/>
      <c r="WD445" s="41"/>
      <c r="WE445" s="41"/>
      <c r="WF445" s="41"/>
      <c r="WG445" s="41"/>
      <c r="WH445" s="41"/>
      <c r="WI445" s="41"/>
      <c r="WJ445" s="41"/>
      <c r="WK445" s="41"/>
      <c r="WL445" s="41"/>
      <c r="WM445" s="41"/>
      <c r="WN445" s="41"/>
      <c r="WO445" s="41"/>
      <c r="WP445" s="41"/>
      <c r="WQ445" s="41"/>
      <c r="WR445" s="41"/>
      <c r="WS445" s="41"/>
      <c r="WT445" s="41"/>
      <c r="WU445" s="41"/>
      <c r="WV445" s="41"/>
      <c r="WW445" s="41"/>
      <c r="WX445" s="41"/>
      <c r="WY445" s="41"/>
      <c r="WZ445" s="41"/>
      <c r="XA445" s="41"/>
      <c r="XB445" s="41"/>
      <c r="XC445" s="41"/>
      <c r="XD445" s="41"/>
      <c r="XE445" s="41"/>
      <c r="XF445" s="41"/>
      <c r="XG445" s="41"/>
      <c r="XH445" s="41"/>
      <c r="XI445" s="41"/>
      <c r="XJ445" s="41"/>
      <c r="XK445" s="41"/>
      <c r="XL445" s="41"/>
      <c r="XM445" s="41"/>
      <c r="XN445" s="41"/>
      <c r="XO445" s="41"/>
      <c r="XP445" s="41"/>
      <c r="XQ445" s="41"/>
      <c r="XR445" s="41"/>
      <c r="XS445" s="41"/>
      <c r="XT445" s="41"/>
      <c r="XU445" s="41"/>
      <c r="XV445" s="41"/>
      <c r="XW445" s="41"/>
      <c r="XX445" s="41"/>
      <c r="XY445" s="41"/>
      <c r="XZ445" s="41"/>
      <c r="YA445" s="41"/>
      <c r="YB445" s="41"/>
      <c r="YC445" s="41"/>
      <c r="YD445" s="41"/>
      <c r="YE445" s="41"/>
      <c r="YF445" s="41"/>
      <c r="YG445" s="41"/>
      <c r="YH445" s="41"/>
      <c r="YI445" s="41"/>
      <c r="YJ445" s="41"/>
      <c r="YK445" s="41"/>
      <c r="YL445" s="41"/>
      <c r="YM445" s="41"/>
      <c r="YN445" s="41"/>
      <c r="YO445" s="41"/>
      <c r="YP445" s="41"/>
      <c r="YQ445" s="41"/>
      <c r="YR445" s="41"/>
      <c r="YS445" s="41"/>
      <c r="YT445" s="41"/>
      <c r="YU445" s="41"/>
      <c r="YV445" s="41"/>
      <c r="YW445" s="41"/>
      <c r="YX445" s="41"/>
      <c r="YY445" s="41"/>
      <c r="YZ445" s="41"/>
      <c r="ZA445" s="41"/>
      <c r="ZB445" s="41"/>
      <c r="ZC445" s="41"/>
      <c r="ZD445" s="41"/>
      <c r="ZE445" s="41"/>
      <c r="ZF445" s="41"/>
      <c r="ZG445" s="41"/>
      <c r="ZH445" s="41"/>
      <c r="ZI445" s="41"/>
      <c r="ZJ445" s="41"/>
      <c r="ZK445" s="41"/>
      <c r="ZL445" s="41"/>
      <c r="ZM445" s="41"/>
      <c r="ZN445" s="41"/>
      <c r="ZO445" s="41"/>
      <c r="ZP445" s="41"/>
      <c r="ZQ445" s="41"/>
      <c r="ZR445" s="41"/>
      <c r="ZS445" s="41"/>
      <c r="ZT445" s="41"/>
      <c r="ZU445" s="41"/>
      <c r="ZV445" s="41"/>
      <c r="ZW445" s="41"/>
      <c r="ZX445" s="41"/>
      <c r="ZY445" s="41"/>
      <c r="ZZ445" s="41"/>
      <c r="AAA445" s="41"/>
      <c r="AAB445" s="41"/>
      <c r="AAC445" s="41"/>
      <c r="AAD445" s="41"/>
      <c r="AAE445" s="41"/>
      <c r="AAF445" s="41"/>
      <c r="AAG445" s="41"/>
      <c r="AAH445" s="41"/>
      <c r="AAI445" s="41"/>
      <c r="AAJ445" s="41"/>
      <c r="AAK445" s="41"/>
      <c r="AAL445" s="41"/>
      <c r="AAM445" s="41"/>
      <c r="AAN445" s="41"/>
      <c r="AAO445" s="41"/>
      <c r="AAP445" s="41"/>
      <c r="AAQ445" s="41"/>
      <c r="AAR445" s="41"/>
      <c r="AAS445" s="41"/>
      <c r="AAT445" s="41"/>
      <c r="AAU445" s="41"/>
      <c r="AAV445" s="41"/>
      <c r="AAW445" s="41"/>
      <c r="AAX445" s="41"/>
      <c r="AAY445" s="41"/>
      <c r="AAZ445" s="41"/>
      <c r="ABA445" s="41"/>
      <c r="ABB445" s="41"/>
      <c r="ABC445" s="41"/>
      <c r="ABD445" s="41"/>
      <c r="ABE445" s="41"/>
      <c r="ABF445" s="41"/>
      <c r="ABG445" s="41"/>
      <c r="ABH445" s="41"/>
      <c r="ABI445" s="41"/>
      <c r="ABJ445" s="41"/>
      <c r="ABK445" s="41"/>
      <c r="ABL445" s="41"/>
      <c r="ABM445" s="41"/>
      <c r="ABN445" s="41"/>
      <c r="ABO445" s="41"/>
      <c r="ABP445" s="41"/>
      <c r="ABQ445" s="41"/>
      <c r="ABR445" s="41"/>
      <c r="ABS445" s="41"/>
      <c r="ABT445" s="41"/>
      <c r="ABU445" s="41"/>
      <c r="ABV445" s="41"/>
      <c r="ABW445" s="41"/>
      <c r="ABX445" s="41"/>
      <c r="ABY445" s="41"/>
      <c r="ABZ445" s="41"/>
      <c r="ACA445" s="41"/>
      <c r="ACB445" s="41"/>
      <c r="ACC445" s="41"/>
      <c r="ACD445" s="41"/>
      <c r="ACE445" s="41"/>
      <c r="ACF445" s="41"/>
      <c r="ACG445" s="41"/>
      <c r="ACH445" s="41"/>
      <c r="ACI445" s="41"/>
      <c r="ACJ445" s="41"/>
      <c r="ACK445" s="41"/>
      <c r="ACL445" s="41"/>
      <c r="ACM445" s="41"/>
      <c r="ACN445" s="41"/>
      <c r="ACO445" s="41"/>
      <c r="ACP445" s="41"/>
      <c r="ACQ445" s="41"/>
      <c r="ACR445" s="41"/>
      <c r="ACS445" s="41"/>
      <c r="ACT445" s="41"/>
      <c r="ACU445" s="41"/>
      <c r="ACV445" s="41"/>
      <c r="ACW445" s="41"/>
      <c r="ACX445" s="41"/>
      <c r="ACY445" s="41"/>
      <c r="ACZ445" s="41"/>
      <c r="ADA445" s="41"/>
      <c r="ADB445" s="41"/>
      <c r="ADC445" s="41"/>
      <c r="ADD445" s="41"/>
      <c r="ADE445" s="41"/>
      <c r="ADF445" s="41"/>
      <c r="ADG445" s="41"/>
      <c r="ADH445" s="41"/>
      <c r="ADI445" s="41"/>
      <c r="ADJ445" s="41"/>
      <c r="ADK445" s="41"/>
      <c r="ADL445" s="41"/>
      <c r="ADM445" s="41"/>
      <c r="ADN445" s="41"/>
      <c r="ADO445" s="41"/>
      <c r="ADP445" s="41"/>
      <c r="ADQ445" s="41"/>
      <c r="ADR445" s="41"/>
      <c r="ADS445" s="41"/>
      <c r="ADT445" s="41"/>
      <c r="ADU445" s="41"/>
      <c r="ADV445" s="41"/>
      <c r="ADW445" s="41"/>
      <c r="ADX445" s="41"/>
      <c r="ADY445" s="41"/>
      <c r="ADZ445" s="41"/>
      <c r="AEA445" s="41"/>
      <c r="AEB445" s="41"/>
      <c r="AEC445" s="41"/>
      <c r="AED445" s="41"/>
      <c r="AEE445" s="41"/>
      <c r="AEF445" s="41"/>
      <c r="AEG445" s="41"/>
      <c r="AEH445" s="41"/>
      <c r="AEI445" s="41"/>
      <c r="AEJ445" s="41"/>
      <c r="AEK445" s="41"/>
      <c r="AEL445" s="41"/>
      <c r="AEM445" s="41"/>
      <c r="AEN445" s="41"/>
      <c r="AEO445" s="41"/>
      <c r="AEP445" s="41"/>
      <c r="AEQ445" s="41"/>
      <c r="AER445" s="41"/>
      <c r="AES445" s="41"/>
      <c r="AET445" s="41"/>
      <c r="AEU445" s="41"/>
      <c r="AEV445" s="41"/>
      <c r="AEW445" s="41"/>
      <c r="AEX445" s="41"/>
      <c r="AEY445" s="41"/>
      <c r="AEZ445" s="41"/>
      <c r="AFA445" s="41"/>
      <c r="AFB445" s="41"/>
      <c r="AFC445" s="41"/>
      <c r="AFD445" s="41"/>
      <c r="AFE445" s="41"/>
      <c r="AFF445" s="41"/>
      <c r="AFG445" s="41"/>
      <c r="AFH445" s="41"/>
      <c r="AFI445" s="41"/>
      <c r="AFJ445" s="41"/>
      <c r="AFK445" s="41"/>
      <c r="AFL445" s="41"/>
      <c r="AFM445" s="41"/>
      <c r="AFN445" s="41"/>
      <c r="AFO445" s="41"/>
      <c r="AFP445" s="41"/>
      <c r="AFQ445" s="41"/>
      <c r="AFR445" s="41"/>
      <c r="AFS445" s="41"/>
      <c r="AFT445" s="41"/>
      <c r="AFU445" s="41"/>
      <c r="AFV445" s="41"/>
      <c r="AFW445" s="41"/>
      <c r="AFX445" s="41"/>
      <c r="AFY445" s="41"/>
      <c r="AFZ445" s="41"/>
      <c r="AGA445" s="41"/>
      <c r="AGB445" s="41"/>
      <c r="AGC445" s="41"/>
      <c r="AGD445" s="41"/>
      <c r="AGE445" s="41"/>
      <c r="AGF445" s="41"/>
      <c r="AGG445" s="41"/>
      <c r="AGH445" s="41"/>
      <c r="AGI445" s="41"/>
      <c r="AGJ445" s="41"/>
      <c r="AGK445" s="41"/>
      <c r="AGL445" s="41"/>
      <c r="AGM445" s="41"/>
      <c r="AGN445" s="41"/>
      <c r="AGO445" s="41"/>
      <c r="AGP445" s="41"/>
      <c r="AGQ445" s="41"/>
      <c r="AGR445" s="41"/>
      <c r="AGS445" s="41"/>
      <c r="AGT445" s="41"/>
      <c r="AGU445" s="41"/>
      <c r="AGV445" s="41"/>
      <c r="AGW445" s="41"/>
      <c r="AGX445" s="41"/>
      <c r="AGY445" s="41"/>
      <c r="AGZ445" s="41"/>
      <c r="AHA445" s="41"/>
      <c r="AHB445" s="41"/>
      <c r="AHC445" s="41"/>
      <c r="AHD445" s="41"/>
      <c r="AHE445" s="41"/>
      <c r="AHF445" s="41"/>
      <c r="AHG445" s="41"/>
      <c r="AHH445" s="41"/>
      <c r="AHI445" s="41"/>
      <c r="AHJ445" s="41"/>
      <c r="AHK445" s="41"/>
      <c r="AHL445" s="41"/>
      <c r="AHM445" s="41"/>
      <c r="AHN445" s="41"/>
      <c r="AHO445" s="41"/>
      <c r="AHP445" s="41"/>
      <c r="AHQ445" s="41"/>
      <c r="AHR445" s="41"/>
      <c r="AHS445" s="41"/>
      <c r="AHT445" s="41"/>
      <c r="AHU445" s="41"/>
      <c r="AHV445" s="41"/>
      <c r="AHW445" s="41"/>
      <c r="AHX445" s="41"/>
      <c r="AHY445" s="41"/>
      <c r="AHZ445" s="41"/>
      <c r="AIA445" s="41"/>
      <c r="AIB445" s="41"/>
      <c r="AIC445" s="41"/>
      <c r="AID445" s="41"/>
      <c r="AIE445" s="41"/>
      <c r="AIF445" s="41"/>
      <c r="AIG445" s="41"/>
      <c r="AIH445" s="41"/>
      <c r="AII445" s="41"/>
      <c r="AIJ445" s="41"/>
      <c r="AIK445" s="41"/>
      <c r="AIL445" s="41"/>
      <c r="AIM445" s="41"/>
      <c r="AIN445" s="41"/>
      <c r="AIO445" s="41"/>
      <c r="AIP445" s="41"/>
      <c r="AIQ445" s="41"/>
      <c r="AIR445" s="41"/>
      <c r="AIS445" s="41"/>
      <c r="AIT445" s="41"/>
      <c r="AIU445" s="41"/>
      <c r="AIV445" s="41"/>
      <c r="AIW445" s="41"/>
      <c r="AIX445" s="41"/>
      <c r="AIY445" s="41"/>
      <c r="AIZ445" s="41"/>
      <c r="AJA445" s="41"/>
      <c r="AJB445" s="41"/>
      <c r="AJC445" s="41"/>
      <c r="AJD445" s="41"/>
      <c r="AJE445" s="41"/>
      <c r="AJF445" s="41"/>
      <c r="AJG445" s="41"/>
      <c r="AJH445" s="41"/>
      <c r="AJI445" s="41"/>
      <c r="AJJ445" s="41"/>
      <c r="AJK445" s="41"/>
      <c r="AJL445" s="41"/>
      <c r="AJM445" s="41"/>
      <c r="AJN445" s="41"/>
      <c r="AJO445" s="41"/>
      <c r="AJP445" s="41"/>
      <c r="AJQ445" s="41"/>
      <c r="AJR445" s="41"/>
      <c r="AJS445" s="41"/>
      <c r="AJT445" s="41"/>
      <c r="AJU445" s="41"/>
      <c r="AJV445" s="41"/>
      <c r="AJW445" s="41"/>
      <c r="AJX445" s="41"/>
      <c r="AJY445" s="41"/>
      <c r="AJZ445" s="41"/>
      <c r="AKA445" s="41"/>
      <c r="AKB445" s="41"/>
      <c r="AKC445" s="41"/>
      <c r="AKD445" s="41"/>
      <c r="AKE445" s="41"/>
      <c r="AKF445" s="41"/>
      <c r="AKG445" s="41"/>
      <c r="AKH445" s="41"/>
      <c r="AKI445" s="41"/>
      <c r="AKJ445" s="41"/>
      <c r="AKK445" s="41"/>
      <c r="AKL445" s="41"/>
      <c r="AKM445" s="41"/>
      <c r="AKN445" s="41"/>
      <c r="AKO445" s="41"/>
      <c r="AKP445" s="41"/>
      <c r="AKQ445" s="41"/>
      <c r="AKR445" s="41"/>
      <c r="AKS445" s="41"/>
      <c r="AKT445" s="41"/>
      <c r="AKU445" s="41"/>
      <c r="AKV445" s="41"/>
      <c r="AKW445" s="41"/>
      <c r="AKX445" s="41"/>
      <c r="AKY445" s="41"/>
      <c r="AKZ445" s="41"/>
      <c r="ALA445" s="41"/>
      <c r="ALB445" s="41"/>
      <c r="ALC445" s="41"/>
      <c r="ALD445" s="41"/>
      <c r="ALE445" s="41"/>
      <c r="ALF445" s="41"/>
      <c r="ALG445" s="41"/>
      <c r="ALH445" s="41"/>
      <c r="ALI445" s="41"/>
      <c r="ALJ445" s="41"/>
      <c r="ALK445" s="41"/>
      <c r="ALL445" s="41"/>
      <c r="ALM445" s="41"/>
      <c r="ALN445" s="41"/>
      <c r="ALO445" s="41"/>
      <c r="ALP445" s="41"/>
      <c r="ALQ445" s="41"/>
      <c r="ALR445" s="41"/>
      <c r="ALS445" s="41"/>
      <c r="ALT445" s="41"/>
      <c r="ALU445" s="41"/>
      <c r="ALV445" s="41"/>
      <c r="ALW445" s="41"/>
      <c r="ALX445" s="41"/>
      <c r="ALY445" s="41"/>
      <c r="ALZ445" s="41"/>
      <c r="AMA445" s="41"/>
      <c r="AMB445" s="41"/>
      <c r="AMC445" s="41"/>
      <c r="AMD445" s="41"/>
      <c r="AME445" s="41"/>
    </row>
    <row r="446" spans="1:1019" s="74" customFormat="1" ht="21" customHeight="1" x14ac:dyDescent="0.2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1"/>
      <c r="P446" s="41"/>
      <c r="Q446" s="41"/>
      <c r="R446" s="41"/>
      <c r="S446" s="42"/>
      <c r="T446" s="42"/>
      <c r="U446" s="42"/>
      <c r="V446" s="42"/>
      <c r="W446" s="42"/>
      <c r="X446" s="42"/>
      <c r="Y446" s="42"/>
      <c r="Z446" s="42"/>
      <c r="AA446" s="41"/>
      <c r="AB446" s="41"/>
      <c r="AC446" s="60"/>
      <c r="AD446" s="60"/>
      <c r="AE446" s="60"/>
      <c r="AF446" s="60"/>
    </row>
    <row r="447" spans="1:1019" ht="19.5" customHeight="1" x14ac:dyDescent="0.2"/>
    <row r="448" spans="1:1019" ht="15.75" customHeight="1" x14ac:dyDescent="0.2"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41"/>
      <c r="BA448" s="41"/>
      <c r="BB448" s="41"/>
      <c r="BC448" s="41"/>
      <c r="BD448" s="41"/>
      <c r="BE448" s="41"/>
      <c r="BF448" s="41"/>
      <c r="BG448" s="41"/>
      <c r="BH448" s="41"/>
      <c r="BI448" s="41"/>
      <c r="BJ448" s="41"/>
      <c r="BK448" s="41"/>
      <c r="BL448" s="41"/>
      <c r="BM448" s="41"/>
      <c r="BN448" s="41"/>
      <c r="BO448" s="41"/>
      <c r="BP448" s="41"/>
      <c r="BQ448" s="41"/>
      <c r="BR448" s="41"/>
      <c r="BS448" s="41"/>
      <c r="BT448" s="41"/>
      <c r="BU448" s="41"/>
      <c r="BV448" s="41"/>
      <c r="BW448" s="41"/>
      <c r="BX448" s="41"/>
      <c r="BY448" s="41"/>
      <c r="BZ448" s="41"/>
      <c r="CA448" s="41"/>
      <c r="CB448" s="41"/>
      <c r="CC448" s="41"/>
      <c r="CD448" s="41"/>
      <c r="CE448" s="41"/>
      <c r="CF448" s="41"/>
      <c r="CG448" s="41"/>
      <c r="CH448" s="41"/>
      <c r="CI448" s="41"/>
      <c r="CJ448" s="41"/>
      <c r="CK448" s="41"/>
      <c r="CL448" s="41"/>
      <c r="CM448" s="41"/>
      <c r="CN448" s="41"/>
      <c r="CO448" s="41"/>
      <c r="CP448" s="41"/>
      <c r="CQ448" s="41"/>
      <c r="CR448" s="41"/>
      <c r="CS448" s="41"/>
      <c r="CT448" s="41"/>
      <c r="CU448" s="41"/>
      <c r="CV448" s="41"/>
      <c r="CW448" s="41"/>
      <c r="CX448" s="41"/>
      <c r="CY448" s="41"/>
      <c r="CZ448" s="41"/>
      <c r="DA448" s="41"/>
      <c r="DB448" s="41"/>
      <c r="DC448" s="41"/>
      <c r="DD448" s="41"/>
      <c r="DE448" s="41"/>
      <c r="DF448" s="41"/>
      <c r="DG448" s="41"/>
      <c r="DH448" s="41"/>
      <c r="DI448" s="41"/>
      <c r="DJ448" s="41"/>
      <c r="DK448" s="41"/>
      <c r="DL448" s="41"/>
      <c r="DM448" s="41"/>
      <c r="DN448" s="41"/>
      <c r="DO448" s="41"/>
      <c r="DP448" s="41"/>
      <c r="DQ448" s="41"/>
      <c r="DR448" s="41"/>
      <c r="DS448" s="41"/>
      <c r="DT448" s="41"/>
      <c r="DU448" s="41"/>
      <c r="DV448" s="41"/>
      <c r="DW448" s="41"/>
      <c r="DX448" s="41"/>
      <c r="DY448" s="41"/>
      <c r="DZ448" s="41"/>
      <c r="EA448" s="41"/>
      <c r="EB448" s="41"/>
      <c r="EC448" s="41"/>
      <c r="ED448" s="41"/>
      <c r="EE448" s="41"/>
      <c r="EF448" s="41"/>
      <c r="EG448" s="41"/>
      <c r="EH448" s="41"/>
      <c r="EI448" s="41"/>
      <c r="EJ448" s="41"/>
      <c r="EK448" s="41"/>
      <c r="EL448" s="41"/>
      <c r="EM448" s="41"/>
      <c r="EN448" s="41"/>
      <c r="EO448" s="41"/>
      <c r="EP448" s="41"/>
      <c r="EQ448" s="41"/>
      <c r="ER448" s="41"/>
      <c r="ES448" s="41"/>
      <c r="ET448" s="41"/>
      <c r="EU448" s="41"/>
      <c r="EV448" s="41"/>
      <c r="EW448" s="41"/>
      <c r="EX448" s="41"/>
      <c r="EY448" s="41"/>
      <c r="EZ448" s="41"/>
      <c r="FA448" s="41"/>
      <c r="FB448" s="41"/>
      <c r="FC448" s="41"/>
      <c r="FD448" s="41"/>
      <c r="FE448" s="41"/>
      <c r="FF448" s="41"/>
      <c r="FG448" s="41"/>
      <c r="FH448" s="41"/>
      <c r="FI448" s="41"/>
      <c r="FJ448" s="41"/>
      <c r="FK448" s="41"/>
      <c r="FL448" s="41"/>
      <c r="FM448" s="41"/>
      <c r="FN448" s="41"/>
      <c r="FO448" s="41"/>
      <c r="FP448" s="41"/>
      <c r="FQ448" s="41"/>
      <c r="FR448" s="41"/>
      <c r="FS448" s="41"/>
      <c r="FT448" s="41"/>
      <c r="FU448" s="41"/>
      <c r="FV448" s="41"/>
      <c r="FW448" s="41"/>
      <c r="FX448" s="41"/>
      <c r="FY448" s="41"/>
      <c r="FZ448" s="41"/>
      <c r="GA448" s="41"/>
      <c r="GB448" s="41"/>
      <c r="GC448" s="41"/>
      <c r="GD448" s="41"/>
      <c r="GE448" s="41"/>
      <c r="GF448" s="41"/>
      <c r="GG448" s="41"/>
      <c r="GH448" s="41"/>
      <c r="GI448" s="41"/>
      <c r="GJ448" s="41"/>
      <c r="GK448" s="41"/>
      <c r="GL448" s="41"/>
      <c r="GM448" s="41"/>
      <c r="GN448" s="41"/>
      <c r="GO448" s="41"/>
      <c r="GP448" s="41"/>
      <c r="GQ448" s="41"/>
      <c r="GR448" s="41"/>
      <c r="GS448" s="41"/>
      <c r="GT448" s="41"/>
      <c r="GU448" s="41"/>
      <c r="GV448" s="41"/>
      <c r="GW448" s="41"/>
      <c r="GX448" s="41"/>
      <c r="GY448" s="41"/>
      <c r="GZ448" s="41"/>
      <c r="HA448" s="41"/>
      <c r="HB448" s="41"/>
      <c r="HC448" s="41"/>
      <c r="HD448" s="41"/>
      <c r="HE448" s="41"/>
      <c r="HF448" s="41"/>
      <c r="HG448" s="41"/>
      <c r="HH448" s="41"/>
      <c r="HI448" s="41"/>
      <c r="HJ448" s="41"/>
      <c r="HK448" s="41"/>
      <c r="HL448" s="41"/>
      <c r="HM448" s="41"/>
      <c r="HN448" s="41"/>
      <c r="HO448" s="41"/>
      <c r="HP448" s="41"/>
      <c r="HQ448" s="41"/>
      <c r="HR448" s="41"/>
      <c r="HS448" s="41"/>
      <c r="HT448" s="41"/>
      <c r="HU448" s="41"/>
      <c r="HV448" s="41"/>
      <c r="HW448" s="41"/>
      <c r="HX448" s="41"/>
      <c r="HY448" s="41"/>
      <c r="HZ448" s="41"/>
      <c r="IA448" s="41"/>
      <c r="IB448" s="41"/>
      <c r="IC448" s="41"/>
      <c r="ID448" s="41"/>
      <c r="IE448" s="41"/>
      <c r="IF448" s="41"/>
      <c r="IG448" s="41"/>
      <c r="IH448" s="41"/>
      <c r="II448" s="41"/>
      <c r="IJ448" s="41"/>
      <c r="IK448" s="41"/>
      <c r="IL448" s="41"/>
      <c r="IM448" s="41"/>
      <c r="IN448" s="41"/>
      <c r="IO448" s="41"/>
      <c r="IP448" s="41"/>
      <c r="IQ448" s="41"/>
      <c r="IR448" s="41"/>
      <c r="IS448" s="41"/>
      <c r="IT448" s="41"/>
      <c r="IU448" s="41"/>
      <c r="IV448" s="41"/>
      <c r="IW448" s="41"/>
      <c r="IX448" s="41"/>
      <c r="IY448" s="41"/>
      <c r="IZ448" s="41"/>
      <c r="JA448" s="41"/>
      <c r="JB448" s="41"/>
      <c r="JC448" s="41"/>
      <c r="JD448" s="41"/>
      <c r="JE448" s="41"/>
      <c r="JF448" s="41"/>
      <c r="JG448" s="41"/>
      <c r="JH448" s="41"/>
      <c r="JI448" s="41"/>
      <c r="JJ448" s="41"/>
      <c r="JK448" s="41"/>
      <c r="JL448" s="41"/>
      <c r="JM448" s="41"/>
      <c r="JN448" s="41"/>
      <c r="JO448" s="41"/>
      <c r="JP448" s="41"/>
      <c r="JQ448" s="41"/>
      <c r="JR448" s="41"/>
      <c r="JS448" s="41"/>
      <c r="JT448" s="41"/>
      <c r="JU448" s="41"/>
      <c r="JV448" s="41"/>
      <c r="JW448" s="41"/>
      <c r="JX448" s="41"/>
      <c r="JY448" s="41"/>
      <c r="JZ448" s="41"/>
      <c r="KA448" s="41"/>
      <c r="KB448" s="41"/>
      <c r="KC448" s="41"/>
      <c r="KD448" s="41"/>
      <c r="KE448" s="41"/>
      <c r="KF448" s="41"/>
      <c r="KG448" s="41"/>
      <c r="KH448" s="41"/>
      <c r="KI448" s="41"/>
      <c r="KJ448" s="41"/>
      <c r="KK448" s="41"/>
      <c r="KL448" s="41"/>
      <c r="KM448" s="41"/>
      <c r="KN448" s="41"/>
      <c r="KO448" s="41"/>
      <c r="KP448" s="41"/>
      <c r="KQ448" s="41"/>
      <c r="KR448" s="41"/>
      <c r="KS448" s="41"/>
      <c r="KT448" s="41"/>
      <c r="KU448" s="41"/>
      <c r="KV448" s="41"/>
      <c r="KW448" s="41"/>
      <c r="KX448" s="41"/>
      <c r="KY448" s="41"/>
      <c r="KZ448" s="41"/>
      <c r="LA448" s="41"/>
      <c r="LB448" s="41"/>
      <c r="LC448" s="41"/>
      <c r="LD448" s="41"/>
      <c r="LE448" s="41"/>
      <c r="LF448" s="41"/>
      <c r="LG448" s="41"/>
      <c r="LH448" s="41"/>
      <c r="LI448" s="41"/>
      <c r="LJ448" s="41"/>
      <c r="LK448" s="41"/>
      <c r="LL448" s="41"/>
      <c r="LM448" s="41"/>
      <c r="LN448" s="41"/>
      <c r="LO448" s="41"/>
      <c r="LP448" s="41"/>
      <c r="LQ448" s="41"/>
      <c r="LR448" s="41"/>
      <c r="LS448" s="41"/>
      <c r="LT448" s="41"/>
      <c r="LU448" s="41"/>
      <c r="LV448" s="41"/>
      <c r="LW448" s="41"/>
      <c r="LX448" s="41"/>
      <c r="LY448" s="41"/>
      <c r="LZ448" s="41"/>
      <c r="MA448" s="41"/>
      <c r="MB448" s="41"/>
      <c r="MC448" s="41"/>
      <c r="MD448" s="41"/>
      <c r="ME448" s="41"/>
      <c r="MF448" s="41"/>
      <c r="MG448" s="41"/>
      <c r="MH448" s="41"/>
      <c r="MI448" s="41"/>
      <c r="MJ448" s="41"/>
      <c r="MK448" s="41"/>
      <c r="ML448" s="41"/>
      <c r="MM448" s="41"/>
      <c r="MN448" s="41"/>
      <c r="MO448" s="41"/>
      <c r="MP448" s="41"/>
      <c r="MQ448" s="41"/>
      <c r="MR448" s="41"/>
      <c r="MS448" s="41"/>
      <c r="MT448" s="41"/>
      <c r="MU448" s="41"/>
      <c r="MV448" s="41"/>
      <c r="MW448" s="41"/>
      <c r="MX448" s="41"/>
      <c r="MY448" s="41"/>
      <c r="MZ448" s="41"/>
      <c r="NA448" s="41"/>
      <c r="NB448" s="41"/>
      <c r="NC448" s="41"/>
      <c r="ND448" s="41"/>
      <c r="NE448" s="41"/>
      <c r="NF448" s="41"/>
      <c r="NG448" s="41"/>
      <c r="NH448" s="41"/>
      <c r="NI448" s="41"/>
      <c r="NJ448" s="41"/>
      <c r="NK448" s="41"/>
      <c r="NL448" s="41"/>
      <c r="NM448" s="41"/>
      <c r="NN448" s="41"/>
      <c r="NO448" s="41"/>
      <c r="NP448" s="41"/>
      <c r="NQ448" s="41"/>
      <c r="NR448" s="41"/>
      <c r="NS448" s="41"/>
      <c r="NT448" s="41"/>
      <c r="NU448" s="41"/>
      <c r="NV448" s="41"/>
      <c r="NW448" s="41"/>
      <c r="NX448" s="41"/>
      <c r="NY448" s="41"/>
      <c r="NZ448" s="41"/>
      <c r="OA448" s="41"/>
      <c r="OB448" s="41"/>
      <c r="OC448" s="41"/>
      <c r="OD448" s="41"/>
      <c r="OE448" s="41"/>
      <c r="OF448" s="41"/>
      <c r="OG448" s="41"/>
      <c r="OH448" s="41"/>
      <c r="OI448" s="41"/>
      <c r="OJ448" s="41"/>
      <c r="OK448" s="41"/>
      <c r="OL448" s="41"/>
      <c r="OM448" s="41"/>
      <c r="ON448" s="41"/>
      <c r="OO448" s="41"/>
      <c r="OP448" s="41"/>
      <c r="OQ448" s="41"/>
      <c r="OR448" s="41"/>
      <c r="OS448" s="41"/>
      <c r="OT448" s="41"/>
      <c r="OU448" s="41"/>
      <c r="OV448" s="41"/>
      <c r="OW448" s="41"/>
      <c r="OX448" s="41"/>
      <c r="OY448" s="41"/>
      <c r="OZ448" s="41"/>
      <c r="PA448" s="41"/>
      <c r="PB448" s="41"/>
      <c r="PC448" s="41"/>
      <c r="PD448" s="41"/>
      <c r="PE448" s="41"/>
      <c r="PF448" s="41"/>
      <c r="PG448" s="41"/>
      <c r="PH448" s="41"/>
      <c r="PI448" s="41"/>
      <c r="PJ448" s="41"/>
      <c r="PK448" s="41"/>
      <c r="PL448" s="41"/>
      <c r="PM448" s="41"/>
      <c r="PN448" s="41"/>
      <c r="PO448" s="41"/>
      <c r="PP448" s="41"/>
      <c r="PQ448" s="41"/>
      <c r="PR448" s="41"/>
      <c r="PS448" s="41"/>
      <c r="PT448" s="41"/>
      <c r="PU448" s="41"/>
      <c r="PV448" s="41"/>
      <c r="PW448" s="41"/>
      <c r="PX448" s="41"/>
      <c r="PY448" s="41"/>
      <c r="PZ448" s="41"/>
      <c r="QA448" s="41"/>
      <c r="QB448" s="41"/>
      <c r="QC448" s="41"/>
      <c r="QD448" s="41"/>
      <c r="QE448" s="41"/>
      <c r="QF448" s="41"/>
      <c r="QG448" s="41"/>
      <c r="QH448" s="41"/>
      <c r="QI448" s="41"/>
      <c r="QJ448" s="41"/>
      <c r="QK448" s="41"/>
      <c r="QL448" s="41"/>
      <c r="QM448" s="41"/>
      <c r="QN448" s="41"/>
      <c r="QO448" s="41"/>
      <c r="QP448" s="41"/>
      <c r="QQ448" s="41"/>
      <c r="QR448" s="41"/>
      <c r="QS448" s="41"/>
      <c r="QT448" s="41"/>
      <c r="QU448" s="41"/>
      <c r="QV448" s="41"/>
      <c r="QW448" s="41"/>
      <c r="QX448" s="41"/>
      <c r="QY448" s="41"/>
      <c r="QZ448" s="41"/>
      <c r="RA448" s="41"/>
      <c r="RB448" s="41"/>
      <c r="RC448" s="41"/>
      <c r="RD448" s="41"/>
      <c r="RE448" s="41"/>
      <c r="RF448" s="41"/>
      <c r="RG448" s="41"/>
      <c r="RH448" s="41"/>
      <c r="RI448" s="41"/>
      <c r="RJ448" s="41"/>
      <c r="RK448" s="41"/>
      <c r="RL448" s="41"/>
      <c r="RM448" s="41"/>
      <c r="RN448" s="41"/>
      <c r="RO448" s="41"/>
      <c r="RP448" s="41"/>
      <c r="RQ448" s="41"/>
      <c r="RR448" s="41"/>
      <c r="RS448" s="41"/>
      <c r="RT448" s="41"/>
      <c r="RU448" s="41"/>
      <c r="RV448" s="41"/>
      <c r="RW448" s="41"/>
      <c r="RX448" s="41"/>
      <c r="RY448" s="41"/>
      <c r="RZ448" s="41"/>
      <c r="SA448" s="41"/>
      <c r="SB448" s="41"/>
      <c r="SC448" s="41"/>
      <c r="SD448" s="41"/>
      <c r="SE448" s="41"/>
      <c r="SF448" s="41"/>
      <c r="SG448" s="41"/>
      <c r="SH448" s="41"/>
      <c r="SI448" s="41"/>
      <c r="SJ448" s="41"/>
      <c r="SK448" s="41"/>
      <c r="SL448" s="41"/>
      <c r="SM448" s="41"/>
      <c r="SN448" s="41"/>
      <c r="SO448" s="41"/>
      <c r="SP448" s="41"/>
      <c r="SQ448" s="41"/>
      <c r="SR448" s="41"/>
      <c r="SS448" s="41"/>
      <c r="ST448" s="41"/>
      <c r="SU448" s="41"/>
      <c r="SV448" s="41"/>
      <c r="SW448" s="41"/>
      <c r="SX448" s="41"/>
      <c r="SY448" s="41"/>
      <c r="SZ448" s="41"/>
      <c r="TA448" s="41"/>
      <c r="TB448" s="41"/>
      <c r="TC448" s="41"/>
      <c r="TD448" s="41"/>
      <c r="TE448" s="41"/>
      <c r="TF448" s="41"/>
      <c r="TG448" s="41"/>
      <c r="TH448" s="41"/>
      <c r="TI448" s="41"/>
      <c r="TJ448" s="41"/>
      <c r="TK448" s="41"/>
      <c r="TL448" s="41"/>
      <c r="TM448" s="41"/>
      <c r="TN448" s="41"/>
      <c r="TO448" s="41"/>
      <c r="TP448" s="41"/>
      <c r="TQ448" s="41"/>
      <c r="TR448" s="41"/>
      <c r="TS448" s="41"/>
      <c r="TT448" s="41"/>
      <c r="TU448" s="41"/>
      <c r="TV448" s="41"/>
      <c r="TW448" s="41"/>
      <c r="TX448" s="41"/>
      <c r="TY448" s="41"/>
      <c r="TZ448" s="41"/>
      <c r="UA448" s="41"/>
      <c r="UB448" s="41"/>
      <c r="UC448" s="41"/>
      <c r="UD448" s="41"/>
      <c r="UE448" s="41"/>
      <c r="UF448" s="41"/>
      <c r="UG448" s="41"/>
      <c r="UH448" s="41"/>
      <c r="UI448" s="41"/>
      <c r="UJ448" s="41"/>
      <c r="UK448" s="41"/>
      <c r="UL448" s="41"/>
      <c r="UM448" s="41"/>
      <c r="UN448" s="41"/>
      <c r="UO448" s="41"/>
      <c r="UP448" s="41"/>
      <c r="UQ448" s="41"/>
      <c r="UR448" s="41"/>
      <c r="US448" s="41"/>
      <c r="UT448" s="41"/>
      <c r="UU448" s="41"/>
      <c r="UV448" s="41"/>
      <c r="UW448" s="41"/>
      <c r="UX448" s="41"/>
      <c r="UY448" s="41"/>
      <c r="UZ448" s="41"/>
      <c r="VA448" s="41"/>
      <c r="VB448" s="41"/>
      <c r="VC448" s="41"/>
      <c r="VD448" s="41"/>
      <c r="VE448" s="41"/>
      <c r="VF448" s="41"/>
      <c r="VG448" s="41"/>
      <c r="VH448" s="41"/>
      <c r="VI448" s="41"/>
      <c r="VJ448" s="41"/>
      <c r="VK448" s="41"/>
      <c r="VL448" s="41"/>
      <c r="VM448" s="41"/>
      <c r="VN448" s="41"/>
      <c r="VO448" s="41"/>
      <c r="VP448" s="41"/>
      <c r="VQ448" s="41"/>
      <c r="VR448" s="41"/>
      <c r="VS448" s="41"/>
      <c r="VT448" s="41"/>
      <c r="VU448" s="41"/>
      <c r="VV448" s="41"/>
      <c r="VW448" s="41"/>
      <c r="VX448" s="41"/>
      <c r="VY448" s="41"/>
      <c r="VZ448" s="41"/>
      <c r="WA448" s="41"/>
      <c r="WB448" s="41"/>
      <c r="WC448" s="41"/>
      <c r="WD448" s="41"/>
      <c r="WE448" s="41"/>
      <c r="WF448" s="41"/>
      <c r="WG448" s="41"/>
      <c r="WH448" s="41"/>
      <c r="WI448" s="41"/>
      <c r="WJ448" s="41"/>
      <c r="WK448" s="41"/>
      <c r="WL448" s="41"/>
      <c r="WM448" s="41"/>
      <c r="WN448" s="41"/>
      <c r="WO448" s="41"/>
      <c r="WP448" s="41"/>
      <c r="WQ448" s="41"/>
      <c r="WR448" s="41"/>
      <c r="WS448" s="41"/>
      <c r="WT448" s="41"/>
      <c r="WU448" s="41"/>
      <c r="WV448" s="41"/>
      <c r="WW448" s="41"/>
      <c r="WX448" s="41"/>
      <c r="WY448" s="41"/>
      <c r="WZ448" s="41"/>
      <c r="XA448" s="41"/>
      <c r="XB448" s="41"/>
      <c r="XC448" s="41"/>
      <c r="XD448" s="41"/>
      <c r="XE448" s="41"/>
      <c r="XF448" s="41"/>
      <c r="XG448" s="41"/>
      <c r="XH448" s="41"/>
      <c r="XI448" s="41"/>
      <c r="XJ448" s="41"/>
      <c r="XK448" s="41"/>
      <c r="XL448" s="41"/>
      <c r="XM448" s="41"/>
      <c r="XN448" s="41"/>
      <c r="XO448" s="41"/>
      <c r="XP448" s="41"/>
      <c r="XQ448" s="41"/>
      <c r="XR448" s="41"/>
      <c r="XS448" s="41"/>
      <c r="XT448" s="41"/>
      <c r="XU448" s="41"/>
      <c r="XV448" s="41"/>
      <c r="XW448" s="41"/>
      <c r="XX448" s="41"/>
      <c r="XY448" s="41"/>
      <c r="XZ448" s="41"/>
      <c r="YA448" s="41"/>
      <c r="YB448" s="41"/>
      <c r="YC448" s="41"/>
      <c r="YD448" s="41"/>
      <c r="YE448" s="41"/>
      <c r="YF448" s="41"/>
      <c r="YG448" s="41"/>
      <c r="YH448" s="41"/>
      <c r="YI448" s="41"/>
      <c r="YJ448" s="41"/>
      <c r="YK448" s="41"/>
      <c r="YL448" s="41"/>
      <c r="YM448" s="41"/>
      <c r="YN448" s="41"/>
      <c r="YO448" s="41"/>
      <c r="YP448" s="41"/>
      <c r="YQ448" s="41"/>
      <c r="YR448" s="41"/>
      <c r="YS448" s="41"/>
      <c r="YT448" s="41"/>
      <c r="YU448" s="41"/>
      <c r="YV448" s="41"/>
      <c r="YW448" s="41"/>
      <c r="YX448" s="41"/>
      <c r="YY448" s="41"/>
      <c r="YZ448" s="41"/>
      <c r="ZA448" s="41"/>
      <c r="ZB448" s="41"/>
      <c r="ZC448" s="41"/>
      <c r="ZD448" s="41"/>
      <c r="ZE448" s="41"/>
      <c r="ZF448" s="41"/>
      <c r="ZG448" s="41"/>
      <c r="ZH448" s="41"/>
      <c r="ZI448" s="41"/>
      <c r="ZJ448" s="41"/>
      <c r="ZK448" s="41"/>
      <c r="ZL448" s="41"/>
      <c r="ZM448" s="41"/>
      <c r="ZN448" s="41"/>
      <c r="ZO448" s="41"/>
      <c r="ZP448" s="41"/>
      <c r="ZQ448" s="41"/>
      <c r="ZR448" s="41"/>
      <c r="ZS448" s="41"/>
      <c r="ZT448" s="41"/>
      <c r="ZU448" s="41"/>
      <c r="ZV448" s="41"/>
      <c r="ZW448" s="41"/>
      <c r="ZX448" s="41"/>
      <c r="ZY448" s="41"/>
      <c r="ZZ448" s="41"/>
      <c r="AAA448" s="41"/>
      <c r="AAB448" s="41"/>
      <c r="AAC448" s="41"/>
      <c r="AAD448" s="41"/>
      <c r="AAE448" s="41"/>
      <c r="AAF448" s="41"/>
      <c r="AAG448" s="41"/>
      <c r="AAH448" s="41"/>
      <c r="AAI448" s="41"/>
      <c r="AAJ448" s="41"/>
      <c r="AAK448" s="41"/>
      <c r="AAL448" s="41"/>
      <c r="AAM448" s="41"/>
      <c r="AAN448" s="41"/>
      <c r="AAO448" s="41"/>
      <c r="AAP448" s="41"/>
      <c r="AAQ448" s="41"/>
      <c r="AAR448" s="41"/>
      <c r="AAS448" s="41"/>
      <c r="AAT448" s="41"/>
      <c r="AAU448" s="41"/>
      <c r="AAV448" s="41"/>
      <c r="AAW448" s="41"/>
      <c r="AAX448" s="41"/>
      <c r="AAY448" s="41"/>
      <c r="AAZ448" s="41"/>
      <c r="ABA448" s="41"/>
      <c r="ABB448" s="41"/>
      <c r="ABC448" s="41"/>
      <c r="ABD448" s="41"/>
      <c r="ABE448" s="41"/>
      <c r="ABF448" s="41"/>
      <c r="ABG448" s="41"/>
      <c r="ABH448" s="41"/>
      <c r="ABI448" s="41"/>
      <c r="ABJ448" s="41"/>
      <c r="ABK448" s="41"/>
      <c r="ABL448" s="41"/>
      <c r="ABM448" s="41"/>
      <c r="ABN448" s="41"/>
      <c r="ABO448" s="41"/>
      <c r="ABP448" s="41"/>
      <c r="ABQ448" s="41"/>
      <c r="ABR448" s="41"/>
      <c r="ABS448" s="41"/>
      <c r="ABT448" s="41"/>
      <c r="ABU448" s="41"/>
      <c r="ABV448" s="41"/>
      <c r="ABW448" s="41"/>
      <c r="ABX448" s="41"/>
      <c r="ABY448" s="41"/>
      <c r="ABZ448" s="41"/>
      <c r="ACA448" s="41"/>
      <c r="ACB448" s="41"/>
      <c r="ACC448" s="41"/>
      <c r="ACD448" s="41"/>
      <c r="ACE448" s="41"/>
      <c r="ACF448" s="41"/>
      <c r="ACG448" s="41"/>
      <c r="ACH448" s="41"/>
      <c r="ACI448" s="41"/>
      <c r="ACJ448" s="41"/>
      <c r="ACK448" s="41"/>
      <c r="ACL448" s="41"/>
      <c r="ACM448" s="41"/>
      <c r="ACN448" s="41"/>
      <c r="ACO448" s="41"/>
      <c r="ACP448" s="41"/>
      <c r="ACQ448" s="41"/>
      <c r="ACR448" s="41"/>
      <c r="ACS448" s="41"/>
      <c r="ACT448" s="41"/>
      <c r="ACU448" s="41"/>
      <c r="ACV448" s="41"/>
      <c r="ACW448" s="41"/>
      <c r="ACX448" s="41"/>
      <c r="ACY448" s="41"/>
      <c r="ACZ448" s="41"/>
      <c r="ADA448" s="41"/>
      <c r="ADB448" s="41"/>
      <c r="ADC448" s="41"/>
      <c r="ADD448" s="41"/>
      <c r="ADE448" s="41"/>
      <c r="ADF448" s="41"/>
      <c r="ADG448" s="41"/>
      <c r="ADH448" s="41"/>
      <c r="ADI448" s="41"/>
      <c r="ADJ448" s="41"/>
      <c r="ADK448" s="41"/>
      <c r="ADL448" s="41"/>
      <c r="ADM448" s="41"/>
      <c r="ADN448" s="41"/>
      <c r="ADO448" s="41"/>
      <c r="ADP448" s="41"/>
      <c r="ADQ448" s="41"/>
      <c r="ADR448" s="41"/>
      <c r="ADS448" s="41"/>
      <c r="ADT448" s="41"/>
      <c r="ADU448" s="41"/>
      <c r="ADV448" s="41"/>
      <c r="ADW448" s="41"/>
      <c r="ADX448" s="41"/>
      <c r="ADY448" s="41"/>
      <c r="ADZ448" s="41"/>
      <c r="AEA448" s="41"/>
      <c r="AEB448" s="41"/>
      <c r="AEC448" s="41"/>
      <c r="AED448" s="41"/>
      <c r="AEE448" s="41"/>
      <c r="AEF448" s="41"/>
      <c r="AEG448" s="41"/>
      <c r="AEH448" s="41"/>
      <c r="AEI448" s="41"/>
      <c r="AEJ448" s="41"/>
      <c r="AEK448" s="41"/>
      <c r="AEL448" s="41"/>
      <c r="AEM448" s="41"/>
      <c r="AEN448" s="41"/>
      <c r="AEO448" s="41"/>
      <c r="AEP448" s="41"/>
      <c r="AEQ448" s="41"/>
      <c r="AER448" s="41"/>
      <c r="AES448" s="41"/>
      <c r="AET448" s="41"/>
      <c r="AEU448" s="41"/>
      <c r="AEV448" s="41"/>
      <c r="AEW448" s="41"/>
      <c r="AEX448" s="41"/>
      <c r="AEY448" s="41"/>
      <c r="AEZ448" s="41"/>
      <c r="AFA448" s="41"/>
      <c r="AFB448" s="41"/>
      <c r="AFC448" s="41"/>
      <c r="AFD448" s="41"/>
      <c r="AFE448" s="41"/>
      <c r="AFF448" s="41"/>
      <c r="AFG448" s="41"/>
      <c r="AFH448" s="41"/>
      <c r="AFI448" s="41"/>
      <c r="AFJ448" s="41"/>
      <c r="AFK448" s="41"/>
      <c r="AFL448" s="41"/>
      <c r="AFM448" s="41"/>
      <c r="AFN448" s="41"/>
      <c r="AFO448" s="41"/>
      <c r="AFP448" s="41"/>
      <c r="AFQ448" s="41"/>
      <c r="AFR448" s="41"/>
      <c r="AFS448" s="41"/>
      <c r="AFT448" s="41"/>
      <c r="AFU448" s="41"/>
      <c r="AFV448" s="41"/>
      <c r="AFW448" s="41"/>
      <c r="AFX448" s="41"/>
      <c r="AFY448" s="41"/>
      <c r="AFZ448" s="41"/>
      <c r="AGA448" s="41"/>
      <c r="AGB448" s="41"/>
      <c r="AGC448" s="41"/>
      <c r="AGD448" s="41"/>
      <c r="AGE448" s="41"/>
      <c r="AGF448" s="41"/>
      <c r="AGG448" s="41"/>
      <c r="AGH448" s="41"/>
      <c r="AGI448" s="41"/>
      <c r="AGJ448" s="41"/>
      <c r="AGK448" s="41"/>
      <c r="AGL448" s="41"/>
      <c r="AGM448" s="41"/>
      <c r="AGN448" s="41"/>
      <c r="AGO448" s="41"/>
      <c r="AGP448" s="41"/>
      <c r="AGQ448" s="41"/>
      <c r="AGR448" s="41"/>
      <c r="AGS448" s="41"/>
      <c r="AGT448" s="41"/>
      <c r="AGU448" s="41"/>
      <c r="AGV448" s="41"/>
      <c r="AGW448" s="41"/>
      <c r="AGX448" s="41"/>
      <c r="AGY448" s="41"/>
      <c r="AGZ448" s="41"/>
      <c r="AHA448" s="41"/>
      <c r="AHB448" s="41"/>
      <c r="AHC448" s="41"/>
      <c r="AHD448" s="41"/>
      <c r="AHE448" s="41"/>
      <c r="AHF448" s="41"/>
      <c r="AHG448" s="41"/>
      <c r="AHH448" s="41"/>
      <c r="AHI448" s="41"/>
      <c r="AHJ448" s="41"/>
      <c r="AHK448" s="41"/>
      <c r="AHL448" s="41"/>
      <c r="AHM448" s="41"/>
      <c r="AHN448" s="41"/>
      <c r="AHO448" s="41"/>
      <c r="AHP448" s="41"/>
      <c r="AHQ448" s="41"/>
      <c r="AHR448" s="41"/>
      <c r="AHS448" s="41"/>
      <c r="AHT448" s="41"/>
      <c r="AHU448" s="41"/>
      <c r="AHV448" s="41"/>
      <c r="AHW448" s="41"/>
      <c r="AHX448" s="41"/>
      <c r="AHY448" s="41"/>
      <c r="AHZ448" s="41"/>
      <c r="AIA448" s="41"/>
      <c r="AIB448" s="41"/>
      <c r="AIC448" s="41"/>
      <c r="AID448" s="41"/>
      <c r="AIE448" s="41"/>
      <c r="AIF448" s="41"/>
      <c r="AIG448" s="41"/>
      <c r="AIH448" s="41"/>
      <c r="AII448" s="41"/>
      <c r="AIJ448" s="41"/>
      <c r="AIK448" s="41"/>
      <c r="AIL448" s="41"/>
      <c r="AIM448" s="41"/>
      <c r="AIN448" s="41"/>
      <c r="AIO448" s="41"/>
      <c r="AIP448" s="41"/>
      <c r="AIQ448" s="41"/>
      <c r="AIR448" s="41"/>
      <c r="AIS448" s="41"/>
      <c r="AIT448" s="41"/>
      <c r="AIU448" s="41"/>
      <c r="AIV448" s="41"/>
      <c r="AIW448" s="41"/>
      <c r="AIX448" s="41"/>
      <c r="AIY448" s="41"/>
      <c r="AIZ448" s="41"/>
      <c r="AJA448" s="41"/>
      <c r="AJB448" s="41"/>
      <c r="AJC448" s="41"/>
      <c r="AJD448" s="41"/>
      <c r="AJE448" s="41"/>
      <c r="AJF448" s="41"/>
      <c r="AJG448" s="41"/>
      <c r="AJH448" s="41"/>
      <c r="AJI448" s="41"/>
      <c r="AJJ448" s="41"/>
      <c r="AJK448" s="41"/>
      <c r="AJL448" s="41"/>
      <c r="AJM448" s="41"/>
      <c r="AJN448" s="41"/>
      <c r="AJO448" s="41"/>
      <c r="AJP448" s="41"/>
      <c r="AJQ448" s="41"/>
      <c r="AJR448" s="41"/>
      <c r="AJS448" s="41"/>
      <c r="AJT448" s="41"/>
      <c r="AJU448" s="41"/>
      <c r="AJV448" s="41"/>
      <c r="AJW448" s="41"/>
      <c r="AJX448" s="41"/>
      <c r="AJY448" s="41"/>
      <c r="AJZ448" s="41"/>
      <c r="AKA448" s="41"/>
      <c r="AKB448" s="41"/>
      <c r="AKC448" s="41"/>
      <c r="AKD448" s="41"/>
      <c r="AKE448" s="41"/>
      <c r="AKF448" s="41"/>
      <c r="AKG448" s="41"/>
      <c r="AKH448" s="41"/>
      <c r="AKI448" s="41"/>
      <c r="AKJ448" s="41"/>
      <c r="AKK448" s="41"/>
      <c r="AKL448" s="41"/>
      <c r="AKM448" s="41"/>
      <c r="AKN448" s="41"/>
      <c r="AKO448" s="41"/>
      <c r="AKP448" s="41"/>
      <c r="AKQ448" s="41"/>
      <c r="AKR448" s="41"/>
      <c r="AKS448" s="41"/>
      <c r="AKT448" s="41"/>
      <c r="AKU448" s="41"/>
      <c r="AKV448" s="41"/>
      <c r="AKW448" s="41"/>
      <c r="AKX448" s="41"/>
      <c r="AKY448" s="41"/>
      <c r="AKZ448" s="41"/>
      <c r="ALA448" s="41"/>
      <c r="ALB448" s="41"/>
      <c r="ALC448" s="41"/>
      <c r="ALD448" s="41"/>
      <c r="ALE448" s="41"/>
      <c r="ALF448" s="41"/>
      <c r="ALG448" s="41"/>
      <c r="ALH448" s="41"/>
      <c r="ALI448" s="41"/>
      <c r="ALJ448" s="41"/>
      <c r="ALK448" s="41"/>
      <c r="ALL448" s="41"/>
      <c r="ALM448" s="41"/>
      <c r="ALN448" s="41"/>
      <c r="ALO448" s="41"/>
      <c r="ALP448" s="41"/>
      <c r="ALQ448" s="41"/>
      <c r="ALR448" s="41"/>
      <c r="ALS448" s="41"/>
      <c r="ALT448" s="41"/>
      <c r="ALU448" s="41"/>
      <c r="ALV448" s="41"/>
      <c r="ALW448" s="41"/>
      <c r="ALX448" s="41"/>
      <c r="ALY448" s="41"/>
      <c r="ALZ448" s="41"/>
      <c r="AMA448" s="41"/>
      <c r="AMB448" s="41"/>
      <c r="AMC448" s="41"/>
      <c r="AMD448" s="41"/>
      <c r="AME448" s="41"/>
    </row>
    <row r="449" spans="15:59" ht="15" customHeight="1" x14ac:dyDescent="0.2"/>
    <row r="450" spans="15:59" ht="24.75" customHeight="1" x14ac:dyDescent="0.2"/>
    <row r="451" spans="15:59" ht="16.5" customHeight="1" x14ac:dyDescent="0.2"/>
    <row r="452" spans="15:59" ht="29.25" customHeight="1" x14ac:dyDescent="0.2"/>
    <row r="453" spans="15:59" ht="15" customHeight="1" x14ac:dyDescent="0.2"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4"/>
    </row>
    <row r="454" spans="15:59" ht="18" customHeight="1" x14ac:dyDescent="0.2"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4"/>
    </row>
    <row r="455" spans="15:59" ht="24.75" customHeight="1" x14ac:dyDescent="0.2"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4"/>
    </row>
    <row r="456" spans="15:59" ht="15.75" customHeight="1" x14ac:dyDescent="0.2"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4"/>
    </row>
    <row r="457" spans="15:59" ht="15" customHeight="1" x14ac:dyDescent="0.2"/>
    <row r="458" spans="15:59" ht="24.75" customHeight="1" x14ac:dyDescent="0.2"/>
    <row r="459" spans="15:59" ht="16.5" customHeight="1" x14ac:dyDescent="0.2"/>
    <row r="460" spans="15:59" ht="29.25" customHeight="1" x14ac:dyDescent="0.2"/>
    <row r="461" spans="15:59" ht="21.75" customHeight="1" x14ac:dyDescent="0.2"/>
    <row r="462" spans="15:59" ht="21.75" customHeight="1" x14ac:dyDescent="0.2"/>
    <row r="463" spans="15:59" ht="27.75" customHeight="1" x14ac:dyDescent="0.2"/>
    <row r="464" spans="15:59" s="42" customFormat="1" ht="24.75" customHeight="1" x14ac:dyDescent="0.2">
      <c r="O464" s="41"/>
      <c r="P464" s="41"/>
      <c r="Q464" s="41"/>
      <c r="R464" s="41"/>
      <c r="AA464" s="41"/>
      <c r="AB464" s="41"/>
      <c r="AC464" s="60"/>
      <c r="AD464" s="60"/>
      <c r="AE464" s="60"/>
      <c r="AF464" s="60"/>
    </row>
    <row r="465" spans="1:1019" ht="16.5" customHeight="1" x14ac:dyDescent="0.2"/>
    <row r="466" spans="1:1019" ht="34.5" customHeight="1" x14ac:dyDescent="0.2"/>
    <row r="467" spans="1:1019" ht="34.5" customHeight="1" x14ac:dyDescent="0.2"/>
    <row r="468" spans="1:1019" ht="37.5" customHeight="1" x14ac:dyDescent="0.2"/>
    <row r="469" spans="1:1019" ht="23.25" customHeight="1" x14ac:dyDescent="0.2"/>
    <row r="470" spans="1:1019" ht="23.25" customHeight="1" x14ac:dyDescent="0.2"/>
    <row r="471" spans="1:1019" ht="37.5" customHeight="1" x14ac:dyDescent="0.2"/>
    <row r="472" spans="1:1019" ht="23.25" customHeight="1" x14ac:dyDescent="0.2"/>
    <row r="473" spans="1:1019" ht="23.25" customHeight="1" x14ac:dyDescent="0.2"/>
    <row r="474" spans="1:1019" ht="37.5" customHeight="1" x14ac:dyDescent="0.2"/>
    <row r="475" spans="1:1019" ht="16.5" customHeight="1" x14ac:dyDescent="0.2"/>
    <row r="476" spans="1:1019" ht="15.75" customHeight="1" x14ac:dyDescent="0.2"/>
    <row r="477" spans="1:1019" ht="15.75" customHeight="1" x14ac:dyDescent="0.2"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41"/>
      <c r="BA477" s="41"/>
      <c r="BB477" s="41"/>
      <c r="BC477" s="41"/>
      <c r="BD477" s="41"/>
      <c r="BE477" s="41"/>
      <c r="BF477" s="41"/>
      <c r="BG477" s="41"/>
      <c r="BH477" s="41"/>
      <c r="BI477" s="41"/>
      <c r="BJ477" s="41"/>
      <c r="BK477" s="41"/>
      <c r="BL477" s="41"/>
      <c r="BM477" s="41"/>
      <c r="BN477" s="41"/>
      <c r="BO477" s="41"/>
      <c r="BP477" s="41"/>
      <c r="BQ477" s="41"/>
      <c r="BR477" s="41"/>
      <c r="BS477" s="41"/>
      <c r="BT477" s="41"/>
      <c r="BU477" s="41"/>
      <c r="BV477" s="41"/>
      <c r="BW477" s="41"/>
      <c r="BX477" s="41"/>
      <c r="BY477" s="41"/>
      <c r="BZ477" s="41"/>
      <c r="CA477" s="41"/>
      <c r="CB477" s="41"/>
      <c r="CC477" s="41"/>
      <c r="CD477" s="41"/>
      <c r="CE477" s="41"/>
      <c r="CF477" s="41"/>
      <c r="CG477" s="41"/>
      <c r="CH477" s="41"/>
      <c r="CI477" s="41"/>
      <c r="CJ477" s="41"/>
      <c r="CK477" s="41"/>
      <c r="CL477" s="41"/>
      <c r="CM477" s="41"/>
      <c r="CN477" s="41"/>
      <c r="CO477" s="41"/>
      <c r="CP477" s="41"/>
      <c r="CQ477" s="41"/>
      <c r="CR477" s="41"/>
      <c r="CS477" s="41"/>
      <c r="CT477" s="41"/>
      <c r="CU477" s="41"/>
      <c r="CV477" s="41"/>
      <c r="CW477" s="41"/>
      <c r="CX477" s="41"/>
      <c r="CY477" s="41"/>
      <c r="CZ477" s="41"/>
      <c r="DA477" s="41"/>
      <c r="DB477" s="41"/>
      <c r="DC477" s="41"/>
      <c r="DD477" s="41"/>
      <c r="DE477" s="41"/>
      <c r="DF477" s="41"/>
      <c r="DG477" s="41"/>
      <c r="DH477" s="41"/>
      <c r="DI477" s="41"/>
      <c r="DJ477" s="41"/>
      <c r="DK477" s="41"/>
      <c r="DL477" s="41"/>
      <c r="DM477" s="41"/>
      <c r="DN477" s="41"/>
      <c r="DO477" s="41"/>
      <c r="DP477" s="41"/>
      <c r="DQ477" s="41"/>
      <c r="DR477" s="41"/>
      <c r="DS477" s="41"/>
      <c r="DT477" s="41"/>
      <c r="DU477" s="41"/>
      <c r="DV477" s="41"/>
      <c r="DW477" s="41"/>
      <c r="DX477" s="41"/>
      <c r="DY477" s="41"/>
      <c r="DZ477" s="41"/>
      <c r="EA477" s="41"/>
      <c r="EB477" s="41"/>
      <c r="EC477" s="41"/>
      <c r="ED477" s="41"/>
      <c r="EE477" s="41"/>
      <c r="EF477" s="41"/>
      <c r="EG477" s="41"/>
      <c r="EH477" s="41"/>
      <c r="EI477" s="41"/>
      <c r="EJ477" s="41"/>
      <c r="EK477" s="41"/>
      <c r="EL477" s="41"/>
      <c r="EM477" s="41"/>
      <c r="EN477" s="41"/>
      <c r="EO477" s="41"/>
      <c r="EP477" s="41"/>
      <c r="EQ477" s="41"/>
      <c r="ER477" s="41"/>
      <c r="ES477" s="41"/>
      <c r="ET477" s="41"/>
      <c r="EU477" s="41"/>
      <c r="EV477" s="41"/>
      <c r="EW477" s="41"/>
      <c r="EX477" s="41"/>
      <c r="EY477" s="41"/>
      <c r="EZ477" s="41"/>
      <c r="FA477" s="41"/>
      <c r="FB477" s="41"/>
      <c r="FC477" s="41"/>
      <c r="FD477" s="41"/>
      <c r="FE477" s="41"/>
      <c r="FF477" s="41"/>
      <c r="FG477" s="41"/>
      <c r="FH477" s="41"/>
      <c r="FI477" s="41"/>
      <c r="FJ477" s="41"/>
      <c r="FK477" s="41"/>
      <c r="FL477" s="41"/>
      <c r="FM477" s="41"/>
      <c r="FN477" s="41"/>
      <c r="FO477" s="41"/>
      <c r="FP477" s="41"/>
      <c r="FQ477" s="41"/>
      <c r="FR477" s="41"/>
      <c r="FS477" s="41"/>
      <c r="FT477" s="41"/>
      <c r="FU477" s="41"/>
      <c r="FV477" s="41"/>
      <c r="FW477" s="41"/>
      <c r="FX477" s="41"/>
      <c r="FY477" s="41"/>
      <c r="FZ477" s="41"/>
      <c r="GA477" s="41"/>
      <c r="GB477" s="41"/>
      <c r="GC477" s="41"/>
      <c r="GD477" s="41"/>
      <c r="GE477" s="41"/>
      <c r="GF477" s="41"/>
      <c r="GG477" s="41"/>
      <c r="GH477" s="41"/>
      <c r="GI477" s="41"/>
      <c r="GJ477" s="41"/>
      <c r="GK477" s="41"/>
      <c r="GL477" s="41"/>
      <c r="GM477" s="41"/>
      <c r="GN477" s="41"/>
      <c r="GO477" s="41"/>
      <c r="GP477" s="41"/>
      <c r="GQ477" s="41"/>
      <c r="GR477" s="41"/>
      <c r="GS477" s="41"/>
      <c r="GT477" s="41"/>
      <c r="GU477" s="41"/>
      <c r="GV477" s="41"/>
      <c r="GW477" s="41"/>
      <c r="GX477" s="41"/>
      <c r="GY477" s="41"/>
      <c r="GZ477" s="41"/>
      <c r="HA477" s="41"/>
      <c r="HB477" s="41"/>
      <c r="HC477" s="41"/>
      <c r="HD477" s="41"/>
      <c r="HE477" s="41"/>
      <c r="HF477" s="41"/>
      <c r="HG477" s="41"/>
      <c r="HH477" s="41"/>
      <c r="HI477" s="41"/>
      <c r="HJ477" s="41"/>
      <c r="HK477" s="41"/>
      <c r="HL477" s="41"/>
      <c r="HM477" s="41"/>
      <c r="HN477" s="41"/>
      <c r="HO477" s="41"/>
      <c r="HP477" s="41"/>
      <c r="HQ477" s="41"/>
      <c r="HR477" s="41"/>
      <c r="HS477" s="41"/>
      <c r="HT477" s="41"/>
      <c r="HU477" s="41"/>
      <c r="HV477" s="41"/>
      <c r="HW477" s="41"/>
      <c r="HX477" s="41"/>
      <c r="HY477" s="41"/>
      <c r="HZ477" s="41"/>
      <c r="IA477" s="41"/>
      <c r="IB477" s="41"/>
      <c r="IC477" s="41"/>
      <c r="ID477" s="41"/>
      <c r="IE477" s="41"/>
      <c r="IF477" s="41"/>
      <c r="IG477" s="41"/>
      <c r="IH477" s="41"/>
      <c r="II477" s="41"/>
      <c r="IJ477" s="41"/>
      <c r="IK477" s="41"/>
      <c r="IL477" s="41"/>
      <c r="IM477" s="41"/>
      <c r="IN477" s="41"/>
      <c r="IO477" s="41"/>
      <c r="IP477" s="41"/>
      <c r="IQ477" s="41"/>
      <c r="IR477" s="41"/>
      <c r="IS477" s="41"/>
      <c r="IT477" s="41"/>
      <c r="IU477" s="41"/>
      <c r="IV477" s="41"/>
      <c r="IW477" s="41"/>
      <c r="IX477" s="41"/>
      <c r="IY477" s="41"/>
      <c r="IZ477" s="41"/>
      <c r="JA477" s="41"/>
      <c r="JB477" s="41"/>
      <c r="JC477" s="41"/>
      <c r="JD477" s="41"/>
      <c r="JE477" s="41"/>
      <c r="JF477" s="41"/>
      <c r="JG477" s="41"/>
      <c r="JH477" s="41"/>
      <c r="JI477" s="41"/>
      <c r="JJ477" s="41"/>
      <c r="JK477" s="41"/>
      <c r="JL477" s="41"/>
      <c r="JM477" s="41"/>
      <c r="JN477" s="41"/>
      <c r="JO477" s="41"/>
      <c r="JP477" s="41"/>
      <c r="JQ477" s="41"/>
      <c r="JR477" s="41"/>
      <c r="JS477" s="41"/>
      <c r="JT477" s="41"/>
      <c r="JU477" s="41"/>
      <c r="JV477" s="41"/>
      <c r="JW477" s="41"/>
      <c r="JX477" s="41"/>
      <c r="JY477" s="41"/>
      <c r="JZ477" s="41"/>
      <c r="KA477" s="41"/>
      <c r="KB477" s="41"/>
      <c r="KC477" s="41"/>
      <c r="KD477" s="41"/>
      <c r="KE477" s="41"/>
      <c r="KF477" s="41"/>
      <c r="KG477" s="41"/>
      <c r="KH477" s="41"/>
      <c r="KI477" s="41"/>
      <c r="KJ477" s="41"/>
      <c r="KK477" s="41"/>
      <c r="KL477" s="41"/>
      <c r="KM477" s="41"/>
      <c r="KN477" s="41"/>
      <c r="KO477" s="41"/>
      <c r="KP477" s="41"/>
      <c r="KQ477" s="41"/>
      <c r="KR477" s="41"/>
      <c r="KS477" s="41"/>
      <c r="KT477" s="41"/>
      <c r="KU477" s="41"/>
      <c r="KV477" s="41"/>
      <c r="KW477" s="41"/>
      <c r="KX477" s="41"/>
      <c r="KY477" s="41"/>
      <c r="KZ477" s="41"/>
      <c r="LA477" s="41"/>
      <c r="LB477" s="41"/>
      <c r="LC477" s="41"/>
      <c r="LD477" s="41"/>
      <c r="LE477" s="41"/>
      <c r="LF477" s="41"/>
      <c r="LG477" s="41"/>
      <c r="LH477" s="41"/>
      <c r="LI477" s="41"/>
      <c r="LJ477" s="41"/>
      <c r="LK477" s="41"/>
      <c r="LL477" s="41"/>
      <c r="LM477" s="41"/>
      <c r="LN477" s="41"/>
      <c r="LO477" s="41"/>
      <c r="LP477" s="41"/>
      <c r="LQ477" s="41"/>
      <c r="LR477" s="41"/>
      <c r="LS477" s="41"/>
      <c r="LT477" s="41"/>
      <c r="LU477" s="41"/>
      <c r="LV477" s="41"/>
      <c r="LW477" s="41"/>
      <c r="LX477" s="41"/>
      <c r="LY477" s="41"/>
      <c r="LZ477" s="41"/>
      <c r="MA477" s="41"/>
      <c r="MB477" s="41"/>
      <c r="MC477" s="41"/>
      <c r="MD477" s="41"/>
      <c r="ME477" s="41"/>
      <c r="MF477" s="41"/>
      <c r="MG477" s="41"/>
      <c r="MH477" s="41"/>
      <c r="MI477" s="41"/>
      <c r="MJ477" s="41"/>
      <c r="MK477" s="41"/>
      <c r="ML477" s="41"/>
      <c r="MM477" s="41"/>
      <c r="MN477" s="41"/>
      <c r="MO477" s="41"/>
      <c r="MP477" s="41"/>
      <c r="MQ477" s="41"/>
      <c r="MR477" s="41"/>
      <c r="MS477" s="41"/>
      <c r="MT477" s="41"/>
      <c r="MU477" s="41"/>
      <c r="MV477" s="41"/>
      <c r="MW477" s="41"/>
      <c r="MX477" s="41"/>
      <c r="MY477" s="41"/>
      <c r="MZ477" s="41"/>
      <c r="NA477" s="41"/>
      <c r="NB477" s="41"/>
      <c r="NC477" s="41"/>
      <c r="ND477" s="41"/>
      <c r="NE477" s="41"/>
      <c r="NF477" s="41"/>
      <c r="NG477" s="41"/>
      <c r="NH477" s="41"/>
      <c r="NI477" s="41"/>
      <c r="NJ477" s="41"/>
      <c r="NK477" s="41"/>
      <c r="NL477" s="41"/>
      <c r="NM477" s="41"/>
      <c r="NN477" s="41"/>
      <c r="NO477" s="41"/>
      <c r="NP477" s="41"/>
      <c r="NQ477" s="41"/>
      <c r="NR477" s="41"/>
      <c r="NS477" s="41"/>
      <c r="NT477" s="41"/>
      <c r="NU477" s="41"/>
      <c r="NV477" s="41"/>
      <c r="NW477" s="41"/>
      <c r="NX477" s="41"/>
      <c r="NY477" s="41"/>
      <c r="NZ477" s="41"/>
      <c r="OA477" s="41"/>
      <c r="OB477" s="41"/>
      <c r="OC477" s="41"/>
      <c r="OD477" s="41"/>
      <c r="OE477" s="41"/>
      <c r="OF477" s="41"/>
      <c r="OG477" s="41"/>
      <c r="OH477" s="41"/>
      <c r="OI477" s="41"/>
      <c r="OJ477" s="41"/>
      <c r="OK477" s="41"/>
      <c r="OL477" s="41"/>
      <c r="OM477" s="41"/>
      <c r="ON477" s="41"/>
      <c r="OO477" s="41"/>
      <c r="OP477" s="41"/>
      <c r="OQ477" s="41"/>
      <c r="OR477" s="41"/>
      <c r="OS477" s="41"/>
      <c r="OT477" s="41"/>
      <c r="OU477" s="41"/>
      <c r="OV477" s="41"/>
      <c r="OW477" s="41"/>
      <c r="OX477" s="41"/>
      <c r="OY477" s="41"/>
      <c r="OZ477" s="41"/>
      <c r="PA477" s="41"/>
      <c r="PB477" s="41"/>
      <c r="PC477" s="41"/>
      <c r="PD477" s="41"/>
      <c r="PE477" s="41"/>
      <c r="PF477" s="41"/>
      <c r="PG477" s="41"/>
      <c r="PH477" s="41"/>
      <c r="PI477" s="41"/>
      <c r="PJ477" s="41"/>
      <c r="PK477" s="41"/>
      <c r="PL477" s="41"/>
      <c r="PM477" s="41"/>
      <c r="PN477" s="41"/>
      <c r="PO477" s="41"/>
      <c r="PP477" s="41"/>
      <c r="PQ477" s="41"/>
      <c r="PR477" s="41"/>
      <c r="PS477" s="41"/>
      <c r="PT477" s="41"/>
      <c r="PU477" s="41"/>
      <c r="PV477" s="41"/>
      <c r="PW477" s="41"/>
      <c r="PX477" s="41"/>
      <c r="PY477" s="41"/>
      <c r="PZ477" s="41"/>
      <c r="QA477" s="41"/>
      <c r="QB477" s="41"/>
      <c r="QC477" s="41"/>
      <c r="QD477" s="41"/>
      <c r="QE477" s="41"/>
      <c r="QF477" s="41"/>
      <c r="QG477" s="41"/>
      <c r="QH477" s="41"/>
      <c r="QI477" s="41"/>
      <c r="QJ477" s="41"/>
      <c r="QK477" s="41"/>
      <c r="QL477" s="41"/>
      <c r="QM477" s="41"/>
      <c r="QN477" s="41"/>
      <c r="QO477" s="41"/>
      <c r="QP477" s="41"/>
      <c r="QQ477" s="41"/>
      <c r="QR477" s="41"/>
      <c r="QS477" s="41"/>
      <c r="QT477" s="41"/>
      <c r="QU477" s="41"/>
      <c r="QV477" s="41"/>
      <c r="QW477" s="41"/>
      <c r="QX477" s="41"/>
      <c r="QY477" s="41"/>
      <c r="QZ477" s="41"/>
      <c r="RA477" s="41"/>
      <c r="RB477" s="41"/>
      <c r="RC477" s="41"/>
      <c r="RD477" s="41"/>
      <c r="RE477" s="41"/>
      <c r="RF477" s="41"/>
      <c r="RG477" s="41"/>
      <c r="RH477" s="41"/>
      <c r="RI477" s="41"/>
      <c r="RJ477" s="41"/>
      <c r="RK477" s="41"/>
      <c r="RL477" s="41"/>
      <c r="RM477" s="41"/>
      <c r="RN477" s="41"/>
      <c r="RO477" s="41"/>
      <c r="RP477" s="41"/>
      <c r="RQ477" s="41"/>
      <c r="RR477" s="41"/>
      <c r="RS477" s="41"/>
      <c r="RT477" s="41"/>
      <c r="RU477" s="41"/>
      <c r="RV477" s="41"/>
      <c r="RW477" s="41"/>
      <c r="RX477" s="41"/>
      <c r="RY477" s="41"/>
      <c r="RZ477" s="41"/>
      <c r="SA477" s="41"/>
      <c r="SB477" s="41"/>
      <c r="SC477" s="41"/>
      <c r="SD477" s="41"/>
      <c r="SE477" s="41"/>
      <c r="SF477" s="41"/>
      <c r="SG477" s="41"/>
      <c r="SH477" s="41"/>
      <c r="SI477" s="41"/>
      <c r="SJ477" s="41"/>
      <c r="SK477" s="41"/>
      <c r="SL477" s="41"/>
      <c r="SM477" s="41"/>
      <c r="SN477" s="41"/>
      <c r="SO477" s="41"/>
      <c r="SP477" s="41"/>
      <c r="SQ477" s="41"/>
      <c r="SR477" s="41"/>
      <c r="SS477" s="41"/>
      <c r="ST477" s="41"/>
      <c r="SU477" s="41"/>
      <c r="SV477" s="41"/>
      <c r="SW477" s="41"/>
      <c r="SX477" s="41"/>
      <c r="SY477" s="41"/>
      <c r="SZ477" s="41"/>
      <c r="TA477" s="41"/>
      <c r="TB477" s="41"/>
      <c r="TC477" s="41"/>
      <c r="TD477" s="41"/>
      <c r="TE477" s="41"/>
      <c r="TF477" s="41"/>
      <c r="TG477" s="41"/>
      <c r="TH477" s="41"/>
      <c r="TI477" s="41"/>
      <c r="TJ477" s="41"/>
      <c r="TK477" s="41"/>
      <c r="TL477" s="41"/>
      <c r="TM477" s="41"/>
      <c r="TN477" s="41"/>
      <c r="TO477" s="41"/>
      <c r="TP477" s="41"/>
      <c r="TQ477" s="41"/>
      <c r="TR477" s="41"/>
      <c r="TS477" s="41"/>
      <c r="TT477" s="41"/>
      <c r="TU477" s="41"/>
      <c r="TV477" s="41"/>
      <c r="TW477" s="41"/>
      <c r="TX477" s="41"/>
      <c r="TY477" s="41"/>
      <c r="TZ477" s="41"/>
      <c r="UA477" s="41"/>
      <c r="UB477" s="41"/>
      <c r="UC477" s="41"/>
      <c r="UD477" s="41"/>
      <c r="UE477" s="41"/>
      <c r="UF477" s="41"/>
      <c r="UG477" s="41"/>
      <c r="UH477" s="41"/>
      <c r="UI477" s="41"/>
      <c r="UJ477" s="41"/>
      <c r="UK477" s="41"/>
      <c r="UL477" s="41"/>
      <c r="UM477" s="41"/>
      <c r="UN477" s="41"/>
      <c r="UO477" s="41"/>
      <c r="UP477" s="41"/>
      <c r="UQ477" s="41"/>
      <c r="UR477" s="41"/>
      <c r="US477" s="41"/>
      <c r="UT477" s="41"/>
      <c r="UU477" s="41"/>
      <c r="UV477" s="41"/>
      <c r="UW477" s="41"/>
      <c r="UX477" s="41"/>
      <c r="UY477" s="41"/>
      <c r="UZ477" s="41"/>
      <c r="VA477" s="41"/>
      <c r="VB477" s="41"/>
      <c r="VC477" s="41"/>
      <c r="VD477" s="41"/>
      <c r="VE477" s="41"/>
      <c r="VF477" s="41"/>
      <c r="VG477" s="41"/>
      <c r="VH477" s="41"/>
      <c r="VI477" s="41"/>
      <c r="VJ477" s="41"/>
      <c r="VK477" s="41"/>
      <c r="VL477" s="41"/>
      <c r="VM477" s="41"/>
      <c r="VN477" s="41"/>
      <c r="VO477" s="41"/>
      <c r="VP477" s="41"/>
      <c r="VQ477" s="41"/>
      <c r="VR477" s="41"/>
      <c r="VS477" s="41"/>
      <c r="VT477" s="41"/>
      <c r="VU477" s="41"/>
      <c r="VV477" s="41"/>
      <c r="VW477" s="41"/>
      <c r="VX477" s="41"/>
      <c r="VY477" s="41"/>
      <c r="VZ477" s="41"/>
      <c r="WA477" s="41"/>
      <c r="WB477" s="41"/>
      <c r="WC477" s="41"/>
      <c r="WD477" s="41"/>
      <c r="WE477" s="41"/>
      <c r="WF477" s="41"/>
      <c r="WG477" s="41"/>
      <c r="WH477" s="41"/>
      <c r="WI477" s="41"/>
      <c r="WJ477" s="41"/>
      <c r="WK477" s="41"/>
      <c r="WL477" s="41"/>
      <c r="WM477" s="41"/>
      <c r="WN477" s="41"/>
      <c r="WO477" s="41"/>
      <c r="WP477" s="41"/>
      <c r="WQ477" s="41"/>
      <c r="WR477" s="41"/>
      <c r="WS477" s="41"/>
      <c r="WT477" s="41"/>
      <c r="WU477" s="41"/>
      <c r="WV477" s="41"/>
      <c r="WW477" s="41"/>
      <c r="WX477" s="41"/>
      <c r="WY477" s="41"/>
      <c r="WZ477" s="41"/>
      <c r="XA477" s="41"/>
      <c r="XB477" s="41"/>
      <c r="XC477" s="41"/>
      <c r="XD477" s="41"/>
      <c r="XE477" s="41"/>
      <c r="XF477" s="41"/>
      <c r="XG477" s="41"/>
      <c r="XH477" s="41"/>
      <c r="XI477" s="41"/>
      <c r="XJ477" s="41"/>
      <c r="XK477" s="41"/>
      <c r="XL477" s="41"/>
      <c r="XM477" s="41"/>
      <c r="XN477" s="41"/>
      <c r="XO477" s="41"/>
      <c r="XP477" s="41"/>
      <c r="XQ477" s="41"/>
      <c r="XR477" s="41"/>
      <c r="XS477" s="41"/>
      <c r="XT477" s="41"/>
      <c r="XU477" s="41"/>
      <c r="XV477" s="41"/>
      <c r="XW477" s="41"/>
      <c r="XX477" s="41"/>
      <c r="XY477" s="41"/>
      <c r="XZ477" s="41"/>
      <c r="YA477" s="41"/>
      <c r="YB477" s="41"/>
      <c r="YC477" s="41"/>
      <c r="YD477" s="41"/>
      <c r="YE477" s="41"/>
      <c r="YF477" s="41"/>
      <c r="YG477" s="41"/>
      <c r="YH477" s="41"/>
      <c r="YI477" s="41"/>
      <c r="YJ477" s="41"/>
      <c r="YK477" s="41"/>
      <c r="YL477" s="41"/>
      <c r="YM477" s="41"/>
      <c r="YN477" s="41"/>
      <c r="YO477" s="41"/>
      <c r="YP477" s="41"/>
      <c r="YQ477" s="41"/>
      <c r="YR477" s="41"/>
      <c r="YS477" s="41"/>
      <c r="YT477" s="41"/>
      <c r="YU477" s="41"/>
      <c r="YV477" s="41"/>
      <c r="YW477" s="41"/>
      <c r="YX477" s="41"/>
      <c r="YY477" s="41"/>
      <c r="YZ477" s="41"/>
      <c r="ZA477" s="41"/>
      <c r="ZB477" s="41"/>
      <c r="ZC477" s="41"/>
      <c r="ZD477" s="41"/>
      <c r="ZE477" s="41"/>
      <c r="ZF477" s="41"/>
      <c r="ZG477" s="41"/>
      <c r="ZH477" s="41"/>
      <c r="ZI477" s="41"/>
      <c r="ZJ477" s="41"/>
      <c r="ZK477" s="41"/>
      <c r="ZL477" s="41"/>
      <c r="ZM477" s="41"/>
      <c r="ZN477" s="41"/>
      <c r="ZO477" s="41"/>
      <c r="ZP477" s="41"/>
      <c r="ZQ477" s="41"/>
      <c r="ZR477" s="41"/>
      <c r="ZS477" s="41"/>
      <c r="ZT477" s="41"/>
      <c r="ZU477" s="41"/>
      <c r="ZV477" s="41"/>
      <c r="ZW477" s="41"/>
      <c r="ZX477" s="41"/>
      <c r="ZY477" s="41"/>
      <c r="ZZ477" s="41"/>
      <c r="AAA477" s="41"/>
      <c r="AAB477" s="41"/>
      <c r="AAC477" s="41"/>
      <c r="AAD477" s="41"/>
      <c r="AAE477" s="41"/>
      <c r="AAF477" s="41"/>
      <c r="AAG477" s="41"/>
      <c r="AAH477" s="41"/>
      <c r="AAI477" s="41"/>
      <c r="AAJ477" s="41"/>
      <c r="AAK477" s="41"/>
      <c r="AAL477" s="41"/>
      <c r="AAM477" s="41"/>
      <c r="AAN477" s="41"/>
      <c r="AAO477" s="41"/>
      <c r="AAP477" s="41"/>
      <c r="AAQ477" s="41"/>
      <c r="AAR477" s="41"/>
      <c r="AAS477" s="41"/>
      <c r="AAT477" s="41"/>
      <c r="AAU477" s="41"/>
      <c r="AAV477" s="41"/>
      <c r="AAW477" s="41"/>
      <c r="AAX477" s="41"/>
      <c r="AAY477" s="41"/>
      <c r="AAZ477" s="41"/>
      <c r="ABA477" s="41"/>
      <c r="ABB477" s="41"/>
      <c r="ABC477" s="41"/>
      <c r="ABD477" s="41"/>
      <c r="ABE477" s="41"/>
      <c r="ABF477" s="41"/>
      <c r="ABG477" s="41"/>
      <c r="ABH477" s="41"/>
      <c r="ABI477" s="41"/>
      <c r="ABJ477" s="41"/>
      <c r="ABK477" s="41"/>
      <c r="ABL477" s="41"/>
      <c r="ABM477" s="41"/>
      <c r="ABN477" s="41"/>
      <c r="ABO477" s="41"/>
      <c r="ABP477" s="41"/>
      <c r="ABQ477" s="41"/>
      <c r="ABR477" s="41"/>
      <c r="ABS477" s="41"/>
      <c r="ABT477" s="41"/>
      <c r="ABU477" s="41"/>
      <c r="ABV477" s="41"/>
      <c r="ABW477" s="41"/>
      <c r="ABX477" s="41"/>
      <c r="ABY477" s="41"/>
      <c r="ABZ477" s="41"/>
      <c r="ACA477" s="41"/>
      <c r="ACB477" s="41"/>
      <c r="ACC477" s="41"/>
      <c r="ACD477" s="41"/>
      <c r="ACE477" s="41"/>
      <c r="ACF477" s="41"/>
      <c r="ACG477" s="41"/>
      <c r="ACH477" s="41"/>
      <c r="ACI477" s="41"/>
      <c r="ACJ477" s="41"/>
      <c r="ACK477" s="41"/>
      <c r="ACL477" s="41"/>
      <c r="ACM477" s="41"/>
      <c r="ACN477" s="41"/>
      <c r="ACO477" s="41"/>
      <c r="ACP477" s="41"/>
      <c r="ACQ477" s="41"/>
      <c r="ACR477" s="41"/>
      <c r="ACS477" s="41"/>
      <c r="ACT477" s="41"/>
      <c r="ACU477" s="41"/>
      <c r="ACV477" s="41"/>
      <c r="ACW477" s="41"/>
      <c r="ACX477" s="41"/>
      <c r="ACY477" s="41"/>
      <c r="ACZ477" s="41"/>
      <c r="ADA477" s="41"/>
      <c r="ADB477" s="41"/>
      <c r="ADC477" s="41"/>
      <c r="ADD477" s="41"/>
      <c r="ADE477" s="41"/>
      <c r="ADF477" s="41"/>
      <c r="ADG477" s="41"/>
      <c r="ADH477" s="41"/>
      <c r="ADI477" s="41"/>
      <c r="ADJ477" s="41"/>
      <c r="ADK477" s="41"/>
      <c r="ADL477" s="41"/>
      <c r="ADM477" s="41"/>
      <c r="ADN477" s="41"/>
      <c r="ADO477" s="41"/>
      <c r="ADP477" s="41"/>
      <c r="ADQ477" s="41"/>
      <c r="ADR477" s="41"/>
      <c r="ADS477" s="41"/>
      <c r="ADT477" s="41"/>
      <c r="ADU477" s="41"/>
      <c r="ADV477" s="41"/>
      <c r="ADW477" s="41"/>
      <c r="ADX477" s="41"/>
      <c r="ADY477" s="41"/>
      <c r="ADZ477" s="41"/>
      <c r="AEA477" s="41"/>
      <c r="AEB477" s="41"/>
      <c r="AEC477" s="41"/>
      <c r="AED477" s="41"/>
      <c r="AEE477" s="41"/>
      <c r="AEF477" s="41"/>
      <c r="AEG477" s="41"/>
      <c r="AEH477" s="41"/>
      <c r="AEI477" s="41"/>
      <c r="AEJ477" s="41"/>
      <c r="AEK477" s="41"/>
      <c r="AEL477" s="41"/>
      <c r="AEM477" s="41"/>
      <c r="AEN477" s="41"/>
      <c r="AEO477" s="41"/>
      <c r="AEP477" s="41"/>
      <c r="AEQ477" s="41"/>
      <c r="AER477" s="41"/>
      <c r="AES477" s="41"/>
      <c r="AET477" s="41"/>
      <c r="AEU477" s="41"/>
      <c r="AEV477" s="41"/>
      <c r="AEW477" s="41"/>
      <c r="AEX477" s="41"/>
      <c r="AEY477" s="41"/>
      <c r="AEZ477" s="41"/>
      <c r="AFA477" s="41"/>
      <c r="AFB477" s="41"/>
      <c r="AFC477" s="41"/>
      <c r="AFD477" s="41"/>
      <c r="AFE477" s="41"/>
      <c r="AFF477" s="41"/>
      <c r="AFG477" s="41"/>
      <c r="AFH477" s="41"/>
      <c r="AFI477" s="41"/>
      <c r="AFJ477" s="41"/>
      <c r="AFK477" s="41"/>
      <c r="AFL477" s="41"/>
      <c r="AFM477" s="41"/>
      <c r="AFN477" s="41"/>
      <c r="AFO477" s="41"/>
      <c r="AFP477" s="41"/>
      <c r="AFQ477" s="41"/>
      <c r="AFR477" s="41"/>
      <c r="AFS477" s="41"/>
      <c r="AFT477" s="41"/>
      <c r="AFU477" s="41"/>
      <c r="AFV477" s="41"/>
      <c r="AFW477" s="41"/>
      <c r="AFX477" s="41"/>
      <c r="AFY477" s="41"/>
      <c r="AFZ477" s="41"/>
      <c r="AGA477" s="41"/>
      <c r="AGB477" s="41"/>
      <c r="AGC477" s="41"/>
      <c r="AGD477" s="41"/>
      <c r="AGE477" s="41"/>
      <c r="AGF477" s="41"/>
      <c r="AGG477" s="41"/>
      <c r="AGH477" s="41"/>
      <c r="AGI477" s="41"/>
      <c r="AGJ477" s="41"/>
      <c r="AGK477" s="41"/>
      <c r="AGL477" s="41"/>
      <c r="AGM477" s="41"/>
      <c r="AGN477" s="41"/>
      <c r="AGO477" s="41"/>
      <c r="AGP477" s="41"/>
      <c r="AGQ477" s="41"/>
      <c r="AGR477" s="41"/>
      <c r="AGS477" s="41"/>
      <c r="AGT477" s="41"/>
      <c r="AGU477" s="41"/>
      <c r="AGV477" s="41"/>
      <c r="AGW477" s="41"/>
      <c r="AGX477" s="41"/>
      <c r="AGY477" s="41"/>
      <c r="AGZ477" s="41"/>
      <c r="AHA477" s="41"/>
      <c r="AHB477" s="41"/>
      <c r="AHC477" s="41"/>
      <c r="AHD477" s="41"/>
      <c r="AHE477" s="41"/>
      <c r="AHF477" s="41"/>
      <c r="AHG477" s="41"/>
      <c r="AHH477" s="41"/>
      <c r="AHI477" s="41"/>
      <c r="AHJ477" s="41"/>
      <c r="AHK477" s="41"/>
      <c r="AHL477" s="41"/>
      <c r="AHM477" s="41"/>
      <c r="AHN477" s="41"/>
      <c r="AHO477" s="41"/>
      <c r="AHP477" s="41"/>
      <c r="AHQ477" s="41"/>
      <c r="AHR477" s="41"/>
      <c r="AHS477" s="41"/>
      <c r="AHT477" s="41"/>
      <c r="AHU477" s="41"/>
      <c r="AHV477" s="41"/>
      <c r="AHW477" s="41"/>
      <c r="AHX477" s="41"/>
      <c r="AHY477" s="41"/>
      <c r="AHZ477" s="41"/>
      <c r="AIA477" s="41"/>
      <c r="AIB477" s="41"/>
      <c r="AIC477" s="41"/>
      <c r="AID477" s="41"/>
      <c r="AIE477" s="41"/>
      <c r="AIF477" s="41"/>
      <c r="AIG477" s="41"/>
      <c r="AIH477" s="41"/>
      <c r="AII477" s="41"/>
      <c r="AIJ477" s="41"/>
      <c r="AIK477" s="41"/>
      <c r="AIL477" s="41"/>
      <c r="AIM477" s="41"/>
      <c r="AIN477" s="41"/>
      <c r="AIO477" s="41"/>
      <c r="AIP477" s="41"/>
      <c r="AIQ477" s="41"/>
      <c r="AIR477" s="41"/>
      <c r="AIS477" s="41"/>
      <c r="AIT477" s="41"/>
      <c r="AIU477" s="41"/>
      <c r="AIV477" s="41"/>
      <c r="AIW477" s="41"/>
      <c r="AIX477" s="41"/>
      <c r="AIY477" s="41"/>
      <c r="AIZ477" s="41"/>
      <c r="AJA477" s="41"/>
      <c r="AJB477" s="41"/>
      <c r="AJC477" s="41"/>
      <c r="AJD477" s="41"/>
      <c r="AJE477" s="41"/>
      <c r="AJF477" s="41"/>
      <c r="AJG477" s="41"/>
      <c r="AJH477" s="41"/>
      <c r="AJI477" s="41"/>
      <c r="AJJ477" s="41"/>
      <c r="AJK477" s="41"/>
      <c r="AJL477" s="41"/>
      <c r="AJM477" s="41"/>
      <c r="AJN477" s="41"/>
      <c r="AJO477" s="41"/>
      <c r="AJP477" s="41"/>
      <c r="AJQ477" s="41"/>
      <c r="AJR477" s="41"/>
      <c r="AJS477" s="41"/>
      <c r="AJT477" s="41"/>
      <c r="AJU477" s="41"/>
      <c r="AJV477" s="41"/>
      <c r="AJW477" s="41"/>
      <c r="AJX477" s="41"/>
      <c r="AJY477" s="41"/>
      <c r="AJZ477" s="41"/>
      <c r="AKA477" s="41"/>
      <c r="AKB477" s="41"/>
      <c r="AKC477" s="41"/>
      <c r="AKD477" s="41"/>
      <c r="AKE477" s="41"/>
      <c r="AKF477" s="41"/>
      <c r="AKG477" s="41"/>
      <c r="AKH477" s="41"/>
      <c r="AKI477" s="41"/>
      <c r="AKJ477" s="41"/>
      <c r="AKK477" s="41"/>
      <c r="AKL477" s="41"/>
      <c r="AKM477" s="41"/>
      <c r="AKN477" s="41"/>
      <c r="AKO477" s="41"/>
      <c r="AKP477" s="41"/>
      <c r="AKQ477" s="41"/>
      <c r="AKR477" s="41"/>
      <c r="AKS477" s="41"/>
      <c r="AKT477" s="41"/>
      <c r="AKU477" s="41"/>
      <c r="AKV477" s="41"/>
      <c r="AKW477" s="41"/>
      <c r="AKX477" s="41"/>
      <c r="AKY477" s="41"/>
      <c r="AKZ477" s="41"/>
      <c r="ALA477" s="41"/>
      <c r="ALB477" s="41"/>
      <c r="ALC477" s="41"/>
      <c r="ALD477" s="41"/>
      <c r="ALE477" s="41"/>
      <c r="ALF477" s="41"/>
      <c r="ALG477" s="41"/>
      <c r="ALH477" s="41"/>
      <c r="ALI477" s="41"/>
      <c r="ALJ477" s="41"/>
      <c r="ALK477" s="41"/>
      <c r="ALL477" s="41"/>
      <c r="ALM477" s="41"/>
      <c r="ALN477" s="41"/>
      <c r="ALO477" s="41"/>
      <c r="ALP477" s="41"/>
      <c r="ALQ477" s="41"/>
      <c r="ALR477" s="41"/>
      <c r="ALS477" s="41"/>
      <c r="ALT477" s="41"/>
      <c r="ALU477" s="41"/>
      <c r="ALV477" s="41"/>
      <c r="ALW477" s="41"/>
      <c r="ALX477" s="41"/>
      <c r="ALY477" s="41"/>
      <c r="ALZ477" s="41"/>
      <c r="AMA477" s="41"/>
      <c r="AMB477" s="41"/>
      <c r="AMC477" s="41"/>
      <c r="AMD477" s="41"/>
      <c r="AME477" s="41"/>
    </row>
    <row r="478" spans="1:1019" s="74" customFormat="1" ht="15.75" customHeight="1" x14ac:dyDescent="0.2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1"/>
      <c r="P478" s="41"/>
      <c r="Q478" s="41"/>
      <c r="R478" s="41"/>
      <c r="S478" s="42"/>
      <c r="T478" s="42"/>
      <c r="U478" s="42"/>
      <c r="V478" s="42"/>
      <c r="W478" s="42"/>
      <c r="X478" s="42"/>
      <c r="Y478" s="42"/>
      <c r="Z478" s="42"/>
      <c r="AA478" s="41"/>
      <c r="AB478" s="41"/>
      <c r="AC478" s="60"/>
      <c r="AD478" s="60"/>
      <c r="AE478" s="60"/>
      <c r="AF478" s="60"/>
    </row>
    <row r="479" spans="1:1019" ht="16.5" customHeight="1" x14ac:dyDescent="0.2"/>
    <row r="480" spans="1:1019" ht="16.5" customHeight="1" x14ac:dyDescent="0.2"/>
    <row r="481" ht="16.5" customHeight="1" x14ac:dyDescent="0.2"/>
    <row r="482" ht="15.75" customHeight="1" x14ac:dyDescent="0.2"/>
    <row r="483" ht="15.75" customHeight="1" x14ac:dyDescent="0.2"/>
    <row r="484" ht="15.75" customHeight="1" x14ac:dyDescent="0.2"/>
    <row r="485" ht="30" customHeight="1" x14ac:dyDescent="0.2"/>
    <row r="486" ht="15.75" customHeight="1" x14ac:dyDescent="0.2"/>
    <row r="487" ht="17.25" customHeight="1" x14ac:dyDescent="0.2"/>
    <row r="488" ht="13.5" customHeight="1" x14ac:dyDescent="0.2"/>
    <row r="489" ht="26.25" customHeight="1" x14ac:dyDescent="0.2"/>
    <row r="490" ht="21.75" customHeight="1" x14ac:dyDescent="0.2"/>
    <row r="491" ht="21.75" customHeight="1" x14ac:dyDescent="0.2"/>
    <row r="492" ht="27.75" customHeight="1" x14ac:dyDescent="0.2"/>
    <row r="493" ht="21" customHeight="1" x14ac:dyDescent="0.2"/>
    <row r="494" ht="21" customHeight="1" x14ac:dyDescent="0.2"/>
    <row r="495" ht="19.5" customHeight="1" x14ac:dyDescent="0.2"/>
    <row r="496" ht="15" customHeight="1" x14ac:dyDescent="0.2"/>
    <row r="497" ht="15" customHeight="1" x14ac:dyDescent="0.2"/>
    <row r="498" ht="15.75" customHeight="1" x14ac:dyDescent="0.2"/>
    <row r="499" ht="30" customHeight="1" x14ac:dyDescent="0.2"/>
    <row r="500" ht="15.75" customHeight="1" x14ac:dyDescent="0.2"/>
    <row r="501" ht="30.75" customHeight="1" x14ac:dyDescent="0.2"/>
    <row r="502" ht="15.75" customHeight="1" x14ac:dyDescent="0.2"/>
    <row r="503" ht="15.75" customHeight="1" x14ac:dyDescent="0.2"/>
    <row r="504" ht="15.75" customHeight="1" x14ac:dyDescent="0.2"/>
    <row r="505" ht="34.5" customHeight="1" x14ac:dyDescent="0.2"/>
    <row r="506" ht="24.75" customHeight="1" x14ac:dyDescent="0.2"/>
    <row r="507" ht="21" customHeight="1" x14ac:dyDescent="0.2"/>
    <row r="508" ht="21" customHeight="1" x14ac:dyDescent="0.2"/>
    <row r="509" ht="27.75" customHeight="1" x14ac:dyDescent="0.2"/>
    <row r="511" ht="12" customHeight="1" x14ac:dyDescent="0.2"/>
    <row r="512" ht="21" customHeight="1" x14ac:dyDescent="0.2"/>
    <row r="513" ht="27" customHeight="1" x14ac:dyDescent="0.2"/>
    <row r="514" ht="12.6" customHeight="1" x14ac:dyDescent="0.2"/>
    <row r="516" ht="12.6" customHeight="1" x14ac:dyDescent="0.2"/>
    <row r="518" ht="12.6" customHeight="1" x14ac:dyDescent="0.2"/>
    <row r="521" ht="12" customHeight="1" x14ac:dyDescent="0.2"/>
    <row r="522" ht="10.9" customHeight="1" x14ac:dyDescent="0.2"/>
    <row r="525" ht="12" customHeight="1" x14ac:dyDescent="0.2"/>
  </sheetData>
  <mergeCells count="1336">
    <mergeCell ref="C22:C24"/>
    <mergeCell ref="D22:D24"/>
    <mergeCell ref="E22:E24"/>
    <mergeCell ref="F22:F24"/>
    <mergeCell ref="G22:G24"/>
    <mergeCell ref="H22:H24"/>
    <mergeCell ref="I22:I24"/>
    <mergeCell ref="AC22:AC24"/>
    <mergeCell ref="AD22:AD24"/>
    <mergeCell ref="AE22:AE24"/>
    <mergeCell ref="AF22:AF24"/>
    <mergeCell ref="A25:A28"/>
    <mergeCell ref="B25:B28"/>
    <mergeCell ref="C25:C28"/>
    <mergeCell ref="D25:D28"/>
    <mergeCell ref="E25:E28"/>
    <mergeCell ref="F25:F28"/>
    <mergeCell ref="AC145:AC149"/>
    <mergeCell ref="I57:I61"/>
    <mergeCell ref="Z3:AF3"/>
    <mergeCell ref="Z2:AF2"/>
    <mergeCell ref="A18:AF18"/>
    <mergeCell ref="A19:AF19"/>
    <mergeCell ref="A11:AF11"/>
    <mergeCell ref="A12:AF12"/>
    <mergeCell ref="A13:AF13"/>
    <mergeCell ref="A15:A17"/>
    <mergeCell ref="B15:B17"/>
    <mergeCell ref="C15:C17"/>
    <mergeCell ref="D15:D17"/>
    <mergeCell ref="E15:E17"/>
    <mergeCell ref="F15:F17"/>
    <mergeCell ref="G15:G17"/>
    <mergeCell ref="H15:H17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C29:AC32"/>
    <mergeCell ref="AD29:AD32"/>
    <mergeCell ref="AE29:AE32"/>
    <mergeCell ref="AF29:AF32"/>
    <mergeCell ref="A22:A24"/>
    <mergeCell ref="B22:B24"/>
    <mergeCell ref="I125:I129"/>
    <mergeCell ref="G90:G94"/>
    <mergeCell ref="G25:G28"/>
    <mergeCell ref="H25:H28"/>
    <mergeCell ref="I25:I28"/>
    <mergeCell ref="AC25:AC28"/>
    <mergeCell ref="AD25:AD28"/>
    <mergeCell ref="AE25:AE28"/>
    <mergeCell ref="AF25:AF28"/>
    <mergeCell ref="I33:I35"/>
    <mergeCell ref="AC33:AC35"/>
    <mergeCell ref="AD33:AD35"/>
    <mergeCell ref="AE33:AE35"/>
    <mergeCell ref="AF33:AF35"/>
    <mergeCell ref="Z1:AF1"/>
    <mergeCell ref="Z10:AB10"/>
    <mergeCell ref="AE105:AE109"/>
    <mergeCell ref="AE100:AE104"/>
    <mergeCell ref="AF100:AF104"/>
    <mergeCell ref="D62:D67"/>
    <mergeCell ref="D135:D139"/>
    <mergeCell ref="I62:I67"/>
    <mergeCell ref="F73:F78"/>
    <mergeCell ref="B130:B134"/>
    <mergeCell ref="A115:A119"/>
    <mergeCell ref="B219:B221"/>
    <mergeCell ref="I192:I194"/>
    <mergeCell ref="A145:A149"/>
    <mergeCell ref="B216:B218"/>
    <mergeCell ref="D168:D172"/>
    <mergeCell ref="A158:A162"/>
    <mergeCell ref="A198:A199"/>
    <mergeCell ref="A212:A215"/>
    <mergeCell ref="H195:H197"/>
    <mergeCell ref="G145:G149"/>
    <mergeCell ref="AE73:AE78"/>
    <mergeCell ref="AF73:AF78"/>
    <mergeCell ref="AD90:AD94"/>
    <mergeCell ref="AE90:AE94"/>
    <mergeCell ref="E90:E94"/>
    <mergeCell ref="F90:F94"/>
    <mergeCell ref="E84:E89"/>
    <mergeCell ref="H79:H83"/>
    <mergeCell ref="I79:I83"/>
    <mergeCell ref="C79:C83"/>
    <mergeCell ref="AF140:AF144"/>
    <mergeCell ref="G135:G139"/>
    <mergeCell ref="H135:H139"/>
    <mergeCell ref="I135:I139"/>
    <mergeCell ref="B33:B35"/>
    <mergeCell ref="C33:C35"/>
    <mergeCell ref="D33:D35"/>
    <mergeCell ref="E33:E35"/>
    <mergeCell ref="F33:F35"/>
    <mergeCell ref="G33:G35"/>
    <mergeCell ref="H33:H35"/>
    <mergeCell ref="C68:C72"/>
    <mergeCell ref="D68:D72"/>
    <mergeCell ref="Z4:AF4"/>
    <mergeCell ref="Z5:AF5"/>
    <mergeCell ref="A33:A35"/>
    <mergeCell ref="G337:G338"/>
    <mergeCell ref="H337:H338"/>
    <mergeCell ref="I337:I338"/>
    <mergeCell ref="AC337:AC338"/>
    <mergeCell ref="B302:B304"/>
    <mergeCell ref="C302:C304"/>
    <mergeCell ref="G302:G304"/>
    <mergeCell ref="A295:A297"/>
    <mergeCell ref="B292:B294"/>
    <mergeCell ref="C292:C294"/>
    <mergeCell ref="D292:D294"/>
    <mergeCell ref="E292:E294"/>
    <mergeCell ref="A302:A304"/>
    <mergeCell ref="F295:F297"/>
    <mergeCell ref="B320:B323"/>
    <mergeCell ref="A324:A326"/>
    <mergeCell ref="B324:B326"/>
    <mergeCell ref="A320:A323"/>
    <mergeCell ref="C320:C323"/>
    <mergeCell ref="F320:F323"/>
    <mergeCell ref="AD324:AD326"/>
    <mergeCell ref="AD320:AD323"/>
    <mergeCell ref="D192:D194"/>
    <mergeCell ref="AD168:AD172"/>
    <mergeCell ref="AC163:AC167"/>
    <mergeCell ref="AD115:AD119"/>
    <mergeCell ref="AD130:AD134"/>
    <mergeCell ref="AC135:AC139"/>
    <mergeCell ref="I145:I149"/>
    <mergeCell ref="I105:I109"/>
    <mergeCell ref="F236:F238"/>
    <mergeCell ref="G236:G238"/>
    <mergeCell ref="H236:H238"/>
    <mergeCell ref="D289:D291"/>
    <mergeCell ref="G254:G257"/>
    <mergeCell ref="AC268:AC270"/>
    <mergeCell ref="C281:C283"/>
    <mergeCell ref="E236:E238"/>
    <mergeCell ref="AC236:AC238"/>
    <mergeCell ref="AD222:AD224"/>
    <mergeCell ref="AD274:AD277"/>
    <mergeCell ref="AD262:AD264"/>
    <mergeCell ref="C115:C119"/>
    <mergeCell ref="E206:E208"/>
    <mergeCell ref="H209:H211"/>
    <mergeCell ref="AD240:AD241"/>
    <mergeCell ref="AD284:AD286"/>
    <mergeCell ref="I316:I319"/>
    <mergeCell ref="AC316:AC319"/>
    <mergeCell ref="AD316:AD319"/>
    <mergeCell ref="C287:C288"/>
    <mergeCell ref="D287:D288"/>
    <mergeCell ref="AC350:AC352"/>
    <mergeCell ref="AC265:AC267"/>
    <mergeCell ref="I278:I280"/>
    <mergeCell ref="D274:D277"/>
    <mergeCell ref="D265:D267"/>
    <mergeCell ref="AC278:AC280"/>
    <mergeCell ref="I239:I241"/>
    <mergeCell ref="AC240:AC241"/>
    <mergeCell ref="I163:I167"/>
    <mergeCell ref="F195:F197"/>
    <mergeCell ref="G195:G197"/>
    <mergeCell ref="F332:F333"/>
    <mergeCell ref="F281:F283"/>
    <mergeCell ref="I281:I283"/>
    <mergeCell ref="H295:H297"/>
    <mergeCell ref="C324:C326"/>
    <mergeCell ref="E320:E323"/>
    <mergeCell ref="G320:G323"/>
    <mergeCell ref="C284:C286"/>
    <mergeCell ref="G284:G286"/>
    <mergeCell ref="H284:H286"/>
    <mergeCell ref="H302:H304"/>
    <mergeCell ref="D309:D312"/>
    <mergeCell ref="I305:I308"/>
    <mergeCell ref="I302:I304"/>
    <mergeCell ref="H289:H291"/>
    <mergeCell ref="AC245:AC247"/>
    <mergeCell ref="C216:C218"/>
    <mergeCell ref="AC339:AC340"/>
    <mergeCell ref="E298:E301"/>
    <mergeCell ref="C289:C291"/>
    <mergeCell ref="D206:D208"/>
    <mergeCell ref="B274:B277"/>
    <mergeCell ref="G278:G280"/>
    <mergeCell ref="B140:B144"/>
    <mergeCell ref="B145:B149"/>
    <mergeCell ref="C145:C149"/>
    <mergeCell ref="F145:F149"/>
    <mergeCell ref="C168:C172"/>
    <mergeCell ref="B135:B139"/>
    <mergeCell ref="D163:D167"/>
    <mergeCell ref="B262:B264"/>
    <mergeCell ref="E284:E286"/>
    <mergeCell ref="AC262:AC264"/>
    <mergeCell ref="C125:C129"/>
    <mergeCell ref="D125:D129"/>
    <mergeCell ref="E125:E129"/>
    <mergeCell ref="F125:F129"/>
    <mergeCell ref="G125:G129"/>
    <mergeCell ref="B222:B224"/>
    <mergeCell ref="B195:B197"/>
    <mergeCell ref="C195:C197"/>
    <mergeCell ref="D195:D197"/>
    <mergeCell ref="AC284:AC286"/>
    <mergeCell ref="G163:G167"/>
    <mergeCell ref="C130:C134"/>
    <mergeCell ref="H163:H167"/>
    <mergeCell ref="B200:B202"/>
    <mergeCell ref="E200:E202"/>
    <mergeCell ref="AC212:AC215"/>
    <mergeCell ref="B150:B154"/>
    <mergeCell ref="G158:G162"/>
    <mergeCell ref="B203:B205"/>
    <mergeCell ref="H125:H129"/>
    <mergeCell ref="A377:A378"/>
    <mergeCell ref="B379:B380"/>
    <mergeCell ref="D381:D382"/>
    <mergeCell ref="C381:C382"/>
    <mergeCell ref="B381:B382"/>
    <mergeCell ref="A381:A382"/>
    <mergeCell ref="C295:C297"/>
    <mergeCell ref="A200:A202"/>
    <mergeCell ref="A219:A221"/>
    <mergeCell ref="A206:A208"/>
    <mergeCell ref="F330:F331"/>
    <mergeCell ref="A343:A346"/>
    <mergeCell ref="E343:E346"/>
    <mergeCell ref="C347:C349"/>
    <mergeCell ref="E350:E352"/>
    <mergeCell ref="A347:A349"/>
    <mergeCell ref="E347:E349"/>
    <mergeCell ref="F245:F247"/>
    <mergeCell ref="B343:B346"/>
    <mergeCell ref="C343:C346"/>
    <mergeCell ref="A327:A329"/>
    <mergeCell ref="A330:A331"/>
    <mergeCell ref="A339:A340"/>
    <mergeCell ref="A284:A286"/>
    <mergeCell ref="C298:C301"/>
    <mergeCell ref="A287:A288"/>
    <mergeCell ref="A337:A338"/>
    <mergeCell ref="C222:C224"/>
    <mergeCell ref="D222:D224"/>
    <mergeCell ref="E222:E224"/>
    <mergeCell ref="B330:B331"/>
    <mergeCell ref="B289:B291"/>
    <mergeCell ref="A373:A376"/>
    <mergeCell ref="D353:D354"/>
    <mergeCell ref="AD353:AD354"/>
    <mergeCell ref="AE353:AE354"/>
    <mergeCell ref="AF353:AF354"/>
    <mergeCell ref="E353:E354"/>
    <mergeCell ref="G353:G354"/>
    <mergeCell ref="F362:F363"/>
    <mergeCell ref="H373:H376"/>
    <mergeCell ref="I373:I376"/>
    <mergeCell ref="AC362:AC363"/>
    <mergeCell ref="AC357:AC359"/>
    <mergeCell ref="C364:C366"/>
    <mergeCell ref="B364:B366"/>
    <mergeCell ref="A364:A366"/>
    <mergeCell ref="D368:AF368"/>
    <mergeCell ref="A369:A372"/>
    <mergeCell ref="B369:B372"/>
    <mergeCell ref="F353:F354"/>
    <mergeCell ref="AD357:AD359"/>
    <mergeCell ref="AE357:AE359"/>
    <mergeCell ref="H357:H359"/>
    <mergeCell ref="A362:A363"/>
    <mergeCell ref="C362:C363"/>
    <mergeCell ref="D362:D363"/>
    <mergeCell ref="E362:E363"/>
    <mergeCell ref="AF364:AF366"/>
    <mergeCell ref="G362:G363"/>
    <mergeCell ref="AD360:AD361"/>
    <mergeCell ref="AC355:AF355"/>
    <mergeCell ref="C369:C372"/>
    <mergeCell ref="I369:I372"/>
    <mergeCell ref="B337:B338"/>
    <mergeCell ref="C337:C338"/>
    <mergeCell ref="A332:A333"/>
    <mergeCell ref="B332:B333"/>
    <mergeCell ref="A334:A336"/>
    <mergeCell ref="AC353:AC354"/>
    <mergeCell ref="H353:H354"/>
    <mergeCell ref="AE360:AE361"/>
    <mergeCell ref="AF360:AF361"/>
    <mergeCell ref="AD369:AD372"/>
    <mergeCell ref="AC369:AC372"/>
    <mergeCell ref="D298:D301"/>
    <mergeCell ref="D302:D304"/>
    <mergeCell ref="F302:F304"/>
    <mergeCell ref="AC320:AC323"/>
    <mergeCell ref="E295:E297"/>
    <mergeCell ref="H309:H312"/>
    <mergeCell ref="AC313:AC315"/>
    <mergeCell ref="D316:D319"/>
    <mergeCell ref="D295:D297"/>
    <mergeCell ref="AE316:AE319"/>
    <mergeCell ref="F316:F319"/>
    <mergeCell ref="G316:G319"/>
    <mergeCell ref="AE313:AE315"/>
    <mergeCell ref="AE295:AE297"/>
    <mergeCell ref="AD343:AD346"/>
    <mergeCell ref="AE343:AE346"/>
    <mergeCell ref="AF343:AF346"/>
    <mergeCell ref="AD332:AD333"/>
    <mergeCell ref="AE332:AE333"/>
    <mergeCell ref="AF332:AF333"/>
    <mergeCell ref="C327:C329"/>
    <mergeCell ref="B163:B167"/>
    <mergeCell ref="AC130:AC134"/>
    <mergeCell ref="AE130:AE134"/>
    <mergeCell ref="E158:E162"/>
    <mergeCell ref="F158:F162"/>
    <mergeCell ref="AC125:AC129"/>
    <mergeCell ref="H68:H72"/>
    <mergeCell ref="F84:F89"/>
    <mergeCell ref="B168:B172"/>
    <mergeCell ref="C20:AF20"/>
    <mergeCell ref="C135:C139"/>
    <mergeCell ref="F135:F139"/>
    <mergeCell ref="D21:AF21"/>
    <mergeCell ref="I209:I211"/>
    <mergeCell ref="AC209:AC211"/>
    <mergeCell ref="G36:G39"/>
    <mergeCell ref="C84:C89"/>
    <mergeCell ref="D84:D89"/>
    <mergeCell ref="H84:H89"/>
    <mergeCell ref="I84:I89"/>
    <mergeCell ref="B90:B94"/>
    <mergeCell ref="C95:C99"/>
    <mergeCell ref="D95:D99"/>
    <mergeCell ref="E95:E99"/>
    <mergeCell ref="F95:F99"/>
    <mergeCell ref="E40:E42"/>
    <mergeCell ref="F40:F42"/>
    <mergeCell ref="H90:H94"/>
    <mergeCell ref="D90:D94"/>
    <mergeCell ref="C105:C109"/>
    <mergeCell ref="C110:C114"/>
    <mergeCell ref="B125:B129"/>
    <mergeCell ref="AF43:AF45"/>
    <mergeCell ref="D40:D42"/>
    <mergeCell ref="H130:H134"/>
    <mergeCell ref="D57:D61"/>
    <mergeCell ref="AF130:AF134"/>
    <mergeCell ref="D100:D104"/>
    <mergeCell ref="AF46:AF51"/>
    <mergeCell ref="AF40:AF42"/>
    <mergeCell ref="AF62:AF67"/>
    <mergeCell ref="E110:E114"/>
    <mergeCell ref="F110:F114"/>
    <mergeCell ref="E68:E72"/>
    <mergeCell ref="H292:H294"/>
    <mergeCell ref="AC292:AC294"/>
    <mergeCell ref="AD292:AD294"/>
    <mergeCell ref="AD295:AD297"/>
    <mergeCell ref="AD305:AD308"/>
    <mergeCell ref="E115:E119"/>
    <mergeCell ref="D105:D109"/>
    <mergeCell ref="E105:E109"/>
    <mergeCell ref="F105:F109"/>
    <mergeCell ref="G105:G109"/>
    <mergeCell ref="H105:H109"/>
    <mergeCell ref="D110:D114"/>
    <mergeCell ref="G115:G119"/>
    <mergeCell ref="H115:H119"/>
    <mergeCell ref="F115:F119"/>
    <mergeCell ref="E100:E104"/>
    <mergeCell ref="F100:F104"/>
    <mergeCell ref="G100:G104"/>
    <mergeCell ref="H100:H104"/>
    <mergeCell ref="D115:D119"/>
    <mergeCell ref="I15:I17"/>
    <mergeCell ref="J15:J17"/>
    <mergeCell ref="K15:N15"/>
    <mergeCell ref="O15:R15"/>
    <mergeCell ref="S15:V15"/>
    <mergeCell ref="K16:K17"/>
    <mergeCell ref="L16:M16"/>
    <mergeCell ref="N16:N17"/>
    <mergeCell ref="O16:O17"/>
    <mergeCell ref="P16:Q16"/>
    <mergeCell ref="R16:R17"/>
    <mergeCell ref="S16:S17"/>
    <mergeCell ref="X16:Y16"/>
    <mergeCell ref="AC16:AC17"/>
    <mergeCell ref="AD16:AF16"/>
    <mergeCell ref="AC15:AF15"/>
    <mergeCell ref="T16:U16"/>
    <mergeCell ref="V16:V17"/>
    <mergeCell ref="A14:AF14"/>
    <mergeCell ref="Z16:Z17"/>
    <mergeCell ref="W15:Z15"/>
    <mergeCell ref="AA15:AA17"/>
    <mergeCell ref="AB15:AB17"/>
    <mergeCell ref="W16:W17"/>
    <mergeCell ref="AC36:AC39"/>
    <mergeCell ref="AD36:AD39"/>
    <mergeCell ref="AE36:AE39"/>
    <mergeCell ref="AF36:AF39"/>
    <mergeCell ref="A52:A56"/>
    <mergeCell ref="B52:B56"/>
    <mergeCell ref="C52:C56"/>
    <mergeCell ref="D52:D56"/>
    <mergeCell ref="B36:B39"/>
    <mergeCell ref="B40:B42"/>
    <mergeCell ref="A40:A42"/>
    <mergeCell ref="A43:A45"/>
    <mergeCell ref="B43:B45"/>
    <mergeCell ref="B46:B51"/>
    <mergeCell ref="A46:A51"/>
    <mergeCell ref="A36:A39"/>
    <mergeCell ref="C36:C39"/>
    <mergeCell ref="D36:D39"/>
    <mergeCell ref="E36:E39"/>
    <mergeCell ref="F36:F39"/>
    <mergeCell ref="H36:H39"/>
    <mergeCell ref="I36:I39"/>
    <mergeCell ref="AE46:AE51"/>
    <mergeCell ref="C46:C51"/>
    <mergeCell ref="D46:D51"/>
    <mergeCell ref="E46:E51"/>
    <mergeCell ref="C40:C42"/>
    <mergeCell ref="G40:G42"/>
    <mergeCell ref="H40:H42"/>
    <mergeCell ref="C62:C67"/>
    <mergeCell ref="G62:G67"/>
    <mergeCell ref="H62:H67"/>
    <mergeCell ref="E57:E61"/>
    <mergeCell ref="I40:I42"/>
    <mergeCell ref="AC40:AC42"/>
    <mergeCell ref="AD40:AD42"/>
    <mergeCell ref="AE52:AE56"/>
    <mergeCell ref="AD57:AD61"/>
    <mergeCell ref="AE57:AE61"/>
    <mergeCell ref="F57:F61"/>
    <mergeCell ref="G57:G61"/>
    <mergeCell ref="H57:H61"/>
    <mergeCell ref="E43:E45"/>
    <mergeCell ref="AE40:AE42"/>
    <mergeCell ref="AD62:AD67"/>
    <mergeCell ref="AE62:AE67"/>
    <mergeCell ref="E62:E67"/>
    <mergeCell ref="AD46:AD51"/>
    <mergeCell ref="AC62:AC67"/>
    <mergeCell ref="C43:C45"/>
    <mergeCell ref="AE43:AE45"/>
    <mergeCell ref="AC57:AC61"/>
    <mergeCell ref="G52:G56"/>
    <mergeCell ref="H52:H56"/>
    <mergeCell ref="I52:I56"/>
    <mergeCell ref="AD52:AD56"/>
    <mergeCell ref="AC52:AC56"/>
    <mergeCell ref="AD163:AD167"/>
    <mergeCell ref="I158:I162"/>
    <mergeCell ref="AC158:AC162"/>
    <mergeCell ref="D43:D45"/>
    <mergeCell ref="G95:G99"/>
    <mergeCell ref="H95:H99"/>
    <mergeCell ref="I95:I99"/>
    <mergeCell ref="I115:I119"/>
    <mergeCell ref="I110:I114"/>
    <mergeCell ref="I130:I134"/>
    <mergeCell ref="F62:F67"/>
    <mergeCell ref="AD73:AD78"/>
    <mergeCell ref="H145:H149"/>
    <mergeCell ref="G110:G114"/>
    <mergeCell ref="H110:H114"/>
    <mergeCell ref="E135:E139"/>
    <mergeCell ref="AD125:AD129"/>
    <mergeCell ref="E130:E134"/>
    <mergeCell ref="F130:F134"/>
    <mergeCell ref="AD135:AD139"/>
    <mergeCell ref="AC110:AC114"/>
    <mergeCell ref="G130:G134"/>
    <mergeCell ref="I90:I94"/>
    <mergeCell ref="D130:D134"/>
    <mergeCell ref="AC95:AC99"/>
    <mergeCell ref="AD95:AD99"/>
    <mergeCell ref="AD84:AD89"/>
    <mergeCell ref="AC115:AC119"/>
    <mergeCell ref="AC68:AC72"/>
    <mergeCell ref="AC105:AC109"/>
    <mergeCell ref="AD105:AD109"/>
    <mergeCell ref="I100:I104"/>
    <mergeCell ref="AF52:AF56"/>
    <mergeCell ref="G73:G78"/>
    <mergeCell ref="H73:H78"/>
    <mergeCell ref="AE115:AE119"/>
    <mergeCell ref="AC90:AC94"/>
    <mergeCell ref="AC84:AC89"/>
    <mergeCell ref="AE84:AE89"/>
    <mergeCell ref="I73:I78"/>
    <mergeCell ref="I68:I72"/>
    <mergeCell ref="G84:G89"/>
    <mergeCell ref="A57:A61"/>
    <mergeCell ref="AF68:AF72"/>
    <mergeCell ref="AF95:AF99"/>
    <mergeCell ref="AF57:AF61"/>
    <mergeCell ref="AC140:AC144"/>
    <mergeCell ref="AE145:AE149"/>
    <mergeCell ref="E52:E56"/>
    <mergeCell ref="F52:F56"/>
    <mergeCell ref="AE125:AE129"/>
    <mergeCell ref="A105:A109"/>
    <mergeCell ref="A130:A134"/>
    <mergeCell ref="F68:F72"/>
    <mergeCell ref="G68:G72"/>
    <mergeCell ref="G79:G83"/>
    <mergeCell ref="AC73:AC78"/>
    <mergeCell ref="B115:B119"/>
    <mergeCell ref="A110:A114"/>
    <mergeCell ref="B110:B114"/>
    <mergeCell ref="C90:C94"/>
    <mergeCell ref="B105:B109"/>
    <mergeCell ref="A125:A129"/>
    <mergeCell ref="A73:A78"/>
    <mergeCell ref="A62:A67"/>
    <mergeCell ref="B62:B67"/>
    <mergeCell ref="B68:B72"/>
    <mergeCell ref="C73:C78"/>
    <mergeCell ref="D73:D78"/>
    <mergeCell ref="E73:E78"/>
    <mergeCell ref="A79:A83"/>
    <mergeCell ref="A90:A94"/>
    <mergeCell ref="C57:C61"/>
    <mergeCell ref="AD68:AD72"/>
    <mergeCell ref="AF84:AF89"/>
    <mergeCell ref="A68:A72"/>
    <mergeCell ref="D79:D83"/>
    <mergeCell ref="E79:E83"/>
    <mergeCell ref="F79:F83"/>
    <mergeCell ref="AF150:AF154"/>
    <mergeCell ref="AF90:AF94"/>
    <mergeCell ref="AF115:AF119"/>
    <mergeCell ref="AF135:AF139"/>
    <mergeCell ref="AD110:AD114"/>
    <mergeCell ref="A150:A154"/>
    <mergeCell ref="AF125:AF129"/>
    <mergeCell ref="AE110:AE114"/>
    <mergeCell ref="AF110:AF114"/>
    <mergeCell ref="AF105:AF109"/>
    <mergeCell ref="A140:A144"/>
    <mergeCell ref="B73:B78"/>
    <mergeCell ref="B79:B83"/>
    <mergeCell ref="A135:A139"/>
    <mergeCell ref="AE135:AE139"/>
    <mergeCell ref="AC100:AC104"/>
    <mergeCell ref="AD100:AD104"/>
    <mergeCell ref="AE68:AE72"/>
    <mergeCell ref="AE95:AE99"/>
    <mergeCell ref="F43:F45"/>
    <mergeCell ref="F46:F51"/>
    <mergeCell ref="G43:G45"/>
    <mergeCell ref="H43:H45"/>
    <mergeCell ref="I43:I45"/>
    <mergeCell ref="AC43:AC45"/>
    <mergeCell ref="AD43:AD45"/>
    <mergeCell ref="G46:G51"/>
    <mergeCell ref="H46:H51"/>
    <mergeCell ref="I46:I51"/>
    <mergeCell ref="AC46:AC51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C155:AC157"/>
    <mergeCell ref="AD155:AD157"/>
    <mergeCell ref="AD145:AD149"/>
    <mergeCell ref="B57:B61"/>
    <mergeCell ref="C100:C104"/>
    <mergeCell ref="A84:A89"/>
    <mergeCell ref="B84:B89"/>
    <mergeCell ref="A95:A99"/>
    <mergeCell ref="B95:B99"/>
    <mergeCell ref="B100:B104"/>
    <mergeCell ref="AF178:AF182"/>
    <mergeCell ref="AF168:AF172"/>
    <mergeCell ref="H158:H162"/>
    <mergeCell ref="AD150:AD154"/>
    <mergeCell ref="H173:H177"/>
    <mergeCell ref="AF163:AF167"/>
    <mergeCell ref="C163:C167"/>
    <mergeCell ref="D145:D149"/>
    <mergeCell ref="E145:E149"/>
    <mergeCell ref="B173:B177"/>
    <mergeCell ref="A168:A172"/>
    <mergeCell ref="A173:A177"/>
    <mergeCell ref="AF145:AF149"/>
    <mergeCell ref="F163:F167"/>
    <mergeCell ref="E163:E167"/>
    <mergeCell ref="A163:A167"/>
    <mergeCell ref="AE178:AE182"/>
    <mergeCell ref="AC168:AC172"/>
    <mergeCell ref="AE168:AE172"/>
    <mergeCell ref="A178:A182"/>
    <mergeCell ref="D173:D177"/>
    <mergeCell ref="E173:E177"/>
    <mergeCell ref="F173:F177"/>
    <mergeCell ref="I173:I177"/>
    <mergeCell ref="AD173:AD177"/>
    <mergeCell ref="AE163:AE167"/>
    <mergeCell ref="E168:E172"/>
    <mergeCell ref="F168:F172"/>
    <mergeCell ref="G168:G172"/>
    <mergeCell ref="H168:H172"/>
    <mergeCell ref="I168:I172"/>
    <mergeCell ref="G173:G177"/>
    <mergeCell ref="AD183:AD186"/>
    <mergeCell ref="A192:A194"/>
    <mergeCell ref="B192:B194"/>
    <mergeCell ref="B206:B208"/>
    <mergeCell ref="C178:C182"/>
    <mergeCell ref="AD178:AD182"/>
    <mergeCell ref="F200:F202"/>
    <mergeCell ref="G183:G186"/>
    <mergeCell ref="H183:H186"/>
    <mergeCell ref="I183:I186"/>
    <mergeCell ref="AC183:AC186"/>
    <mergeCell ref="AD203:AD205"/>
    <mergeCell ref="D200:D202"/>
    <mergeCell ref="B198:B199"/>
    <mergeCell ref="H178:H182"/>
    <mergeCell ref="H187:H191"/>
    <mergeCell ref="G200:G202"/>
    <mergeCell ref="A203:A205"/>
    <mergeCell ref="A195:A197"/>
    <mergeCell ref="AE284:AE286"/>
    <mergeCell ref="F209:F211"/>
    <mergeCell ref="E212:E215"/>
    <mergeCell ref="H216:H218"/>
    <mergeCell ref="I216:I218"/>
    <mergeCell ref="G216:G218"/>
    <mergeCell ref="C219:C221"/>
    <mergeCell ref="G219:G221"/>
    <mergeCell ref="H219:H221"/>
    <mergeCell ref="G212:G215"/>
    <mergeCell ref="E219:E221"/>
    <mergeCell ref="AE198:AE199"/>
    <mergeCell ref="AF198:AF199"/>
    <mergeCell ref="F212:F215"/>
    <mergeCell ref="AC206:AC208"/>
    <mergeCell ref="D203:D205"/>
    <mergeCell ref="E203:E205"/>
    <mergeCell ref="F203:F205"/>
    <mergeCell ref="AC198:AC199"/>
    <mergeCell ref="AD198:AD199"/>
    <mergeCell ref="D198:D199"/>
    <mergeCell ref="F198:F199"/>
    <mergeCell ref="I198:I199"/>
    <mergeCell ref="AC203:AC205"/>
    <mergeCell ref="AF203:AF205"/>
    <mergeCell ref="AD206:AD208"/>
    <mergeCell ref="AD209:AD211"/>
    <mergeCell ref="H200:H202"/>
    <mergeCell ref="I200:I202"/>
    <mergeCell ref="AC200:AC202"/>
    <mergeCell ref="AE216:AE218"/>
    <mergeCell ref="AD212:AD215"/>
    <mergeCell ref="H278:H280"/>
    <mergeCell ref="F292:F294"/>
    <mergeCell ref="I324:I326"/>
    <mergeCell ref="AC281:AC283"/>
    <mergeCell ref="AD281:AD283"/>
    <mergeCell ref="A350:A352"/>
    <mergeCell ref="F262:F264"/>
    <mergeCell ref="F278:F280"/>
    <mergeCell ref="AC298:AC301"/>
    <mergeCell ref="G262:G264"/>
    <mergeCell ref="H262:H264"/>
    <mergeCell ref="A281:A283"/>
    <mergeCell ref="A265:A267"/>
    <mergeCell ref="B265:B267"/>
    <mergeCell ref="AE271:AE273"/>
    <mergeCell ref="AE278:AE280"/>
    <mergeCell ref="C274:C277"/>
    <mergeCell ref="A268:A270"/>
    <mergeCell ref="E262:E264"/>
    <mergeCell ref="A278:A280"/>
    <mergeCell ref="B278:B280"/>
    <mergeCell ref="AE302:AE304"/>
    <mergeCell ref="AD350:AD352"/>
    <mergeCell ref="D342:AF342"/>
    <mergeCell ref="AE298:AE301"/>
    <mergeCell ref="AE292:AE294"/>
    <mergeCell ref="AF292:AF294"/>
    <mergeCell ref="AD337:AD338"/>
    <mergeCell ref="AE350:AE352"/>
    <mergeCell ref="AF350:AF352"/>
    <mergeCell ref="D320:D323"/>
    <mergeCell ref="AE337:AE338"/>
    <mergeCell ref="AF287:AF288"/>
    <mergeCell ref="AC295:AC297"/>
    <mergeCell ref="AE339:AE340"/>
    <mergeCell ref="AF339:AF340"/>
    <mergeCell ref="H332:H333"/>
    <mergeCell ref="H334:H336"/>
    <mergeCell ref="I334:I336"/>
    <mergeCell ref="AC335:AC336"/>
    <mergeCell ref="AD330:AD331"/>
    <mergeCell ref="AE330:AE331"/>
    <mergeCell ref="AF330:AF331"/>
    <mergeCell ref="AE327:AE329"/>
    <mergeCell ref="AD335:AD336"/>
    <mergeCell ref="AF327:AF329"/>
    <mergeCell ref="G309:G312"/>
    <mergeCell ref="E287:E288"/>
    <mergeCell ref="F287:F288"/>
    <mergeCell ref="E327:E329"/>
    <mergeCell ref="AE305:AE308"/>
    <mergeCell ref="E316:E319"/>
    <mergeCell ref="I309:I312"/>
    <mergeCell ref="AF316:AF319"/>
    <mergeCell ref="H316:H319"/>
    <mergeCell ref="AF337:AF338"/>
    <mergeCell ref="G292:G294"/>
    <mergeCell ref="G305:G308"/>
    <mergeCell ref="H305:H308"/>
    <mergeCell ref="E313:E315"/>
    <mergeCell ref="F313:F315"/>
    <mergeCell ref="H320:H323"/>
    <mergeCell ref="I320:I323"/>
    <mergeCell ref="AD339:AD340"/>
    <mergeCell ref="AF289:AF291"/>
    <mergeCell ref="G298:G301"/>
    <mergeCell ref="H298:H301"/>
    <mergeCell ref="AF298:AF301"/>
    <mergeCell ref="AF302:AF304"/>
    <mergeCell ref="AF305:AF308"/>
    <mergeCell ref="AD298:AD301"/>
    <mergeCell ref="AF313:AF315"/>
    <mergeCell ref="AC309:AC312"/>
    <mergeCell ref="AC305:AC308"/>
    <mergeCell ref="AD309:AD312"/>
    <mergeCell ref="AD313:AD315"/>
    <mergeCell ref="F298:F301"/>
    <mergeCell ref="AD302:AD304"/>
    <mergeCell ref="F289:F291"/>
    <mergeCell ref="I292:I294"/>
    <mergeCell ref="I295:I297"/>
    <mergeCell ref="I298:I301"/>
    <mergeCell ref="AF295:AF297"/>
    <mergeCell ref="AE309:AE312"/>
    <mergeCell ref="AF309:AF312"/>
    <mergeCell ref="G295:G297"/>
    <mergeCell ref="I289:I291"/>
    <mergeCell ref="AC289:AC291"/>
    <mergeCell ref="AD289:AD291"/>
    <mergeCell ref="AE289:AE291"/>
    <mergeCell ref="D339:D340"/>
    <mergeCell ref="E339:E340"/>
    <mergeCell ref="F339:F340"/>
    <mergeCell ref="G339:G340"/>
    <mergeCell ref="H339:H340"/>
    <mergeCell ref="I339:I340"/>
    <mergeCell ref="E341:J341"/>
    <mergeCell ref="H330:H331"/>
    <mergeCell ref="G343:G346"/>
    <mergeCell ref="H343:H346"/>
    <mergeCell ref="AC341:AF341"/>
    <mergeCell ref="D334:D336"/>
    <mergeCell ref="E334:E336"/>
    <mergeCell ref="F334:F336"/>
    <mergeCell ref="G334:G336"/>
    <mergeCell ref="G332:G333"/>
    <mergeCell ref="F327:F329"/>
    <mergeCell ref="G327:G329"/>
    <mergeCell ref="H327:H329"/>
    <mergeCell ref="I327:I329"/>
    <mergeCell ref="AE324:AE326"/>
    <mergeCell ref="AF324:AF326"/>
    <mergeCell ref="AE335:AE336"/>
    <mergeCell ref="AF335:AF336"/>
    <mergeCell ref="AC327:AC329"/>
    <mergeCell ref="AD327:AD329"/>
    <mergeCell ref="AE320:AE323"/>
    <mergeCell ref="AF320:AF323"/>
    <mergeCell ref="B334:B336"/>
    <mergeCell ref="C334:C336"/>
    <mergeCell ref="B339:B340"/>
    <mergeCell ref="I332:I333"/>
    <mergeCell ref="AD347:AD349"/>
    <mergeCell ref="AE347:AE349"/>
    <mergeCell ref="AF347:AF349"/>
    <mergeCell ref="E360:E361"/>
    <mergeCell ref="F360:F361"/>
    <mergeCell ref="G360:G361"/>
    <mergeCell ref="H360:H361"/>
    <mergeCell ref="AC360:AC361"/>
    <mergeCell ref="I360:I361"/>
    <mergeCell ref="D324:D326"/>
    <mergeCell ref="E324:E326"/>
    <mergeCell ref="F324:F326"/>
    <mergeCell ref="G324:G326"/>
    <mergeCell ref="H324:H326"/>
    <mergeCell ref="D347:D349"/>
    <mergeCell ref="AC343:AC346"/>
    <mergeCell ref="AC332:AC333"/>
    <mergeCell ref="AC324:AC326"/>
    <mergeCell ref="I330:I331"/>
    <mergeCell ref="AC330:AC331"/>
    <mergeCell ref="AE362:AE363"/>
    <mergeCell ref="H369:H372"/>
    <mergeCell ref="AD362:AD363"/>
    <mergeCell ref="F357:F359"/>
    <mergeCell ref="G357:G359"/>
    <mergeCell ref="AC364:AC366"/>
    <mergeCell ref="D356:AF356"/>
    <mergeCell ref="AF357:AF359"/>
    <mergeCell ref="D360:D361"/>
    <mergeCell ref="AC367:AF367"/>
    <mergeCell ref="A360:A361"/>
    <mergeCell ref="C360:C361"/>
    <mergeCell ref="A353:A354"/>
    <mergeCell ref="A357:A359"/>
    <mergeCell ref="C357:C359"/>
    <mergeCell ref="D357:D359"/>
    <mergeCell ref="E357:E359"/>
    <mergeCell ref="I353:I354"/>
    <mergeCell ref="B357:B359"/>
    <mergeCell ref="G350:G352"/>
    <mergeCell ref="H350:H352"/>
    <mergeCell ref="I313:I315"/>
    <mergeCell ref="H362:H363"/>
    <mergeCell ref="I362:I363"/>
    <mergeCell ref="E373:E376"/>
    <mergeCell ref="F347:F349"/>
    <mergeCell ref="I347:I349"/>
    <mergeCell ref="I343:I346"/>
    <mergeCell ref="E332:E333"/>
    <mergeCell ref="I357:I359"/>
    <mergeCell ref="B360:B361"/>
    <mergeCell ref="B353:B354"/>
    <mergeCell ref="C353:C354"/>
    <mergeCell ref="G369:G372"/>
    <mergeCell ref="G313:G315"/>
    <mergeCell ref="H313:H315"/>
    <mergeCell ref="B347:B349"/>
    <mergeCell ref="C330:C331"/>
    <mergeCell ref="D337:D338"/>
    <mergeCell ref="E337:E338"/>
    <mergeCell ref="F337:F338"/>
    <mergeCell ref="B327:B329"/>
    <mergeCell ref="C313:C315"/>
    <mergeCell ref="D313:D315"/>
    <mergeCell ref="D327:D329"/>
    <mergeCell ref="G330:G331"/>
    <mergeCell ref="C332:C333"/>
    <mergeCell ref="D332:D333"/>
    <mergeCell ref="C339:C340"/>
    <mergeCell ref="B389:J389"/>
    <mergeCell ref="D383:J383"/>
    <mergeCell ref="D364:D366"/>
    <mergeCell ref="E364:E366"/>
    <mergeCell ref="F364:F366"/>
    <mergeCell ref="G364:G366"/>
    <mergeCell ref="H364:H366"/>
    <mergeCell ref="C379:C380"/>
    <mergeCell ref="D379:D380"/>
    <mergeCell ref="E379:E380"/>
    <mergeCell ref="F379:F380"/>
    <mergeCell ref="G379:G380"/>
    <mergeCell ref="H379:H380"/>
    <mergeCell ref="I379:I380"/>
    <mergeCell ref="E381:E382"/>
    <mergeCell ref="D343:D346"/>
    <mergeCell ref="F343:F346"/>
    <mergeCell ref="G373:G376"/>
    <mergeCell ref="D377:D378"/>
    <mergeCell ref="C377:C378"/>
    <mergeCell ref="B377:B378"/>
    <mergeCell ref="G347:G349"/>
    <mergeCell ref="B350:B352"/>
    <mergeCell ref="C350:C352"/>
    <mergeCell ref="D350:D352"/>
    <mergeCell ref="F350:F352"/>
    <mergeCell ref="I350:I352"/>
    <mergeCell ref="H347:H349"/>
    <mergeCell ref="D387:J387"/>
    <mergeCell ref="B373:B376"/>
    <mergeCell ref="I377:I378"/>
    <mergeCell ref="E377:E378"/>
    <mergeCell ref="AC387:AF387"/>
    <mergeCell ref="AD381:AD382"/>
    <mergeCell ref="AE381:AE382"/>
    <mergeCell ref="AF381:AF382"/>
    <mergeCell ref="AD373:AD376"/>
    <mergeCell ref="AE373:AE376"/>
    <mergeCell ref="AC377:AC378"/>
    <mergeCell ref="E388:J388"/>
    <mergeCell ref="C373:C376"/>
    <mergeCell ref="D373:D376"/>
    <mergeCell ref="AD379:AD380"/>
    <mergeCell ref="AE379:AE380"/>
    <mergeCell ref="AD364:AD366"/>
    <mergeCell ref="AE364:AE366"/>
    <mergeCell ref="D384:AF384"/>
    <mergeCell ref="AF373:AF376"/>
    <mergeCell ref="F373:F376"/>
    <mergeCell ref="I364:I366"/>
    <mergeCell ref="AC388:AF388"/>
    <mergeCell ref="G377:G378"/>
    <mergeCell ref="H377:H378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A379:A380"/>
    <mergeCell ref="AF379:AF380"/>
    <mergeCell ref="G381:G382"/>
    <mergeCell ref="H381:H382"/>
    <mergeCell ref="AC381:AC382"/>
    <mergeCell ref="AC383:AF383"/>
    <mergeCell ref="AE369:AE372"/>
    <mergeCell ref="AF369:AF372"/>
    <mergeCell ref="I385:I386"/>
    <mergeCell ref="AD377:AD378"/>
    <mergeCell ref="AE377:AE378"/>
    <mergeCell ref="AF377:AF378"/>
    <mergeCell ref="D369:D372"/>
    <mergeCell ref="E369:E372"/>
    <mergeCell ref="AD385:AD386"/>
    <mergeCell ref="AE385:AE386"/>
    <mergeCell ref="AF385:AF386"/>
    <mergeCell ref="AC385:AC386"/>
    <mergeCell ref="F369:F372"/>
    <mergeCell ref="AC379:AC380"/>
    <mergeCell ref="AC373:AC376"/>
    <mergeCell ref="I381:I382"/>
    <mergeCell ref="F377:F378"/>
    <mergeCell ref="F381:F382"/>
    <mergeCell ref="G287:G288"/>
    <mergeCell ref="H287:H288"/>
    <mergeCell ref="H265:H267"/>
    <mergeCell ref="I254:I257"/>
    <mergeCell ref="F254:F257"/>
    <mergeCell ref="D254:D257"/>
    <mergeCell ref="I287:I288"/>
    <mergeCell ref="AD278:AD280"/>
    <mergeCell ref="AC248:AF248"/>
    <mergeCell ref="AD250:AD253"/>
    <mergeCell ref="E250:E253"/>
    <mergeCell ref="AC250:AC253"/>
    <mergeCell ref="I262:I264"/>
    <mergeCell ref="AE268:AE270"/>
    <mergeCell ref="AF268:AF270"/>
    <mergeCell ref="AF271:AF273"/>
    <mergeCell ref="AE262:AE264"/>
    <mergeCell ref="AF262:AF264"/>
    <mergeCell ref="F268:F270"/>
    <mergeCell ref="G268:G270"/>
    <mergeCell ref="D268:D270"/>
    <mergeCell ref="AF281:AF283"/>
    <mergeCell ref="AF284:AF286"/>
    <mergeCell ref="E274:E277"/>
    <mergeCell ref="I271:I273"/>
    <mergeCell ref="AC271:AC273"/>
    <mergeCell ref="E265:E267"/>
    <mergeCell ref="AE287:AE288"/>
    <mergeCell ref="AD287:AD288"/>
    <mergeCell ref="AC287:AC288"/>
    <mergeCell ref="AF278:AF280"/>
    <mergeCell ref="E278:E280"/>
    <mergeCell ref="G274:G277"/>
    <mergeCell ref="H274:H277"/>
    <mergeCell ref="I274:I277"/>
    <mergeCell ref="AC274:AC277"/>
    <mergeCell ref="E268:E270"/>
    <mergeCell ref="I236:I238"/>
    <mergeCell ref="E258:E261"/>
    <mergeCell ref="G239:G241"/>
    <mergeCell ref="H239:H241"/>
    <mergeCell ref="C254:C257"/>
    <mergeCell ref="I268:I270"/>
    <mergeCell ref="H254:H257"/>
    <mergeCell ref="G245:G247"/>
    <mergeCell ref="H245:H247"/>
    <mergeCell ref="I245:I247"/>
    <mergeCell ref="G258:G261"/>
    <mergeCell ref="C239:C241"/>
    <mergeCell ref="D239:D241"/>
    <mergeCell ref="E239:E241"/>
    <mergeCell ref="F239:F241"/>
    <mergeCell ref="D262:D264"/>
    <mergeCell ref="I258:I261"/>
    <mergeCell ref="H271:H273"/>
    <mergeCell ref="AC347:AC349"/>
    <mergeCell ref="D330:D331"/>
    <mergeCell ref="E330:E331"/>
    <mergeCell ref="AF362:AF363"/>
    <mergeCell ref="AC302:AC304"/>
    <mergeCell ref="F250:F253"/>
    <mergeCell ref="B245:B247"/>
    <mergeCell ref="H258:H261"/>
    <mergeCell ref="D249:AF249"/>
    <mergeCell ref="B281:B283"/>
    <mergeCell ref="AF274:AF277"/>
    <mergeCell ref="E281:E283"/>
    <mergeCell ref="G281:G283"/>
    <mergeCell ref="H281:H283"/>
    <mergeCell ref="F284:F286"/>
    <mergeCell ref="I284:I286"/>
    <mergeCell ref="AD265:AD267"/>
    <mergeCell ref="AF250:AF253"/>
    <mergeCell ref="AD254:AD257"/>
    <mergeCell ref="G289:G291"/>
    <mergeCell ref="AE281:AE283"/>
    <mergeCell ref="C265:C267"/>
    <mergeCell ref="I265:I267"/>
    <mergeCell ref="AE274:AE277"/>
    <mergeCell ref="AD268:AD270"/>
    <mergeCell ref="D271:D273"/>
    <mergeCell ref="E271:E273"/>
    <mergeCell ref="F271:F273"/>
    <mergeCell ref="G271:G273"/>
    <mergeCell ref="AE254:AE257"/>
    <mergeCell ref="AD271:AD273"/>
    <mergeCell ref="D245:D247"/>
    <mergeCell ref="A262:A264"/>
    <mergeCell ref="C262:C264"/>
    <mergeCell ref="B268:B270"/>
    <mergeCell ref="G265:G267"/>
    <mergeCell ref="H268:H270"/>
    <mergeCell ref="B250:B253"/>
    <mergeCell ref="C250:C253"/>
    <mergeCell ref="E245:E247"/>
    <mergeCell ref="G250:G253"/>
    <mergeCell ref="C268:C270"/>
    <mergeCell ref="AF240:AF241"/>
    <mergeCell ref="AF222:AF224"/>
    <mergeCell ref="AE240:AE241"/>
    <mergeCell ref="A245:A247"/>
    <mergeCell ref="C245:C247"/>
    <mergeCell ref="AC254:AC257"/>
    <mergeCell ref="AE236:AE238"/>
    <mergeCell ref="AF236:AF238"/>
    <mergeCell ref="I228:I229"/>
    <mergeCell ref="AC228:AC229"/>
    <mergeCell ref="AD228:AD229"/>
    <mergeCell ref="AE228:AE229"/>
    <mergeCell ref="AF228:AF229"/>
    <mergeCell ref="D228:D229"/>
    <mergeCell ref="AD236:AD238"/>
    <mergeCell ref="AD245:AD247"/>
    <mergeCell ref="F265:F267"/>
    <mergeCell ref="AE265:AE267"/>
    <mergeCell ref="AF265:AF267"/>
    <mergeCell ref="E192:E194"/>
    <mergeCell ref="F192:F194"/>
    <mergeCell ref="C209:C211"/>
    <mergeCell ref="D209:D211"/>
    <mergeCell ref="E209:E211"/>
    <mergeCell ref="AD200:AD202"/>
    <mergeCell ref="G203:G205"/>
    <mergeCell ref="H203:H205"/>
    <mergeCell ref="I203:I205"/>
    <mergeCell ref="G222:G224"/>
    <mergeCell ref="H222:H224"/>
    <mergeCell ref="I222:I224"/>
    <mergeCell ref="C200:C202"/>
    <mergeCell ref="A222:A224"/>
    <mergeCell ref="AF254:AF257"/>
    <mergeCell ref="D250:D253"/>
    <mergeCell ref="AE245:AE247"/>
    <mergeCell ref="AF245:AF247"/>
    <mergeCell ref="F206:F208"/>
    <mergeCell ref="G206:G208"/>
    <mergeCell ref="H206:H208"/>
    <mergeCell ref="B212:B215"/>
    <mergeCell ref="AE183:AE186"/>
    <mergeCell ref="AF183:AF186"/>
    <mergeCell ref="AF187:AF191"/>
    <mergeCell ref="G192:G194"/>
    <mergeCell ref="H192:H194"/>
    <mergeCell ref="G198:G199"/>
    <mergeCell ref="AC187:AC191"/>
    <mergeCell ref="H198:H199"/>
    <mergeCell ref="AC192:AC194"/>
    <mergeCell ref="AD192:AD194"/>
    <mergeCell ref="I195:I197"/>
    <mergeCell ref="AE212:AE215"/>
    <mergeCell ref="AD187:AD191"/>
    <mergeCell ref="AE187:AE191"/>
    <mergeCell ref="AE173:AE177"/>
    <mergeCell ref="A228:A229"/>
    <mergeCell ref="B228:B229"/>
    <mergeCell ref="C173:C177"/>
    <mergeCell ref="H225:H227"/>
    <mergeCell ref="I225:I227"/>
    <mergeCell ref="C198:C199"/>
    <mergeCell ref="A187:A191"/>
    <mergeCell ref="B187:B191"/>
    <mergeCell ref="C187:C191"/>
    <mergeCell ref="B178:B182"/>
    <mergeCell ref="G178:G182"/>
    <mergeCell ref="I178:I182"/>
    <mergeCell ref="A225:A227"/>
    <mergeCell ref="D219:D221"/>
    <mergeCell ref="AE219:AE221"/>
    <mergeCell ref="C192:C194"/>
    <mergeCell ref="G209:G211"/>
    <mergeCell ref="F258:F261"/>
    <mergeCell ref="H250:H253"/>
    <mergeCell ref="I250:I253"/>
    <mergeCell ref="I233:I235"/>
    <mergeCell ref="AC233:AC235"/>
    <mergeCell ref="F233:F235"/>
    <mergeCell ref="G233:G235"/>
    <mergeCell ref="H233:H235"/>
    <mergeCell ref="B258:B261"/>
    <mergeCell ref="A239:A241"/>
    <mergeCell ref="B239:B241"/>
    <mergeCell ref="AF200:AF202"/>
    <mergeCell ref="AE203:AE205"/>
    <mergeCell ref="AE206:AE208"/>
    <mergeCell ref="AF206:AF208"/>
    <mergeCell ref="H212:H215"/>
    <mergeCell ref="I212:I215"/>
    <mergeCell ref="C206:C208"/>
    <mergeCell ref="D258:D261"/>
    <mergeCell ref="C258:C261"/>
    <mergeCell ref="E302:E304"/>
    <mergeCell ref="B298:B301"/>
    <mergeCell ref="A316:A319"/>
    <mergeCell ref="B316:B319"/>
    <mergeCell ref="A313:A315"/>
    <mergeCell ref="A305:A308"/>
    <mergeCell ref="B309:B312"/>
    <mergeCell ref="A309:A312"/>
    <mergeCell ref="E309:E312"/>
    <mergeCell ref="B305:B308"/>
    <mergeCell ref="E305:E308"/>
    <mergeCell ref="F305:F308"/>
    <mergeCell ref="D305:D308"/>
    <mergeCell ref="C305:C308"/>
    <mergeCell ref="A298:A301"/>
    <mergeCell ref="B271:B273"/>
    <mergeCell ref="C278:C280"/>
    <mergeCell ref="D278:D280"/>
    <mergeCell ref="F309:F312"/>
    <mergeCell ref="C309:C312"/>
    <mergeCell ref="B287:B288"/>
    <mergeCell ref="A289:A291"/>
    <mergeCell ref="A292:A294"/>
    <mergeCell ref="B295:B297"/>
    <mergeCell ref="E289:E291"/>
    <mergeCell ref="D284:D286"/>
    <mergeCell ref="C271:C273"/>
    <mergeCell ref="F274:F277"/>
    <mergeCell ref="B313:B315"/>
    <mergeCell ref="C316:C319"/>
    <mergeCell ref="D281:D283"/>
    <mergeCell ref="A274:A277"/>
    <mergeCell ref="B284:B286"/>
    <mergeCell ref="F228:F229"/>
    <mergeCell ref="D187:D191"/>
    <mergeCell ref="E187:E191"/>
    <mergeCell ref="B225:B227"/>
    <mergeCell ref="C225:C227"/>
    <mergeCell ref="A216:A218"/>
    <mergeCell ref="A209:A211"/>
    <mergeCell ref="B209:B211"/>
    <mergeCell ref="C228:C229"/>
    <mergeCell ref="A233:A235"/>
    <mergeCell ref="B233:B235"/>
    <mergeCell ref="C233:C235"/>
    <mergeCell ref="D233:D235"/>
    <mergeCell ref="E233:E235"/>
    <mergeCell ref="E225:E227"/>
    <mergeCell ref="F222:F224"/>
    <mergeCell ref="E198:E199"/>
    <mergeCell ref="C212:C215"/>
    <mergeCell ref="D212:D215"/>
    <mergeCell ref="A271:A273"/>
    <mergeCell ref="A250:A253"/>
    <mergeCell ref="E254:E257"/>
    <mergeCell ref="A258:A261"/>
    <mergeCell ref="B254:B257"/>
    <mergeCell ref="A254:A257"/>
    <mergeCell ref="C203:C205"/>
    <mergeCell ref="E195:E197"/>
    <mergeCell ref="A230:A232"/>
    <mergeCell ref="B230:B232"/>
    <mergeCell ref="C230:C232"/>
    <mergeCell ref="D230:D232"/>
    <mergeCell ref="AD216:AD218"/>
    <mergeCell ref="G225:G227"/>
    <mergeCell ref="D225:D227"/>
    <mergeCell ref="AF209:AF211"/>
    <mergeCell ref="I187:I191"/>
    <mergeCell ref="G228:G229"/>
    <mergeCell ref="H228:H229"/>
    <mergeCell ref="AC173:AC177"/>
    <mergeCell ref="AF212:AF215"/>
    <mergeCell ref="A236:A238"/>
    <mergeCell ref="B236:B238"/>
    <mergeCell ref="C236:C238"/>
    <mergeCell ref="D236:D238"/>
    <mergeCell ref="A183:A186"/>
    <mergeCell ref="B183:B186"/>
    <mergeCell ref="C183:C186"/>
    <mergeCell ref="D183:D186"/>
    <mergeCell ref="E183:E186"/>
    <mergeCell ref="F183:F186"/>
    <mergeCell ref="AF216:AF218"/>
    <mergeCell ref="AD233:AD235"/>
    <mergeCell ref="AE233:AE235"/>
    <mergeCell ref="AF233:AF235"/>
    <mergeCell ref="I230:I232"/>
    <mergeCell ref="AC230:AC232"/>
    <mergeCell ref="AD230:AD232"/>
    <mergeCell ref="AE230:AE232"/>
    <mergeCell ref="AF230:AF232"/>
    <mergeCell ref="E230:E232"/>
    <mergeCell ref="F230:F232"/>
    <mergeCell ref="G230:G232"/>
    <mergeCell ref="H230:H232"/>
    <mergeCell ref="AD140:AD144"/>
    <mergeCell ref="AE140:AE144"/>
    <mergeCell ref="C140:C144"/>
    <mergeCell ref="D140:D144"/>
    <mergeCell ref="E140:E144"/>
    <mergeCell ref="F140:F144"/>
    <mergeCell ref="G140:G144"/>
    <mergeCell ref="H140:H144"/>
    <mergeCell ref="I140:I144"/>
    <mergeCell ref="B158:B162"/>
    <mergeCell ref="C158:C162"/>
    <mergeCell ref="D158:D162"/>
    <mergeCell ref="AF158:AF162"/>
    <mergeCell ref="E228:E229"/>
    <mergeCell ref="AE192:AE194"/>
    <mergeCell ref="AF192:AF194"/>
    <mergeCell ref="AF219:AF221"/>
    <mergeCell ref="AC195:AC197"/>
    <mergeCell ref="AD195:AD197"/>
    <mergeCell ref="I206:I208"/>
    <mergeCell ref="F219:F221"/>
    <mergeCell ref="AF173:AF177"/>
    <mergeCell ref="AF195:AF197"/>
    <mergeCell ref="AC216:AC218"/>
    <mergeCell ref="G187:G191"/>
    <mergeCell ref="D178:D182"/>
    <mergeCell ref="E178:E182"/>
    <mergeCell ref="F178:F182"/>
    <mergeCell ref="F187:F191"/>
    <mergeCell ref="F225:F227"/>
    <mergeCell ref="AE200:AE202"/>
    <mergeCell ref="F216:F218"/>
    <mergeCell ref="D248:J248"/>
    <mergeCell ref="D355:J355"/>
    <mergeCell ref="B362:B363"/>
    <mergeCell ref="D367:J367"/>
    <mergeCell ref="AC389:AF389"/>
    <mergeCell ref="AE155:AE157"/>
    <mergeCell ref="AF155:AF157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C120:AC124"/>
    <mergeCell ref="AD120:AD124"/>
    <mergeCell ref="AE120:AE124"/>
    <mergeCell ref="AF120:AF124"/>
    <mergeCell ref="AE195:AE197"/>
    <mergeCell ref="AE222:AE224"/>
    <mergeCell ref="AE209:AE211"/>
    <mergeCell ref="AD219:AD221"/>
    <mergeCell ref="AC222:AC224"/>
    <mergeCell ref="AC178:AC182"/>
    <mergeCell ref="I219:I221"/>
    <mergeCell ref="AC219:AC221"/>
    <mergeCell ref="D216:D218"/>
    <mergeCell ref="E216:E218"/>
    <mergeCell ref="AE150:AE154"/>
    <mergeCell ref="C150:C154"/>
    <mergeCell ref="A242:A244"/>
    <mergeCell ref="B242:B244"/>
    <mergeCell ref="C242:C244"/>
    <mergeCell ref="D242:D244"/>
    <mergeCell ref="E242:E244"/>
    <mergeCell ref="F242:F244"/>
    <mergeCell ref="G242:G244"/>
    <mergeCell ref="H242:H244"/>
    <mergeCell ref="I242:I244"/>
    <mergeCell ref="AC242:AC244"/>
    <mergeCell ref="AD242:AD244"/>
    <mergeCell ref="AE242:AE244"/>
    <mergeCell ref="AF242:AF244"/>
    <mergeCell ref="Z8:AN8"/>
    <mergeCell ref="Z9:AF9"/>
    <mergeCell ref="Z6:AF6"/>
    <mergeCell ref="Z7:AF7"/>
    <mergeCell ref="AE10:AF10"/>
    <mergeCell ref="D150:D154"/>
    <mergeCell ref="E150:E154"/>
    <mergeCell ref="F150:F154"/>
    <mergeCell ref="G150:G154"/>
    <mergeCell ref="H150:H154"/>
    <mergeCell ref="I150:I154"/>
    <mergeCell ref="AC150:AC154"/>
    <mergeCell ref="A100:A104"/>
    <mergeCell ref="AC79:AC83"/>
    <mergeCell ref="AD79:AD83"/>
    <mergeCell ref="AE79:AE83"/>
    <mergeCell ref="AF79:AF83"/>
    <mergeCell ref="AD158:AD162"/>
    <mergeCell ref="AE158:AE162"/>
  </mergeCells>
  <printOptions horizontalCentered="1" verticalCentered="1"/>
  <pageMargins left="0.39370078740157483" right="0.39370078740157483" top="0.78740157480314965" bottom="0.39370078740157483" header="0.11811023622047245" footer="0"/>
  <pageSetup paperSize="9" scale="62" firstPageNumber="0" fitToHeight="0" orientation="landscape" r:id="rId1"/>
  <headerFooter>
    <oddFooter>&amp;R&amp;P</oddFooter>
  </headerFooter>
  <rowBreaks count="8" manualBreakCount="8">
    <brk id="72" max="16383" man="1"/>
    <brk id="109" max="16383" man="1"/>
    <brk id="149" max="16383" man="1"/>
    <brk id="182" max="16383" man="1"/>
    <brk id="211" max="16383" man="1"/>
    <brk id="238" max="16383" man="1"/>
    <brk id="273" max="16383" man="1"/>
    <brk id="3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A4" zoomScaleNormal="100" zoomScaleSheetLayoutView="100" workbookViewId="0">
      <selection activeCell="M7" sqref="M7"/>
    </sheetView>
  </sheetViews>
  <sheetFormatPr defaultRowHeight="12.75" x14ac:dyDescent="0.2"/>
  <cols>
    <col min="1" max="1" width="3.28515625" style="41" customWidth="1"/>
    <col min="2" max="2" width="2.85546875" style="41" customWidth="1"/>
    <col min="3" max="3" width="10.85546875" style="41" customWidth="1"/>
    <col min="4" max="4" width="15.85546875" style="41" customWidth="1"/>
    <col min="5" max="5" width="5.5703125" style="41" customWidth="1"/>
    <col min="6" max="6" width="7.28515625" style="41" customWidth="1"/>
    <col min="7" max="7" width="7.42578125" style="41" customWidth="1"/>
    <col min="8" max="8" width="6.5703125" style="41" customWidth="1"/>
    <col min="9" max="9" width="8.140625" style="41" customWidth="1"/>
    <col min="10" max="10" width="7.28515625" style="41" customWidth="1"/>
    <col min="11" max="11" width="7.42578125" style="41" customWidth="1"/>
    <col min="12" max="12" width="6.7109375" style="41" customWidth="1"/>
    <col min="13" max="13" width="10.140625" style="41" customWidth="1"/>
    <col min="14" max="14" width="9" style="41" customWidth="1"/>
    <col min="15" max="15" width="7" style="41" customWidth="1"/>
    <col min="16" max="16" width="6.5703125" style="41" customWidth="1"/>
    <col min="17" max="18" width="7.140625" style="41" customWidth="1"/>
    <col min="19" max="19" width="7.42578125" style="41" customWidth="1"/>
    <col min="20" max="20" width="7.28515625" style="41" customWidth="1"/>
    <col min="21" max="21" width="7.5703125" style="41" customWidth="1"/>
    <col min="22" max="254" width="9.140625" style="41"/>
    <col min="255" max="255" width="3.28515625" style="41" customWidth="1"/>
    <col min="256" max="256" width="2.85546875" style="41" customWidth="1"/>
    <col min="257" max="257" width="10.85546875" style="41" customWidth="1"/>
    <col min="258" max="258" width="13.28515625" style="41" customWidth="1"/>
    <col min="259" max="259" width="5.5703125" style="41" customWidth="1"/>
    <col min="260" max="260" width="7.28515625" style="41" customWidth="1"/>
    <col min="261" max="261" width="7.42578125" style="41" customWidth="1"/>
    <col min="262" max="262" width="6.5703125" style="41" customWidth="1"/>
    <col min="263" max="263" width="5.7109375" style="41" customWidth="1"/>
    <col min="264" max="264" width="7.28515625" style="41" customWidth="1"/>
    <col min="265" max="265" width="7.42578125" style="41" customWidth="1"/>
    <col min="266" max="266" width="6.7109375" style="41" customWidth="1"/>
    <col min="267" max="268" width="6.42578125" style="41" customWidth="1"/>
    <col min="269" max="269" width="7" style="41" customWidth="1"/>
    <col min="270" max="270" width="6.5703125" style="41" customWidth="1"/>
    <col min="271" max="271" width="5.7109375" style="41" customWidth="1"/>
    <col min="272" max="272" width="7.140625" style="41" customWidth="1"/>
    <col min="273" max="273" width="7.42578125" style="41" customWidth="1"/>
    <col min="274" max="274" width="7.28515625" style="41" customWidth="1"/>
    <col min="275" max="275" width="6.140625" style="41" customWidth="1"/>
    <col min="276" max="510" width="9.140625" style="41"/>
    <col min="511" max="511" width="3.28515625" style="41" customWidth="1"/>
    <col min="512" max="512" width="2.85546875" style="41" customWidth="1"/>
    <col min="513" max="513" width="10.85546875" style="41" customWidth="1"/>
    <col min="514" max="514" width="13.28515625" style="41" customWidth="1"/>
    <col min="515" max="515" width="5.5703125" style="41" customWidth="1"/>
    <col min="516" max="516" width="7.28515625" style="41" customWidth="1"/>
    <col min="517" max="517" width="7.42578125" style="41" customWidth="1"/>
    <col min="518" max="518" width="6.5703125" style="41" customWidth="1"/>
    <col min="519" max="519" width="5.7109375" style="41" customWidth="1"/>
    <col min="520" max="520" width="7.28515625" style="41" customWidth="1"/>
    <col min="521" max="521" width="7.42578125" style="41" customWidth="1"/>
    <col min="522" max="522" width="6.7109375" style="41" customWidth="1"/>
    <col min="523" max="524" width="6.42578125" style="41" customWidth="1"/>
    <col min="525" max="525" width="7" style="41" customWidth="1"/>
    <col min="526" max="526" width="6.5703125" style="41" customWidth="1"/>
    <col min="527" max="527" width="5.7109375" style="41" customWidth="1"/>
    <col min="528" max="528" width="7.140625" style="41" customWidth="1"/>
    <col min="529" max="529" width="7.42578125" style="41" customWidth="1"/>
    <col min="530" max="530" width="7.28515625" style="41" customWidth="1"/>
    <col min="531" max="531" width="6.140625" style="41" customWidth="1"/>
    <col min="532" max="766" width="9.140625" style="41"/>
    <col min="767" max="767" width="3.28515625" style="41" customWidth="1"/>
    <col min="768" max="768" width="2.85546875" style="41" customWidth="1"/>
    <col min="769" max="769" width="10.85546875" style="41" customWidth="1"/>
    <col min="770" max="770" width="13.28515625" style="41" customWidth="1"/>
    <col min="771" max="771" width="5.5703125" style="41" customWidth="1"/>
    <col min="772" max="772" width="7.28515625" style="41" customWidth="1"/>
    <col min="773" max="773" width="7.42578125" style="41" customWidth="1"/>
    <col min="774" max="774" width="6.5703125" style="41" customWidth="1"/>
    <col min="775" max="775" width="5.7109375" style="41" customWidth="1"/>
    <col min="776" max="776" width="7.28515625" style="41" customWidth="1"/>
    <col min="777" max="777" width="7.42578125" style="41" customWidth="1"/>
    <col min="778" max="778" width="6.7109375" style="41" customWidth="1"/>
    <col min="779" max="780" width="6.42578125" style="41" customWidth="1"/>
    <col min="781" max="781" width="7" style="41" customWidth="1"/>
    <col min="782" max="782" width="6.5703125" style="41" customWidth="1"/>
    <col min="783" max="783" width="5.7109375" style="41" customWidth="1"/>
    <col min="784" max="784" width="7.140625" style="41" customWidth="1"/>
    <col min="785" max="785" width="7.42578125" style="41" customWidth="1"/>
    <col min="786" max="786" width="7.28515625" style="41" customWidth="1"/>
    <col min="787" max="787" width="6.140625" style="41" customWidth="1"/>
    <col min="788" max="1022" width="9.140625" style="41"/>
    <col min="1023" max="1023" width="3.28515625" style="41" customWidth="1"/>
    <col min="1024" max="1024" width="2.85546875" style="41" customWidth="1"/>
    <col min="1025" max="1025" width="10.85546875" style="41" customWidth="1"/>
    <col min="1026" max="1026" width="13.28515625" style="41" customWidth="1"/>
    <col min="1027" max="1027" width="5.5703125" style="41" customWidth="1"/>
    <col min="1028" max="1028" width="7.28515625" style="41" customWidth="1"/>
    <col min="1029" max="1029" width="7.42578125" style="41" customWidth="1"/>
    <col min="1030" max="1030" width="6.5703125" style="41" customWidth="1"/>
    <col min="1031" max="1031" width="5.7109375" style="41" customWidth="1"/>
    <col min="1032" max="1032" width="7.28515625" style="41" customWidth="1"/>
    <col min="1033" max="1033" width="7.42578125" style="41" customWidth="1"/>
    <col min="1034" max="1034" width="6.7109375" style="41" customWidth="1"/>
    <col min="1035" max="1036" width="6.42578125" style="41" customWidth="1"/>
    <col min="1037" max="1037" width="7" style="41" customWidth="1"/>
    <col min="1038" max="1038" width="6.5703125" style="41" customWidth="1"/>
    <col min="1039" max="1039" width="5.7109375" style="41" customWidth="1"/>
    <col min="1040" max="1040" width="7.140625" style="41" customWidth="1"/>
    <col min="1041" max="1041" width="7.42578125" style="41" customWidth="1"/>
    <col min="1042" max="1042" width="7.28515625" style="41" customWidth="1"/>
    <col min="1043" max="1043" width="6.140625" style="41" customWidth="1"/>
    <col min="1044" max="1278" width="9.140625" style="41"/>
    <col min="1279" max="1279" width="3.28515625" style="41" customWidth="1"/>
    <col min="1280" max="1280" width="2.85546875" style="41" customWidth="1"/>
    <col min="1281" max="1281" width="10.85546875" style="41" customWidth="1"/>
    <col min="1282" max="1282" width="13.28515625" style="41" customWidth="1"/>
    <col min="1283" max="1283" width="5.5703125" style="41" customWidth="1"/>
    <col min="1284" max="1284" width="7.28515625" style="41" customWidth="1"/>
    <col min="1285" max="1285" width="7.42578125" style="41" customWidth="1"/>
    <col min="1286" max="1286" width="6.5703125" style="41" customWidth="1"/>
    <col min="1287" max="1287" width="5.7109375" style="41" customWidth="1"/>
    <col min="1288" max="1288" width="7.28515625" style="41" customWidth="1"/>
    <col min="1289" max="1289" width="7.42578125" style="41" customWidth="1"/>
    <col min="1290" max="1290" width="6.7109375" style="41" customWidth="1"/>
    <col min="1291" max="1292" width="6.42578125" style="41" customWidth="1"/>
    <col min="1293" max="1293" width="7" style="41" customWidth="1"/>
    <col min="1294" max="1294" width="6.5703125" style="41" customWidth="1"/>
    <col min="1295" max="1295" width="5.7109375" style="41" customWidth="1"/>
    <col min="1296" max="1296" width="7.140625" style="41" customWidth="1"/>
    <col min="1297" max="1297" width="7.42578125" style="41" customWidth="1"/>
    <col min="1298" max="1298" width="7.28515625" style="41" customWidth="1"/>
    <col min="1299" max="1299" width="6.140625" style="41" customWidth="1"/>
    <col min="1300" max="1534" width="9.140625" style="41"/>
    <col min="1535" max="1535" width="3.28515625" style="41" customWidth="1"/>
    <col min="1536" max="1536" width="2.85546875" style="41" customWidth="1"/>
    <col min="1537" max="1537" width="10.85546875" style="41" customWidth="1"/>
    <col min="1538" max="1538" width="13.28515625" style="41" customWidth="1"/>
    <col min="1539" max="1539" width="5.5703125" style="41" customWidth="1"/>
    <col min="1540" max="1540" width="7.28515625" style="41" customWidth="1"/>
    <col min="1541" max="1541" width="7.42578125" style="41" customWidth="1"/>
    <col min="1542" max="1542" width="6.5703125" style="41" customWidth="1"/>
    <col min="1543" max="1543" width="5.7109375" style="41" customWidth="1"/>
    <col min="1544" max="1544" width="7.28515625" style="41" customWidth="1"/>
    <col min="1545" max="1545" width="7.42578125" style="41" customWidth="1"/>
    <col min="1546" max="1546" width="6.7109375" style="41" customWidth="1"/>
    <col min="1547" max="1548" width="6.42578125" style="41" customWidth="1"/>
    <col min="1549" max="1549" width="7" style="41" customWidth="1"/>
    <col min="1550" max="1550" width="6.5703125" style="41" customWidth="1"/>
    <col min="1551" max="1551" width="5.7109375" style="41" customWidth="1"/>
    <col min="1552" max="1552" width="7.140625" style="41" customWidth="1"/>
    <col min="1553" max="1553" width="7.42578125" style="41" customWidth="1"/>
    <col min="1554" max="1554" width="7.28515625" style="41" customWidth="1"/>
    <col min="1555" max="1555" width="6.140625" style="41" customWidth="1"/>
    <col min="1556" max="1790" width="9.140625" style="41"/>
    <col min="1791" max="1791" width="3.28515625" style="41" customWidth="1"/>
    <col min="1792" max="1792" width="2.85546875" style="41" customWidth="1"/>
    <col min="1793" max="1793" width="10.85546875" style="41" customWidth="1"/>
    <col min="1794" max="1794" width="13.28515625" style="41" customWidth="1"/>
    <col min="1795" max="1795" width="5.5703125" style="41" customWidth="1"/>
    <col min="1796" max="1796" width="7.28515625" style="41" customWidth="1"/>
    <col min="1797" max="1797" width="7.42578125" style="41" customWidth="1"/>
    <col min="1798" max="1798" width="6.5703125" style="41" customWidth="1"/>
    <col min="1799" max="1799" width="5.7109375" style="41" customWidth="1"/>
    <col min="1800" max="1800" width="7.28515625" style="41" customWidth="1"/>
    <col min="1801" max="1801" width="7.42578125" style="41" customWidth="1"/>
    <col min="1802" max="1802" width="6.7109375" style="41" customWidth="1"/>
    <col min="1803" max="1804" width="6.42578125" style="41" customWidth="1"/>
    <col min="1805" max="1805" width="7" style="41" customWidth="1"/>
    <col min="1806" max="1806" width="6.5703125" style="41" customWidth="1"/>
    <col min="1807" max="1807" width="5.7109375" style="41" customWidth="1"/>
    <col min="1808" max="1808" width="7.140625" style="41" customWidth="1"/>
    <col min="1809" max="1809" width="7.42578125" style="41" customWidth="1"/>
    <col min="1810" max="1810" width="7.28515625" style="41" customWidth="1"/>
    <col min="1811" max="1811" width="6.140625" style="41" customWidth="1"/>
    <col min="1812" max="2046" width="9.140625" style="41"/>
    <col min="2047" max="2047" width="3.28515625" style="41" customWidth="1"/>
    <col min="2048" max="2048" width="2.85546875" style="41" customWidth="1"/>
    <col min="2049" max="2049" width="10.85546875" style="41" customWidth="1"/>
    <col min="2050" max="2050" width="13.28515625" style="41" customWidth="1"/>
    <col min="2051" max="2051" width="5.5703125" style="41" customWidth="1"/>
    <col min="2052" max="2052" width="7.28515625" style="41" customWidth="1"/>
    <col min="2053" max="2053" width="7.42578125" style="41" customWidth="1"/>
    <col min="2054" max="2054" width="6.5703125" style="41" customWidth="1"/>
    <col min="2055" max="2055" width="5.7109375" style="41" customWidth="1"/>
    <col min="2056" max="2056" width="7.28515625" style="41" customWidth="1"/>
    <col min="2057" max="2057" width="7.42578125" style="41" customWidth="1"/>
    <col min="2058" max="2058" width="6.7109375" style="41" customWidth="1"/>
    <col min="2059" max="2060" width="6.42578125" style="41" customWidth="1"/>
    <col min="2061" max="2061" width="7" style="41" customWidth="1"/>
    <col min="2062" max="2062" width="6.5703125" style="41" customWidth="1"/>
    <col min="2063" max="2063" width="5.7109375" style="41" customWidth="1"/>
    <col min="2064" max="2064" width="7.140625" style="41" customWidth="1"/>
    <col min="2065" max="2065" width="7.42578125" style="41" customWidth="1"/>
    <col min="2066" max="2066" width="7.28515625" style="41" customWidth="1"/>
    <col min="2067" max="2067" width="6.140625" style="41" customWidth="1"/>
    <col min="2068" max="2302" width="9.140625" style="41"/>
    <col min="2303" max="2303" width="3.28515625" style="41" customWidth="1"/>
    <col min="2304" max="2304" width="2.85546875" style="41" customWidth="1"/>
    <col min="2305" max="2305" width="10.85546875" style="41" customWidth="1"/>
    <col min="2306" max="2306" width="13.28515625" style="41" customWidth="1"/>
    <col min="2307" max="2307" width="5.5703125" style="41" customWidth="1"/>
    <col min="2308" max="2308" width="7.28515625" style="41" customWidth="1"/>
    <col min="2309" max="2309" width="7.42578125" style="41" customWidth="1"/>
    <col min="2310" max="2310" width="6.5703125" style="41" customWidth="1"/>
    <col min="2311" max="2311" width="5.7109375" style="41" customWidth="1"/>
    <col min="2312" max="2312" width="7.28515625" style="41" customWidth="1"/>
    <col min="2313" max="2313" width="7.42578125" style="41" customWidth="1"/>
    <col min="2314" max="2314" width="6.7109375" style="41" customWidth="1"/>
    <col min="2315" max="2316" width="6.42578125" style="41" customWidth="1"/>
    <col min="2317" max="2317" width="7" style="41" customWidth="1"/>
    <col min="2318" max="2318" width="6.5703125" style="41" customWidth="1"/>
    <col min="2319" max="2319" width="5.7109375" style="41" customWidth="1"/>
    <col min="2320" max="2320" width="7.140625" style="41" customWidth="1"/>
    <col min="2321" max="2321" width="7.42578125" style="41" customWidth="1"/>
    <col min="2322" max="2322" width="7.28515625" style="41" customWidth="1"/>
    <col min="2323" max="2323" width="6.140625" style="41" customWidth="1"/>
    <col min="2324" max="2558" width="9.140625" style="41"/>
    <col min="2559" max="2559" width="3.28515625" style="41" customWidth="1"/>
    <col min="2560" max="2560" width="2.85546875" style="41" customWidth="1"/>
    <col min="2561" max="2561" width="10.85546875" style="41" customWidth="1"/>
    <col min="2562" max="2562" width="13.28515625" style="41" customWidth="1"/>
    <col min="2563" max="2563" width="5.5703125" style="41" customWidth="1"/>
    <col min="2564" max="2564" width="7.28515625" style="41" customWidth="1"/>
    <col min="2565" max="2565" width="7.42578125" style="41" customWidth="1"/>
    <col min="2566" max="2566" width="6.5703125" style="41" customWidth="1"/>
    <col min="2567" max="2567" width="5.7109375" style="41" customWidth="1"/>
    <col min="2568" max="2568" width="7.28515625" style="41" customWidth="1"/>
    <col min="2569" max="2569" width="7.42578125" style="41" customWidth="1"/>
    <col min="2570" max="2570" width="6.7109375" style="41" customWidth="1"/>
    <col min="2571" max="2572" width="6.42578125" style="41" customWidth="1"/>
    <col min="2573" max="2573" width="7" style="41" customWidth="1"/>
    <col min="2574" max="2574" width="6.5703125" style="41" customWidth="1"/>
    <col min="2575" max="2575" width="5.7109375" style="41" customWidth="1"/>
    <col min="2576" max="2576" width="7.140625" style="41" customWidth="1"/>
    <col min="2577" max="2577" width="7.42578125" style="41" customWidth="1"/>
    <col min="2578" max="2578" width="7.28515625" style="41" customWidth="1"/>
    <col min="2579" max="2579" width="6.140625" style="41" customWidth="1"/>
    <col min="2580" max="2814" width="9.140625" style="41"/>
    <col min="2815" max="2815" width="3.28515625" style="41" customWidth="1"/>
    <col min="2816" max="2816" width="2.85546875" style="41" customWidth="1"/>
    <col min="2817" max="2817" width="10.85546875" style="41" customWidth="1"/>
    <col min="2818" max="2818" width="13.28515625" style="41" customWidth="1"/>
    <col min="2819" max="2819" width="5.5703125" style="41" customWidth="1"/>
    <col min="2820" max="2820" width="7.28515625" style="41" customWidth="1"/>
    <col min="2821" max="2821" width="7.42578125" style="41" customWidth="1"/>
    <col min="2822" max="2822" width="6.5703125" style="41" customWidth="1"/>
    <col min="2823" max="2823" width="5.7109375" style="41" customWidth="1"/>
    <col min="2824" max="2824" width="7.28515625" style="41" customWidth="1"/>
    <col min="2825" max="2825" width="7.42578125" style="41" customWidth="1"/>
    <col min="2826" max="2826" width="6.7109375" style="41" customWidth="1"/>
    <col min="2827" max="2828" width="6.42578125" style="41" customWidth="1"/>
    <col min="2829" max="2829" width="7" style="41" customWidth="1"/>
    <col min="2830" max="2830" width="6.5703125" style="41" customWidth="1"/>
    <col min="2831" max="2831" width="5.7109375" style="41" customWidth="1"/>
    <col min="2832" max="2832" width="7.140625" style="41" customWidth="1"/>
    <col min="2833" max="2833" width="7.42578125" style="41" customWidth="1"/>
    <col min="2834" max="2834" width="7.28515625" style="41" customWidth="1"/>
    <col min="2835" max="2835" width="6.140625" style="41" customWidth="1"/>
    <col min="2836" max="3070" width="9.140625" style="41"/>
    <col min="3071" max="3071" width="3.28515625" style="41" customWidth="1"/>
    <col min="3072" max="3072" width="2.85546875" style="41" customWidth="1"/>
    <col min="3073" max="3073" width="10.85546875" style="41" customWidth="1"/>
    <col min="3074" max="3074" width="13.28515625" style="41" customWidth="1"/>
    <col min="3075" max="3075" width="5.5703125" style="41" customWidth="1"/>
    <col min="3076" max="3076" width="7.28515625" style="41" customWidth="1"/>
    <col min="3077" max="3077" width="7.42578125" style="41" customWidth="1"/>
    <col min="3078" max="3078" width="6.5703125" style="41" customWidth="1"/>
    <col min="3079" max="3079" width="5.7109375" style="41" customWidth="1"/>
    <col min="3080" max="3080" width="7.28515625" style="41" customWidth="1"/>
    <col min="3081" max="3081" width="7.42578125" style="41" customWidth="1"/>
    <col min="3082" max="3082" width="6.7109375" style="41" customWidth="1"/>
    <col min="3083" max="3084" width="6.42578125" style="41" customWidth="1"/>
    <col min="3085" max="3085" width="7" style="41" customWidth="1"/>
    <col min="3086" max="3086" width="6.5703125" style="41" customWidth="1"/>
    <col min="3087" max="3087" width="5.7109375" style="41" customWidth="1"/>
    <col min="3088" max="3088" width="7.140625" style="41" customWidth="1"/>
    <col min="3089" max="3089" width="7.42578125" style="41" customWidth="1"/>
    <col min="3090" max="3090" width="7.28515625" style="41" customWidth="1"/>
    <col min="3091" max="3091" width="6.140625" style="41" customWidth="1"/>
    <col min="3092" max="3326" width="9.140625" style="41"/>
    <col min="3327" max="3327" width="3.28515625" style="41" customWidth="1"/>
    <col min="3328" max="3328" width="2.85546875" style="41" customWidth="1"/>
    <col min="3329" max="3329" width="10.85546875" style="41" customWidth="1"/>
    <col min="3330" max="3330" width="13.28515625" style="41" customWidth="1"/>
    <col min="3331" max="3331" width="5.5703125" style="41" customWidth="1"/>
    <col min="3332" max="3332" width="7.28515625" style="41" customWidth="1"/>
    <col min="3333" max="3333" width="7.42578125" style="41" customWidth="1"/>
    <col min="3334" max="3334" width="6.5703125" style="41" customWidth="1"/>
    <col min="3335" max="3335" width="5.7109375" style="41" customWidth="1"/>
    <col min="3336" max="3336" width="7.28515625" style="41" customWidth="1"/>
    <col min="3337" max="3337" width="7.42578125" style="41" customWidth="1"/>
    <col min="3338" max="3338" width="6.7109375" style="41" customWidth="1"/>
    <col min="3339" max="3340" width="6.42578125" style="41" customWidth="1"/>
    <col min="3341" max="3341" width="7" style="41" customWidth="1"/>
    <col min="3342" max="3342" width="6.5703125" style="41" customWidth="1"/>
    <col min="3343" max="3343" width="5.7109375" style="41" customWidth="1"/>
    <col min="3344" max="3344" width="7.140625" style="41" customWidth="1"/>
    <col min="3345" max="3345" width="7.42578125" style="41" customWidth="1"/>
    <col min="3346" max="3346" width="7.28515625" style="41" customWidth="1"/>
    <col min="3347" max="3347" width="6.140625" style="41" customWidth="1"/>
    <col min="3348" max="3582" width="9.140625" style="41"/>
    <col min="3583" max="3583" width="3.28515625" style="41" customWidth="1"/>
    <col min="3584" max="3584" width="2.85546875" style="41" customWidth="1"/>
    <col min="3585" max="3585" width="10.85546875" style="41" customWidth="1"/>
    <col min="3586" max="3586" width="13.28515625" style="41" customWidth="1"/>
    <col min="3587" max="3587" width="5.5703125" style="41" customWidth="1"/>
    <col min="3588" max="3588" width="7.28515625" style="41" customWidth="1"/>
    <col min="3589" max="3589" width="7.42578125" style="41" customWidth="1"/>
    <col min="3590" max="3590" width="6.5703125" style="41" customWidth="1"/>
    <col min="3591" max="3591" width="5.7109375" style="41" customWidth="1"/>
    <col min="3592" max="3592" width="7.28515625" style="41" customWidth="1"/>
    <col min="3593" max="3593" width="7.42578125" style="41" customWidth="1"/>
    <col min="3594" max="3594" width="6.7109375" style="41" customWidth="1"/>
    <col min="3595" max="3596" width="6.42578125" style="41" customWidth="1"/>
    <col min="3597" max="3597" width="7" style="41" customWidth="1"/>
    <col min="3598" max="3598" width="6.5703125" style="41" customWidth="1"/>
    <col min="3599" max="3599" width="5.7109375" style="41" customWidth="1"/>
    <col min="3600" max="3600" width="7.140625" style="41" customWidth="1"/>
    <col min="3601" max="3601" width="7.42578125" style="41" customWidth="1"/>
    <col min="3602" max="3602" width="7.28515625" style="41" customWidth="1"/>
    <col min="3603" max="3603" width="6.140625" style="41" customWidth="1"/>
    <col min="3604" max="3838" width="9.140625" style="41"/>
    <col min="3839" max="3839" width="3.28515625" style="41" customWidth="1"/>
    <col min="3840" max="3840" width="2.85546875" style="41" customWidth="1"/>
    <col min="3841" max="3841" width="10.85546875" style="41" customWidth="1"/>
    <col min="3842" max="3842" width="13.28515625" style="41" customWidth="1"/>
    <col min="3843" max="3843" width="5.5703125" style="41" customWidth="1"/>
    <col min="3844" max="3844" width="7.28515625" style="41" customWidth="1"/>
    <col min="3845" max="3845" width="7.42578125" style="41" customWidth="1"/>
    <col min="3846" max="3846" width="6.5703125" style="41" customWidth="1"/>
    <col min="3847" max="3847" width="5.7109375" style="41" customWidth="1"/>
    <col min="3848" max="3848" width="7.28515625" style="41" customWidth="1"/>
    <col min="3849" max="3849" width="7.42578125" style="41" customWidth="1"/>
    <col min="3850" max="3850" width="6.7109375" style="41" customWidth="1"/>
    <col min="3851" max="3852" width="6.42578125" style="41" customWidth="1"/>
    <col min="3853" max="3853" width="7" style="41" customWidth="1"/>
    <col min="3854" max="3854" width="6.5703125" style="41" customWidth="1"/>
    <col min="3855" max="3855" width="5.7109375" style="41" customWidth="1"/>
    <col min="3856" max="3856" width="7.140625" style="41" customWidth="1"/>
    <col min="3857" max="3857" width="7.42578125" style="41" customWidth="1"/>
    <col min="3858" max="3858" width="7.28515625" style="41" customWidth="1"/>
    <col min="3859" max="3859" width="6.140625" style="41" customWidth="1"/>
    <col min="3860" max="4094" width="9.140625" style="41"/>
    <col min="4095" max="4095" width="3.28515625" style="41" customWidth="1"/>
    <col min="4096" max="4096" width="2.85546875" style="41" customWidth="1"/>
    <col min="4097" max="4097" width="10.85546875" style="41" customWidth="1"/>
    <col min="4098" max="4098" width="13.28515625" style="41" customWidth="1"/>
    <col min="4099" max="4099" width="5.5703125" style="41" customWidth="1"/>
    <col min="4100" max="4100" width="7.28515625" style="41" customWidth="1"/>
    <col min="4101" max="4101" width="7.42578125" style="41" customWidth="1"/>
    <col min="4102" max="4102" width="6.5703125" style="41" customWidth="1"/>
    <col min="4103" max="4103" width="5.7109375" style="41" customWidth="1"/>
    <col min="4104" max="4104" width="7.28515625" style="41" customWidth="1"/>
    <col min="4105" max="4105" width="7.42578125" style="41" customWidth="1"/>
    <col min="4106" max="4106" width="6.7109375" style="41" customWidth="1"/>
    <col min="4107" max="4108" width="6.42578125" style="41" customWidth="1"/>
    <col min="4109" max="4109" width="7" style="41" customWidth="1"/>
    <col min="4110" max="4110" width="6.5703125" style="41" customWidth="1"/>
    <col min="4111" max="4111" width="5.7109375" style="41" customWidth="1"/>
    <col min="4112" max="4112" width="7.140625" style="41" customWidth="1"/>
    <col min="4113" max="4113" width="7.42578125" style="41" customWidth="1"/>
    <col min="4114" max="4114" width="7.28515625" style="41" customWidth="1"/>
    <col min="4115" max="4115" width="6.140625" style="41" customWidth="1"/>
    <col min="4116" max="4350" width="9.140625" style="41"/>
    <col min="4351" max="4351" width="3.28515625" style="41" customWidth="1"/>
    <col min="4352" max="4352" width="2.85546875" style="41" customWidth="1"/>
    <col min="4353" max="4353" width="10.85546875" style="41" customWidth="1"/>
    <col min="4354" max="4354" width="13.28515625" style="41" customWidth="1"/>
    <col min="4355" max="4355" width="5.5703125" style="41" customWidth="1"/>
    <col min="4356" max="4356" width="7.28515625" style="41" customWidth="1"/>
    <col min="4357" max="4357" width="7.42578125" style="41" customWidth="1"/>
    <col min="4358" max="4358" width="6.5703125" style="41" customWidth="1"/>
    <col min="4359" max="4359" width="5.7109375" style="41" customWidth="1"/>
    <col min="4360" max="4360" width="7.28515625" style="41" customWidth="1"/>
    <col min="4361" max="4361" width="7.42578125" style="41" customWidth="1"/>
    <col min="4362" max="4362" width="6.7109375" style="41" customWidth="1"/>
    <col min="4363" max="4364" width="6.42578125" style="41" customWidth="1"/>
    <col min="4365" max="4365" width="7" style="41" customWidth="1"/>
    <col min="4366" max="4366" width="6.5703125" style="41" customWidth="1"/>
    <col min="4367" max="4367" width="5.7109375" style="41" customWidth="1"/>
    <col min="4368" max="4368" width="7.140625" style="41" customWidth="1"/>
    <col min="4369" max="4369" width="7.42578125" style="41" customWidth="1"/>
    <col min="4370" max="4370" width="7.28515625" style="41" customWidth="1"/>
    <col min="4371" max="4371" width="6.140625" style="41" customWidth="1"/>
    <col min="4372" max="4606" width="9.140625" style="41"/>
    <col min="4607" max="4607" width="3.28515625" style="41" customWidth="1"/>
    <col min="4608" max="4608" width="2.85546875" style="41" customWidth="1"/>
    <col min="4609" max="4609" width="10.85546875" style="41" customWidth="1"/>
    <col min="4610" max="4610" width="13.28515625" style="41" customWidth="1"/>
    <col min="4611" max="4611" width="5.5703125" style="41" customWidth="1"/>
    <col min="4612" max="4612" width="7.28515625" style="41" customWidth="1"/>
    <col min="4613" max="4613" width="7.42578125" style="41" customWidth="1"/>
    <col min="4614" max="4614" width="6.5703125" style="41" customWidth="1"/>
    <col min="4615" max="4615" width="5.7109375" style="41" customWidth="1"/>
    <col min="4616" max="4616" width="7.28515625" style="41" customWidth="1"/>
    <col min="4617" max="4617" width="7.42578125" style="41" customWidth="1"/>
    <col min="4618" max="4618" width="6.7109375" style="41" customWidth="1"/>
    <col min="4619" max="4620" width="6.42578125" style="41" customWidth="1"/>
    <col min="4621" max="4621" width="7" style="41" customWidth="1"/>
    <col min="4622" max="4622" width="6.5703125" style="41" customWidth="1"/>
    <col min="4623" max="4623" width="5.7109375" style="41" customWidth="1"/>
    <col min="4624" max="4624" width="7.140625" style="41" customWidth="1"/>
    <col min="4625" max="4625" width="7.42578125" style="41" customWidth="1"/>
    <col min="4626" max="4626" width="7.28515625" style="41" customWidth="1"/>
    <col min="4627" max="4627" width="6.140625" style="41" customWidth="1"/>
    <col min="4628" max="4862" width="9.140625" style="41"/>
    <col min="4863" max="4863" width="3.28515625" style="41" customWidth="1"/>
    <col min="4864" max="4864" width="2.85546875" style="41" customWidth="1"/>
    <col min="4865" max="4865" width="10.85546875" style="41" customWidth="1"/>
    <col min="4866" max="4866" width="13.28515625" style="41" customWidth="1"/>
    <col min="4867" max="4867" width="5.5703125" style="41" customWidth="1"/>
    <col min="4868" max="4868" width="7.28515625" style="41" customWidth="1"/>
    <col min="4869" max="4869" width="7.42578125" style="41" customWidth="1"/>
    <col min="4870" max="4870" width="6.5703125" style="41" customWidth="1"/>
    <col min="4871" max="4871" width="5.7109375" style="41" customWidth="1"/>
    <col min="4872" max="4872" width="7.28515625" style="41" customWidth="1"/>
    <col min="4873" max="4873" width="7.42578125" style="41" customWidth="1"/>
    <col min="4874" max="4874" width="6.7109375" style="41" customWidth="1"/>
    <col min="4875" max="4876" width="6.42578125" style="41" customWidth="1"/>
    <col min="4877" max="4877" width="7" style="41" customWidth="1"/>
    <col min="4878" max="4878" width="6.5703125" style="41" customWidth="1"/>
    <col min="4879" max="4879" width="5.7109375" style="41" customWidth="1"/>
    <col min="4880" max="4880" width="7.140625" style="41" customWidth="1"/>
    <col min="4881" max="4881" width="7.42578125" style="41" customWidth="1"/>
    <col min="4882" max="4882" width="7.28515625" style="41" customWidth="1"/>
    <col min="4883" max="4883" width="6.140625" style="41" customWidth="1"/>
    <col min="4884" max="5118" width="9.140625" style="41"/>
    <col min="5119" max="5119" width="3.28515625" style="41" customWidth="1"/>
    <col min="5120" max="5120" width="2.85546875" style="41" customWidth="1"/>
    <col min="5121" max="5121" width="10.85546875" style="41" customWidth="1"/>
    <col min="5122" max="5122" width="13.28515625" style="41" customWidth="1"/>
    <col min="5123" max="5123" width="5.5703125" style="41" customWidth="1"/>
    <col min="5124" max="5124" width="7.28515625" style="41" customWidth="1"/>
    <col min="5125" max="5125" width="7.42578125" style="41" customWidth="1"/>
    <col min="5126" max="5126" width="6.5703125" style="41" customWidth="1"/>
    <col min="5127" max="5127" width="5.7109375" style="41" customWidth="1"/>
    <col min="5128" max="5128" width="7.28515625" style="41" customWidth="1"/>
    <col min="5129" max="5129" width="7.42578125" style="41" customWidth="1"/>
    <col min="5130" max="5130" width="6.7109375" style="41" customWidth="1"/>
    <col min="5131" max="5132" width="6.42578125" style="41" customWidth="1"/>
    <col min="5133" max="5133" width="7" style="41" customWidth="1"/>
    <col min="5134" max="5134" width="6.5703125" style="41" customWidth="1"/>
    <col min="5135" max="5135" width="5.7109375" style="41" customWidth="1"/>
    <col min="5136" max="5136" width="7.140625" style="41" customWidth="1"/>
    <col min="5137" max="5137" width="7.42578125" style="41" customWidth="1"/>
    <col min="5138" max="5138" width="7.28515625" style="41" customWidth="1"/>
    <col min="5139" max="5139" width="6.140625" style="41" customWidth="1"/>
    <col min="5140" max="5374" width="9.140625" style="41"/>
    <col min="5375" max="5375" width="3.28515625" style="41" customWidth="1"/>
    <col min="5376" max="5376" width="2.85546875" style="41" customWidth="1"/>
    <col min="5377" max="5377" width="10.85546875" style="41" customWidth="1"/>
    <col min="5378" max="5378" width="13.28515625" style="41" customWidth="1"/>
    <col min="5379" max="5379" width="5.5703125" style="41" customWidth="1"/>
    <col min="5380" max="5380" width="7.28515625" style="41" customWidth="1"/>
    <col min="5381" max="5381" width="7.42578125" style="41" customWidth="1"/>
    <col min="5382" max="5382" width="6.5703125" style="41" customWidth="1"/>
    <col min="5383" max="5383" width="5.7109375" style="41" customWidth="1"/>
    <col min="5384" max="5384" width="7.28515625" style="41" customWidth="1"/>
    <col min="5385" max="5385" width="7.42578125" style="41" customWidth="1"/>
    <col min="5386" max="5386" width="6.7109375" style="41" customWidth="1"/>
    <col min="5387" max="5388" width="6.42578125" style="41" customWidth="1"/>
    <col min="5389" max="5389" width="7" style="41" customWidth="1"/>
    <col min="5390" max="5390" width="6.5703125" style="41" customWidth="1"/>
    <col min="5391" max="5391" width="5.7109375" style="41" customWidth="1"/>
    <col min="5392" max="5392" width="7.140625" style="41" customWidth="1"/>
    <col min="5393" max="5393" width="7.42578125" style="41" customWidth="1"/>
    <col min="5394" max="5394" width="7.28515625" style="41" customWidth="1"/>
    <col min="5395" max="5395" width="6.140625" style="41" customWidth="1"/>
    <col min="5396" max="5630" width="9.140625" style="41"/>
    <col min="5631" max="5631" width="3.28515625" style="41" customWidth="1"/>
    <col min="5632" max="5632" width="2.85546875" style="41" customWidth="1"/>
    <col min="5633" max="5633" width="10.85546875" style="41" customWidth="1"/>
    <col min="5634" max="5634" width="13.28515625" style="41" customWidth="1"/>
    <col min="5635" max="5635" width="5.5703125" style="41" customWidth="1"/>
    <col min="5636" max="5636" width="7.28515625" style="41" customWidth="1"/>
    <col min="5637" max="5637" width="7.42578125" style="41" customWidth="1"/>
    <col min="5638" max="5638" width="6.5703125" style="41" customWidth="1"/>
    <col min="5639" max="5639" width="5.7109375" style="41" customWidth="1"/>
    <col min="5640" max="5640" width="7.28515625" style="41" customWidth="1"/>
    <col min="5641" max="5641" width="7.42578125" style="41" customWidth="1"/>
    <col min="5642" max="5642" width="6.7109375" style="41" customWidth="1"/>
    <col min="5643" max="5644" width="6.42578125" style="41" customWidth="1"/>
    <col min="5645" max="5645" width="7" style="41" customWidth="1"/>
    <col min="5646" max="5646" width="6.5703125" style="41" customWidth="1"/>
    <col min="5647" max="5647" width="5.7109375" style="41" customWidth="1"/>
    <col min="5648" max="5648" width="7.140625" style="41" customWidth="1"/>
    <col min="5649" max="5649" width="7.42578125" style="41" customWidth="1"/>
    <col min="5650" max="5650" width="7.28515625" style="41" customWidth="1"/>
    <col min="5651" max="5651" width="6.140625" style="41" customWidth="1"/>
    <col min="5652" max="5886" width="9.140625" style="41"/>
    <col min="5887" max="5887" width="3.28515625" style="41" customWidth="1"/>
    <col min="5888" max="5888" width="2.85546875" style="41" customWidth="1"/>
    <col min="5889" max="5889" width="10.85546875" style="41" customWidth="1"/>
    <col min="5890" max="5890" width="13.28515625" style="41" customWidth="1"/>
    <col min="5891" max="5891" width="5.5703125" style="41" customWidth="1"/>
    <col min="5892" max="5892" width="7.28515625" style="41" customWidth="1"/>
    <col min="5893" max="5893" width="7.42578125" style="41" customWidth="1"/>
    <col min="5894" max="5894" width="6.5703125" style="41" customWidth="1"/>
    <col min="5895" max="5895" width="5.7109375" style="41" customWidth="1"/>
    <col min="5896" max="5896" width="7.28515625" style="41" customWidth="1"/>
    <col min="5897" max="5897" width="7.42578125" style="41" customWidth="1"/>
    <col min="5898" max="5898" width="6.7109375" style="41" customWidth="1"/>
    <col min="5899" max="5900" width="6.42578125" style="41" customWidth="1"/>
    <col min="5901" max="5901" width="7" style="41" customWidth="1"/>
    <col min="5902" max="5902" width="6.5703125" style="41" customWidth="1"/>
    <col min="5903" max="5903" width="5.7109375" style="41" customWidth="1"/>
    <col min="5904" max="5904" width="7.140625" style="41" customWidth="1"/>
    <col min="5905" max="5905" width="7.42578125" style="41" customWidth="1"/>
    <col min="5906" max="5906" width="7.28515625" style="41" customWidth="1"/>
    <col min="5907" max="5907" width="6.140625" style="41" customWidth="1"/>
    <col min="5908" max="6142" width="9.140625" style="41"/>
    <col min="6143" max="6143" width="3.28515625" style="41" customWidth="1"/>
    <col min="6144" max="6144" width="2.85546875" style="41" customWidth="1"/>
    <col min="6145" max="6145" width="10.85546875" style="41" customWidth="1"/>
    <col min="6146" max="6146" width="13.28515625" style="41" customWidth="1"/>
    <col min="6147" max="6147" width="5.5703125" style="41" customWidth="1"/>
    <col min="6148" max="6148" width="7.28515625" style="41" customWidth="1"/>
    <col min="6149" max="6149" width="7.42578125" style="41" customWidth="1"/>
    <col min="6150" max="6150" width="6.5703125" style="41" customWidth="1"/>
    <col min="6151" max="6151" width="5.7109375" style="41" customWidth="1"/>
    <col min="6152" max="6152" width="7.28515625" style="41" customWidth="1"/>
    <col min="6153" max="6153" width="7.42578125" style="41" customWidth="1"/>
    <col min="6154" max="6154" width="6.7109375" style="41" customWidth="1"/>
    <col min="6155" max="6156" width="6.42578125" style="41" customWidth="1"/>
    <col min="6157" max="6157" width="7" style="41" customWidth="1"/>
    <col min="6158" max="6158" width="6.5703125" style="41" customWidth="1"/>
    <col min="6159" max="6159" width="5.7109375" style="41" customWidth="1"/>
    <col min="6160" max="6160" width="7.140625" style="41" customWidth="1"/>
    <col min="6161" max="6161" width="7.42578125" style="41" customWidth="1"/>
    <col min="6162" max="6162" width="7.28515625" style="41" customWidth="1"/>
    <col min="6163" max="6163" width="6.140625" style="41" customWidth="1"/>
    <col min="6164" max="6398" width="9.140625" style="41"/>
    <col min="6399" max="6399" width="3.28515625" style="41" customWidth="1"/>
    <col min="6400" max="6400" width="2.85546875" style="41" customWidth="1"/>
    <col min="6401" max="6401" width="10.85546875" style="41" customWidth="1"/>
    <col min="6402" max="6402" width="13.28515625" style="41" customWidth="1"/>
    <col min="6403" max="6403" width="5.5703125" style="41" customWidth="1"/>
    <col min="6404" max="6404" width="7.28515625" style="41" customWidth="1"/>
    <col min="6405" max="6405" width="7.42578125" style="41" customWidth="1"/>
    <col min="6406" max="6406" width="6.5703125" style="41" customWidth="1"/>
    <col min="6407" max="6407" width="5.7109375" style="41" customWidth="1"/>
    <col min="6408" max="6408" width="7.28515625" style="41" customWidth="1"/>
    <col min="6409" max="6409" width="7.42578125" style="41" customWidth="1"/>
    <col min="6410" max="6410" width="6.7109375" style="41" customWidth="1"/>
    <col min="6411" max="6412" width="6.42578125" style="41" customWidth="1"/>
    <col min="6413" max="6413" width="7" style="41" customWidth="1"/>
    <col min="6414" max="6414" width="6.5703125" style="41" customWidth="1"/>
    <col min="6415" max="6415" width="5.7109375" style="41" customWidth="1"/>
    <col min="6416" max="6416" width="7.140625" style="41" customWidth="1"/>
    <col min="6417" max="6417" width="7.42578125" style="41" customWidth="1"/>
    <col min="6418" max="6418" width="7.28515625" style="41" customWidth="1"/>
    <col min="6419" max="6419" width="6.140625" style="41" customWidth="1"/>
    <col min="6420" max="6654" width="9.140625" style="41"/>
    <col min="6655" max="6655" width="3.28515625" style="41" customWidth="1"/>
    <col min="6656" max="6656" width="2.85546875" style="41" customWidth="1"/>
    <col min="6657" max="6657" width="10.85546875" style="41" customWidth="1"/>
    <col min="6658" max="6658" width="13.28515625" style="41" customWidth="1"/>
    <col min="6659" max="6659" width="5.5703125" style="41" customWidth="1"/>
    <col min="6660" max="6660" width="7.28515625" style="41" customWidth="1"/>
    <col min="6661" max="6661" width="7.42578125" style="41" customWidth="1"/>
    <col min="6662" max="6662" width="6.5703125" style="41" customWidth="1"/>
    <col min="6663" max="6663" width="5.7109375" style="41" customWidth="1"/>
    <col min="6664" max="6664" width="7.28515625" style="41" customWidth="1"/>
    <col min="6665" max="6665" width="7.42578125" style="41" customWidth="1"/>
    <col min="6666" max="6666" width="6.7109375" style="41" customWidth="1"/>
    <col min="6667" max="6668" width="6.42578125" style="41" customWidth="1"/>
    <col min="6669" max="6669" width="7" style="41" customWidth="1"/>
    <col min="6670" max="6670" width="6.5703125" style="41" customWidth="1"/>
    <col min="6671" max="6671" width="5.7109375" style="41" customWidth="1"/>
    <col min="6672" max="6672" width="7.140625" style="41" customWidth="1"/>
    <col min="6673" max="6673" width="7.42578125" style="41" customWidth="1"/>
    <col min="6674" max="6674" width="7.28515625" style="41" customWidth="1"/>
    <col min="6675" max="6675" width="6.140625" style="41" customWidth="1"/>
    <col min="6676" max="6910" width="9.140625" style="41"/>
    <col min="6911" max="6911" width="3.28515625" style="41" customWidth="1"/>
    <col min="6912" max="6912" width="2.85546875" style="41" customWidth="1"/>
    <col min="6913" max="6913" width="10.85546875" style="41" customWidth="1"/>
    <col min="6914" max="6914" width="13.28515625" style="41" customWidth="1"/>
    <col min="6915" max="6915" width="5.5703125" style="41" customWidth="1"/>
    <col min="6916" max="6916" width="7.28515625" style="41" customWidth="1"/>
    <col min="6917" max="6917" width="7.42578125" style="41" customWidth="1"/>
    <col min="6918" max="6918" width="6.5703125" style="41" customWidth="1"/>
    <col min="6919" max="6919" width="5.7109375" style="41" customWidth="1"/>
    <col min="6920" max="6920" width="7.28515625" style="41" customWidth="1"/>
    <col min="6921" max="6921" width="7.42578125" style="41" customWidth="1"/>
    <col min="6922" max="6922" width="6.7109375" style="41" customWidth="1"/>
    <col min="6923" max="6924" width="6.42578125" style="41" customWidth="1"/>
    <col min="6925" max="6925" width="7" style="41" customWidth="1"/>
    <col min="6926" max="6926" width="6.5703125" style="41" customWidth="1"/>
    <col min="6927" max="6927" width="5.7109375" style="41" customWidth="1"/>
    <col min="6928" max="6928" width="7.140625" style="41" customWidth="1"/>
    <col min="6929" max="6929" width="7.42578125" style="41" customWidth="1"/>
    <col min="6930" max="6930" width="7.28515625" style="41" customWidth="1"/>
    <col min="6931" max="6931" width="6.140625" style="41" customWidth="1"/>
    <col min="6932" max="7166" width="9.140625" style="41"/>
    <col min="7167" max="7167" width="3.28515625" style="41" customWidth="1"/>
    <col min="7168" max="7168" width="2.85546875" style="41" customWidth="1"/>
    <col min="7169" max="7169" width="10.85546875" style="41" customWidth="1"/>
    <col min="7170" max="7170" width="13.28515625" style="41" customWidth="1"/>
    <col min="7171" max="7171" width="5.5703125" style="41" customWidth="1"/>
    <col min="7172" max="7172" width="7.28515625" style="41" customWidth="1"/>
    <col min="7173" max="7173" width="7.42578125" style="41" customWidth="1"/>
    <col min="7174" max="7174" width="6.5703125" style="41" customWidth="1"/>
    <col min="7175" max="7175" width="5.7109375" style="41" customWidth="1"/>
    <col min="7176" max="7176" width="7.28515625" style="41" customWidth="1"/>
    <col min="7177" max="7177" width="7.42578125" style="41" customWidth="1"/>
    <col min="7178" max="7178" width="6.7109375" style="41" customWidth="1"/>
    <col min="7179" max="7180" width="6.42578125" style="41" customWidth="1"/>
    <col min="7181" max="7181" width="7" style="41" customWidth="1"/>
    <col min="7182" max="7182" width="6.5703125" style="41" customWidth="1"/>
    <col min="7183" max="7183" width="5.7109375" style="41" customWidth="1"/>
    <col min="7184" max="7184" width="7.140625" style="41" customWidth="1"/>
    <col min="7185" max="7185" width="7.42578125" style="41" customWidth="1"/>
    <col min="7186" max="7186" width="7.28515625" style="41" customWidth="1"/>
    <col min="7187" max="7187" width="6.140625" style="41" customWidth="1"/>
    <col min="7188" max="7422" width="9.140625" style="41"/>
    <col min="7423" max="7423" width="3.28515625" style="41" customWidth="1"/>
    <col min="7424" max="7424" width="2.85546875" style="41" customWidth="1"/>
    <col min="7425" max="7425" width="10.85546875" style="41" customWidth="1"/>
    <col min="7426" max="7426" width="13.28515625" style="41" customWidth="1"/>
    <col min="7427" max="7427" width="5.5703125" style="41" customWidth="1"/>
    <col min="7428" max="7428" width="7.28515625" style="41" customWidth="1"/>
    <col min="7429" max="7429" width="7.42578125" style="41" customWidth="1"/>
    <col min="7430" max="7430" width="6.5703125" style="41" customWidth="1"/>
    <col min="7431" max="7431" width="5.7109375" style="41" customWidth="1"/>
    <col min="7432" max="7432" width="7.28515625" style="41" customWidth="1"/>
    <col min="7433" max="7433" width="7.42578125" style="41" customWidth="1"/>
    <col min="7434" max="7434" width="6.7109375" style="41" customWidth="1"/>
    <col min="7435" max="7436" width="6.42578125" style="41" customWidth="1"/>
    <col min="7437" max="7437" width="7" style="41" customWidth="1"/>
    <col min="7438" max="7438" width="6.5703125" style="41" customWidth="1"/>
    <col min="7439" max="7439" width="5.7109375" style="41" customWidth="1"/>
    <col min="7440" max="7440" width="7.140625" style="41" customWidth="1"/>
    <col min="7441" max="7441" width="7.42578125" style="41" customWidth="1"/>
    <col min="7442" max="7442" width="7.28515625" style="41" customWidth="1"/>
    <col min="7443" max="7443" width="6.140625" style="41" customWidth="1"/>
    <col min="7444" max="7678" width="9.140625" style="41"/>
    <col min="7679" max="7679" width="3.28515625" style="41" customWidth="1"/>
    <col min="7680" max="7680" width="2.85546875" style="41" customWidth="1"/>
    <col min="7681" max="7681" width="10.85546875" style="41" customWidth="1"/>
    <col min="7682" max="7682" width="13.28515625" style="41" customWidth="1"/>
    <col min="7683" max="7683" width="5.5703125" style="41" customWidth="1"/>
    <col min="7684" max="7684" width="7.28515625" style="41" customWidth="1"/>
    <col min="7685" max="7685" width="7.42578125" style="41" customWidth="1"/>
    <col min="7686" max="7686" width="6.5703125" style="41" customWidth="1"/>
    <col min="7687" max="7687" width="5.7109375" style="41" customWidth="1"/>
    <col min="7688" max="7688" width="7.28515625" style="41" customWidth="1"/>
    <col min="7689" max="7689" width="7.42578125" style="41" customWidth="1"/>
    <col min="7690" max="7690" width="6.7109375" style="41" customWidth="1"/>
    <col min="7691" max="7692" width="6.42578125" style="41" customWidth="1"/>
    <col min="7693" max="7693" width="7" style="41" customWidth="1"/>
    <col min="7694" max="7694" width="6.5703125" style="41" customWidth="1"/>
    <col min="7695" max="7695" width="5.7109375" style="41" customWidth="1"/>
    <col min="7696" max="7696" width="7.140625" style="41" customWidth="1"/>
    <col min="7697" max="7697" width="7.42578125" style="41" customWidth="1"/>
    <col min="7698" max="7698" width="7.28515625" style="41" customWidth="1"/>
    <col min="7699" max="7699" width="6.140625" style="41" customWidth="1"/>
    <col min="7700" max="7934" width="9.140625" style="41"/>
    <col min="7935" max="7935" width="3.28515625" style="41" customWidth="1"/>
    <col min="7936" max="7936" width="2.85546875" style="41" customWidth="1"/>
    <col min="7937" max="7937" width="10.85546875" style="41" customWidth="1"/>
    <col min="7938" max="7938" width="13.28515625" style="41" customWidth="1"/>
    <col min="7939" max="7939" width="5.5703125" style="41" customWidth="1"/>
    <col min="7940" max="7940" width="7.28515625" style="41" customWidth="1"/>
    <col min="7941" max="7941" width="7.42578125" style="41" customWidth="1"/>
    <col min="7942" max="7942" width="6.5703125" style="41" customWidth="1"/>
    <col min="7943" max="7943" width="5.7109375" style="41" customWidth="1"/>
    <col min="7944" max="7944" width="7.28515625" style="41" customWidth="1"/>
    <col min="7945" max="7945" width="7.42578125" style="41" customWidth="1"/>
    <col min="7946" max="7946" width="6.7109375" style="41" customWidth="1"/>
    <col min="7947" max="7948" width="6.42578125" style="41" customWidth="1"/>
    <col min="7949" max="7949" width="7" style="41" customWidth="1"/>
    <col min="7950" max="7950" width="6.5703125" style="41" customWidth="1"/>
    <col min="7951" max="7951" width="5.7109375" style="41" customWidth="1"/>
    <col min="7952" max="7952" width="7.140625" style="41" customWidth="1"/>
    <col min="7953" max="7953" width="7.42578125" style="41" customWidth="1"/>
    <col min="7954" max="7954" width="7.28515625" style="41" customWidth="1"/>
    <col min="7955" max="7955" width="6.140625" style="41" customWidth="1"/>
    <col min="7956" max="8190" width="9.140625" style="41"/>
    <col min="8191" max="8191" width="3.28515625" style="41" customWidth="1"/>
    <col min="8192" max="8192" width="2.85546875" style="41" customWidth="1"/>
    <col min="8193" max="8193" width="10.85546875" style="41" customWidth="1"/>
    <col min="8194" max="8194" width="13.28515625" style="41" customWidth="1"/>
    <col min="8195" max="8195" width="5.5703125" style="41" customWidth="1"/>
    <col min="8196" max="8196" width="7.28515625" style="41" customWidth="1"/>
    <col min="8197" max="8197" width="7.42578125" style="41" customWidth="1"/>
    <col min="8198" max="8198" width="6.5703125" style="41" customWidth="1"/>
    <col min="8199" max="8199" width="5.7109375" style="41" customWidth="1"/>
    <col min="8200" max="8200" width="7.28515625" style="41" customWidth="1"/>
    <col min="8201" max="8201" width="7.42578125" style="41" customWidth="1"/>
    <col min="8202" max="8202" width="6.7109375" style="41" customWidth="1"/>
    <col min="8203" max="8204" width="6.42578125" style="41" customWidth="1"/>
    <col min="8205" max="8205" width="7" style="41" customWidth="1"/>
    <col min="8206" max="8206" width="6.5703125" style="41" customWidth="1"/>
    <col min="8207" max="8207" width="5.7109375" style="41" customWidth="1"/>
    <col min="8208" max="8208" width="7.140625" style="41" customWidth="1"/>
    <col min="8209" max="8209" width="7.42578125" style="41" customWidth="1"/>
    <col min="8210" max="8210" width="7.28515625" style="41" customWidth="1"/>
    <col min="8211" max="8211" width="6.140625" style="41" customWidth="1"/>
    <col min="8212" max="8446" width="9.140625" style="41"/>
    <col min="8447" max="8447" width="3.28515625" style="41" customWidth="1"/>
    <col min="8448" max="8448" width="2.85546875" style="41" customWidth="1"/>
    <col min="8449" max="8449" width="10.85546875" style="41" customWidth="1"/>
    <col min="8450" max="8450" width="13.28515625" style="41" customWidth="1"/>
    <col min="8451" max="8451" width="5.5703125" style="41" customWidth="1"/>
    <col min="8452" max="8452" width="7.28515625" style="41" customWidth="1"/>
    <col min="8453" max="8453" width="7.42578125" style="41" customWidth="1"/>
    <col min="8454" max="8454" width="6.5703125" style="41" customWidth="1"/>
    <col min="8455" max="8455" width="5.7109375" style="41" customWidth="1"/>
    <col min="8456" max="8456" width="7.28515625" style="41" customWidth="1"/>
    <col min="8457" max="8457" width="7.42578125" style="41" customWidth="1"/>
    <col min="8458" max="8458" width="6.7109375" style="41" customWidth="1"/>
    <col min="8459" max="8460" width="6.42578125" style="41" customWidth="1"/>
    <col min="8461" max="8461" width="7" style="41" customWidth="1"/>
    <col min="8462" max="8462" width="6.5703125" style="41" customWidth="1"/>
    <col min="8463" max="8463" width="5.7109375" style="41" customWidth="1"/>
    <col min="8464" max="8464" width="7.140625" style="41" customWidth="1"/>
    <col min="8465" max="8465" width="7.42578125" style="41" customWidth="1"/>
    <col min="8466" max="8466" width="7.28515625" style="41" customWidth="1"/>
    <col min="8467" max="8467" width="6.140625" style="41" customWidth="1"/>
    <col min="8468" max="8702" width="9.140625" style="41"/>
    <col min="8703" max="8703" width="3.28515625" style="41" customWidth="1"/>
    <col min="8704" max="8704" width="2.85546875" style="41" customWidth="1"/>
    <col min="8705" max="8705" width="10.85546875" style="41" customWidth="1"/>
    <col min="8706" max="8706" width="13.28515625" style="41" customWidth="1"/>
    <col min="8707" max="8707" width="5.5703125" style="41" customWidth="1"/>
    <col min="8708" max="8708" width="7.28515625" style="41" customWidth="1"/>
    <col min="8709" max="8709" width="7.42578125" style="41" customWidth="1"/>
    <col min="8710" max="8710" width="6.5703125" style="41" customWidth="1"/>
    <col min="8711" max="8711" width="5.7109375" style="41" customWidth="1"/>
    <col min="8712" max="8712" width="7.28515625" style="41" customWidth="1"/>
    <col min="8713" max="8713" width="7.42578125" style="41" customWidth="1"/>
    <col min="8714" max="8714" width="6.7109375" style="41" customWidth="1"/>
    <col min="8715" max="8716" width="6.42578125" style="41" customWidth="1"/>
    <col min="8717" max="8717" width="7" style="41" customWidth="1"/>
    <col min="8718" max="8718" width="6.5703125" style="41" customWidth="1"/>
    <col min="8719" max="8719" width="5.7109375" style="41" customWidth="1"/>
    <col min="8720" max="8720" width="7.140625" style="41" customWidth="1"/>
    <col min="8721" max="8721" width="7.42578125" style="41" customWidth="1"/>
    <col min="8722" max="8722" width="7.28515625" style="41" customWidth="1"/>
    <col min="8723" max="8723" width="6.140625" style="41" customWidth="1"/>
    <col min="8724" max="8958" width="9.140625" style="41"/>
    <col min="8959" max="8959" width="3.28515625" style="41" customWidth="1"/>
    <col min="8960" max="8960" width="2.85546875" style="41" customWidth="1"/>
    <col min="8961" max="8961" width="10.85546875" style="41" customWidth="1"/>
    <col min="8962" max="8962" width="13.28515625" style="41" customWidth="1"/>
    <col min="8963" max="8963" width="5.5703125" style="41" customWidth="1"/>
    <col min="8964" max="8964" width="7.28515625" style="41" customWidth="1"/>
    <col min="8965" max="8965" width="7.42578125" style="41" customWidth="1"/>
    <col min="8966" max="8966" width="6.5703125" style="41" customWidth="1"/>
    <col min="8967" max="8967" width="5.7109375" style="41" customWidth="1"/>
    <col min="8968" max="8968" width="7.28515625" style="41" customWidth="1"/>
    <col min="8969" max="8969" width="7.42578125" style="41" customWidth="1"/>
    <col min="8970" max="8970" width="6.7109375" style="41" customWidth="1"/>
    <col min="8971" max="8972" width="6.42578125" style="41" customWidth="1"/>
    <col min="8973" max="8973" width="7" style="41" customWidth="1"/>
    <col min="8974" max="8974" width="6.5703125" style="41" customWidth="1"/>
    <col min="8975" max="8975" width="5.7109375" style="41" customWidth="1"/>
    <col min="8976" max="8976" width="7.140625" style="41" customWidth="1"/>
    <col min="8977" max="8977" width="7.42578125" style="41" customWidth="1"/>
    <col min="8978" max="8978" width="7.28515625" style="41" customWidth="1"/>
    <col min="8979" max="8979" width="6.140625" style="41" customWidth="1"/>
    <col min="8980" max="9214" width="9.140625" style="41"/>
    <col min="9215" max="9215" width="3.28515625" style="41" customWidth="1"/>
    <col min="9216" max="9216" width="2.85546875" style="41" customWidth="1"/>
    <col min="9217" max="9217" width="10.85546875" style="41" customWidth="1"/>
    <col min="9218" max="9218" width="13.28515625" style="41" customWidth="1"/>
    <col min="9219" max="9219" width="5.5703125" style="41" customWidth="1"/>
    <col min="9220" max="9220" width="7.28515625" style="41" customWidth="1"/>
    <col min="9221" max="9221" width="7.42578125" style="41" customWidth="1"/>
    <col min="9222" max="9222" width="6.5703125" style="41" customWidth="1"/>
    <col min="9223" max="9223" width="5.7109375" style="41" customWidth="1"/>
    <col min="9224" max="9224" width="7.28515625" style="41" customWidth="1"/>
    <col min="9225" max="9225" width="7.42578125" style="41" customWidth="1"/>
    <col min="9226" max="9226" width="6.7109375" style="41" customWidth="1"/>
    <col min="9227" max="9228" width="6.42578125" style="41" customWidth="1"/>
    <col min="9229" max="9229" width="7" style="41" customWidth="1"/>
    <col min="9230" max="9230" width="6.5703125" style="41" customWidth="1"/>
    <col min="9231" max="9231" width="5.7109375" style="41" customWidth="1"/>
    <col min="9232" max="9232" width="7.140625" style="41" customWidth="1"/>
    <col min="9233" max="9233" width="7.42578125" style="41" customWidth="1"/>
    <col min="9234" max="9234" width="7.28515625" style="41" customWidth="1"/>
    <col min="9235" max="9235" width="6.140625" style="41" customWidth="1"/>
    <col min="9236" max="9470" width="9.140625" style="41"/>
    <col min="9471" max="9471" width="3.28515625" style="41" customWidth="1"/>
    <col min="9472" max="9472" width="2.85546875" style="41" customWidth="1"/>
    <col min="9473" max="9473" width="10.85546875" style="41" customWidth="1"/>
    <col min="9474" max="9474" width="13.28515625" style="41" customWidth="1"/>
    <col min="9475" max="9475" width="5.5703125" style="41" customWidth="1"/>
    <col min="9476" max="9476" width="7.28515625" style="41" customWidth="1"/>
    <col min="9477" max="9477" width="7.42578125" style="41" customWidth="1"/>
    <col min="9478" max="9478" width="6.5703125" style="41" customWidth="1"/>
    <col min="9479" max="9479" width="5.7109375" style="41" customWidth="1"/>
    <col min="9480" max="9480" width="7.28515625" style="41" customWidth="1"/>
    <col min="9481" max="9481" width="7.42578125" style="41" customWidth="1"/>
    <col min="9482" max="9482" width="6.7109375" style="41" customWidth="1"/>
    <col min="9483" max="9484" width="6.42578125" style="41" customWidth="1"/>
    <col min="9485" max="9485" width="7" style="41" customWidth="1"/>
    <col min="9486" max="9486" width="6.5703125" style="41" customWidth="1"/>
    <col min="9487" max="9487" width="5.7109375" style="41" customWidth="1"/>
    <col min="9488" max="9488" width="7.140625" style="41" customWidth="1"/>
    <col min="9489" max="9489" width="7.42578125" style="41" customWidth="1"/>
    <col min="9490" max="9490" width="7.28515625" style="41" customWidth="1"/>
    <col min="9491" max="9491" width="6.140625" style="41" customWidth="1"/>
    <col min="9492" max="9726" width="9.140625" style="41"/>
    <col min="9727" max="9727" width="3.28515625" style="41" customWidth="1"/>
    <col min="9728" max="9728" width="2.85546875" style="41" customWidth="1"/>
    <col min="9729" max="9729" width="10.85546875" style="41" customWidth="1"/>
    <col min="9730" max="9730" width="13.28515625" style="41" customWidth="1"/>
    <col min="9731" max="9731" width="5.5703125" style="41" customWidth="1"/>
    <col min="9732" max="9732" width="7.28515625" style="41" customWidth="1"/>
    <col min="9733" max="9733" width="7.42578125" style="41" customWidth="1"/>
    <col min="9734" max="9734" width="6.5703125" style="41" customWidth="1"/>
    <col min="9735" max="9735" width="5.7109375" style="41" customWidth="1"/>
    <col min="9736" max="9736" width="7.28515625" style="41" customWidth="1"/>
    <col min="9737" max="9737" width="7.42578125" style="41" customWidth="1"/>
    <col min="9738" max="9738" width="6.7109375" style="41" customWidth="1"/>
    <col min="9739" max="9740" width="6.42578125" style="41" customWidth="1"/>
    <col min="9741" max="9741" width="7" style="41" customWidth="1"/>
    <col min="9742" max="9742" width="6.5703125" style="41" customWidth="1"/>
    <col min="9743" max="9743" width="5.7109375" style="41" customWidth="1"/>
    <col min="9744" max="9744" width="7.140625" style="41" customWidth="1"/>
    <col min="9745" max="9745" width="7.42578125" style="41" customWidth="1"/>
    <col min="9746" max="9746" width="7.28515625" style="41" customWidth="1"/>
    <col min="9747" max="9747" width="6.140625" style="41" customWidth="1"/>
    <col min="9748" max="9982" width="9.140625" style="41"/>
    <col min="9983" max="9983" width="3.28515625" style="41" customWidth="1"/>
    <col min="9984" max="9984" width="2.85546875" style="41" customWidth="1"/>
    <col min="9985" max="9985" width="10.85546875" style="41" customWidth="1"/>
    <col min="9986" max="9986" width="13.28515625" style="41" customWidth="1"/>
    <col min="9987" max="9987" width="5.5703125" style="41" customWidth="1"/>
    <col min="9988" max="9988" width="7.28515625" style="41" customWidth="1"/>
    <col min="9989" max="9989" width="7.42578125" style="41" customWidth="1"/>
    <col min="9990" max="9990" width="6.5703125" style="41" customWidth="1"/>
    <col min="9991" max="9991" width="5.7109375" style="41" customWidth="1"/>
    <col min="9992" max="9992" width="7.28515625" style="41" customWidth="1"/>
    <col min="9993" max="9993" width="7.42578125" style="41" customWidth="1"/>
    <col min="9994" max="9994" width="6.7109375" style="41" customWidth="1"/>
    <col min="9995" max="9996" width="6.42578125" style="41" customWidth="1"/>
    <col min="9997" max="9997" width="7" style="41" customWidth="1"/>
    <col min="9998" max="9998" width="6.5703125" style="41" customWidth="1"/>
    <col min="9999" max="9999" width="5.7109375" style="41" customWidth="1"/>
    <col min="10000" max="10000" width="7.140625" style="41" customWidth="1"/>
    <col min="10001" max="10001" width="7.42578125" style="41" customWidth="1"/>
    <col min="10002" max="10002" width="7.28515625" style="41" customWidth="1"/>
    <col min="10003" max="10003" width="6.140625" style="41" customWidth="1"/>
    <col min="10004" max="10238" width="9.140625" style="41"/>
    <col min="10239" max="10239" width="3.28515625" style="41" customWidth="1"/>
    <col min="10240" max="10240" width="2.85546875" style="41" customWidth="1"/>
    <col min="10241" max="10241" width="10.85546875" style="41" customWidth="1"/>
    <col min="10242" max="10242" width="13.28515625" style="41" customWidth="1"/>
    <col min="10243" max="10243" width="5.5703125" style="41" customWidth="1"/>
    <col min="10244" max="10244" width="7.28515625" style="41" customWidth="1"/>
    <col min="10245" max="10245" width="7.42578125" style="41" customWidth="1"/>
    <col min="10246" max="10246" width="6.5703125" style="41" customWidth="1"/>
    <col min="10247" max="10247" width="5.7109375" style="41" customWidth="1"/>
    <col min="10248" max="10248" width="7.28515625" style="41" customWidth="1"/>
    <col min="10249" max="10249" width="7.42578125" style="41" customWidth="1"/>
    <col min="10250" max="10250" width="6.7109375" style="41" customWidth="1"/>
    <col min="10251" max="10252" width="6.42578125" style="41" customWidth="1"/>
    <col min="10253" max="10253" width="7" style="41" customWidth="1"/>
    <col min="10254" max="10254" width="6.5703125" style="41" customWidth="1"/>
    <col min="10255" max="10255" width="5.7109375" style="41" customWidth="1"/>
    <col min="10256" max="10256" width="7.140625" style="41" customWidth="1"/>
    <col min="10257" max="10257" width="7.42578125" style="41" customWidth="1"/>
    <col min="10258" max="10258" width="7.28515625" style="41" customWidth="1"/>
    <col min="10259" max="10259" width="6.140625" style="41" customWidth="1"/>
    <col min="10260" max="10494" width="9.140625" style="41"/>
    <col min="10495" max="10495" width="3.28515625" style="41" customWidth="1"/>
    <col min="10496" max="10496" width="2.85546875" style="41" customWidth="1"/>
    <col min="10497" max="10497" width="10.85546875" style="41" customWidth="1"/>
    <col min="10498" max="10498" width="13.28515625" style="41" customWidth="1"/>
    <col min="10499" max="10499" width="5.5703125" style="41" customWidth="1"/>
    <col min="10500" max="10500" width="7.28515625" style="41" customWidth="1"/>
    <col min="10501" max="10501" width="7.42578125" style="41" customWidth="1"/>
    <col min="10502" max="10502" width="6.5703125" style="41" customWidth="1"/>
    <col min="10503" max="10503" width="5.7109375" style="41" customWidth="1"/>
    <col min="10504" max="10504" width="7.28515625" style="41" customWidth="1"/>
    <col min="10505" max="10505" width="7.42578125" style="41" customWidth="1"/>
    <col min="10506" max="10506" width="6.7109375" style="41" customWidth="1"/>
    <col min="10507" max="10508" width="6.42578125" style="41" customWidth="1"/>
    <col min="10509" max="10509" width="7" style="41" customWidth="1"/>
    <col min="10510" max="10510" width="6.5703125" style="41" customWidth="1"/>
    <col min="10511" max="10511" width="5.7109375" style="41" customWidth="1"/>
    <col min="10512" max="10512" width="7.140625" style="41" customWidth="1"/>
    <col min="10513" max="10513" width="7.42578125" style="41" customWidth="1"/>
    <col min="10514" max="10514" width="7.28515625" style="41" customWidth="1"/>
    <col min="10515" max="10515" width="6.140625" style="41" customWidth="1"/>
    <col min="10516" max="10750" width="9.140625" style="41"/>
    <col min="10751" max="10751" width="3.28515625" style="41" customWidth="1"/>
    <col min="10752" max="10752" width="2.85546875" style="41" customWidth="1"/>
    <col min="10753" max="10753" width="10.85546875" style="41" customWidth="1"/>
    <col min="10754" max="10754" width="13.28515625" style="41" customWidth="1"/>
    <col min="10755" max="10755" width="5.5703125" style="41" customWidth="1"/>
    <col min="10756" max="10756" width="7.28515625" style="41" customWidth="1"/>
    <col min="10757" max="10757" width="7.42578125" style="41" customWidth="1"/>
    <col min="10758" max="10758" width="6.5703125" style="41" customWidth="1"/>
    <col min="10759" max="10759" width="5.7109375" style="41" customWidth="1"/>
    <col min="10760" max="10760" width="7.28515625" style="41" customWidth="1"/>
    <col min="10761" max="10761" width="7.42578125" style="41" customWidth="1"/>
    <col min="10762" max="10762" width="6.7109375" style="41" customWidth="1"/>
    <col min="10763" max="10764" width="6.42578125" style="41" customWidth="1"/>
    <col min="10765" max="10765" width="7" style="41" customWidth="1"/>
    <col min="10766" max="10766" width="6.5703125" style="41" customWidth="1"/>
    <col min="10767" max="10767" width="5.7109375" style="41" customWidth="1"/>
    <col min="10768" max="10768" width="7.140625" style="41" customWidth="1"/>
    <col min="10769" max="10769" width="7.42578125" style="41" customWidth="1"/>
    <col min="10770" max="10770" width="7.28515625" style="41" customWidth="1"/>
    <col min="10771" max="10771" width="6.140625" style="41" customWidth="1"/>
    <col min="10772" max="11006" width="9.140625" style="41"/>
    <col min="11007" max="11007" width="3.28515625" style="41" customWidth="1"/>
    <col min="11008" max="11008" width="2.85546875" style="41" customWidth="1"/>
    <col min="11009" max="11009" width="10.85546875" style="41" customWidth="1"/>
    <col min="11010" max="11010" width="13.28515625" style="41" customWidth="1"/>
    <col min="11011" max="11011" width="5.5703125" style="41" customWidth="1"/>
    <col min="11012" max="11012" width="7.28515625" style="41" customWidth="1"/>
    <col min="11013" max="11013" width="7.42578125" style="41" customWidth="1"/>
    <col min="11014" max="11014" width="6.5703125" style="41" customWidth="1"/>
    <col min="11015" max="11015" width="5.7109375" style="41" customWidth="1"/>
    <col min="11016" max="11016" width="7.28515625" style="41" customWidth="1"/>
    <col min="11017" max="11017" width="7.42578125" style="41" customWidth="1"/>
    <col min="11018" max="11018" width="6.7109375" style="41" customWidth="1"/>
    <col min="11019" max="11020" width="6.42578125" style="41" customWidth="1"/>
    <col min="11021" max="11021" width="7" style="41" customWidth="1"/>
    <col min="11022" max="11022" width="6.5703125" style="41" customWidth="1"/>
    <col min="11023" max="11023" width="5.7109375" style="41" customWidth="1"/>
    <col min="11024" max="11024" width="7.140625" style="41" customWidth="1"/>
    <col min="11025" max="11025" width="7.42578125" style="41" customWidth="1"/>
    <col min="11026" max="11026" width="7.28515625" style="41" customWidth="1"/>
    <col min="11027" max="11027" width="6.140625" style="41" customWidth="1"/>
    <col min="11028" max="11262" width="9.140625" style="41"/>
    <col min="11263" max="11263" width="3.28515625" style="41" customWidth="1"/>
    <col min="11264" max="11264" width="2.85546875" style="41" customWidth="1"/>
    <col min="11265" max="11265" width="10.85546875" style="41" customWidth="1"/>
    <col min="11266" max="11266" width="13.28515625" style="41" customWidth="1"/>
    <col min="11267" max="11267" width="5.5703125" style="41" customWidth="1"/>
    <col min="11268" max="11268" width="7.28515625" style="41" customWidth="1"/>
    <col min="11269" max="11269" width="7.42578125" style="41" customWidth="1"/>
    <col min="11270" max="11270" width="6.5703125" style="41" customWidth="1"/>
    <col min="11271" max="11271" width="5.7109375" style="41" customWidth="1"/>
    <col min="11272" max="11272" width="7.28515625" style="41" customWidth="1"/>
    <col min="11273" max="11273" width="7.42578125" style="41" customWidth="1"/>
    <col min="11274" max="11274" width="6.7109375" style="41" customWidth="1"/>
    <col min="11275" max="11276" width="6.42578125" style="41" customWidth="1"/>
    <col min="11277" max="11277" width="7" style="41" customWidth="1"/>
    <col min="11278" max="11278" width="6.5703125" style="41" customWidth="1"/>
    <col min="11279" max="11279" width="5.7109375" style="41" customWidth="1"/>
    <col min="11280" max="11280" width="7.140625" style="41" customWidth="1"/>
    <col min="11281" max="11281" width="7.42578125" style="41" customWidth="1"/>
    <col min="11282" max="11282" width="7.28515625" style="41" customWidth="1"/>
    <col min="11283" max="11283" width="6.140625" style="41" customWidth="1"/>
    <col min="11284" max="11518" width="9.140625" style="41"/>
    <col min="11519" max="11519" width="3.28515625" style="41" customWidth="1"/>
    <col min="11520" max="11520" width="2.85546875" style="41" customWidth="1"/>
    <col min="11521" max="11521" width="10.85546875" style="41" customWidth="1"/>
    <col min="11522" max="11522" width="13.28515625" style="41" customWidth="1"/>
    <col min="11523" max="11523" width="5.5703125" style="41" customWidth="1"/>
    <col min="11524" max="11524" width="7.28515625" style="41" customWidth="1"/>
    <col min="11525" max="11525" width="7.42578125" style="41" customWidth="1"/>
    <col min="11526" max="11526" width="6.5703125" style="41" customWidth="1"/>
    <col min="11527" max="11527" width="5.7109375" style="41" customWidth="1"/>
    <col min="11528" max="11528" width="7.28515625" style="41" customWidth="1"/>
    <col min="11529" max="11529" width="7.42578125" style="41" customWidth="1"/>
    <col min="11530" max="11530" width="6.7109375" style="41" customWidth="1"/>
    <col min="11531" max="11532" width="6.42578125" style="41" customWidth="1"/>
    <col min="11533" max="11533" width="7" style="41" customWidth="1"/>
    <col min="11534" max="11534" width="6.5703125" style="41" customWidth="1"/>
    <col min="11535" max="11535" width="5.7109375" style="41" customWidth="1"/>
    <col min="11536" max="11536" width="7.140625" style="41" customWidth="1"/>
    <col min="11537" max="11537" width="7.42578125" style="41" customWidth="1"/>
    <col min="11538" max="11538" width="7.28515625" style="41" customWidth="1"/>
    <col min="11539" max="11539" width="6.140625" style="41" customWidth="1"/>
    <col min="11540" max="11774" width="9.140625" style="41"/>
    <col min="11775" max="11775" width="3.28515625" style="41" customWidth="1"/>
    <col min="11776" max="11776" width="2.85546875" style="41" customWidth="1"/>
    <col min="11777" max="11777" width="10.85546875" style="41" customWidth="1"/>
    <col min="11778" max="11778" width="13.28515625" style="41" customWidth="1"/>
    <col min="11779" max="11779" width="5.5703125" style="41" customWidth="1"/>
    <col min="11780" max="11780" width="7.28515625" style="41" customWidth="1"/>
    <col min="11781" max="11781" width="7.42578125" style="41" customWidth="1"/>
    <col min="11782" max="11782" width="6.5703125" style="41" customWidth="1"/>
    <col min="11783" max="11783" width="5.7109375" style="41" customWidth="1"/>
    <col min="11784" max="11784" width="7.28515625" style="41" customWidth="1"/>
    <col min="11785" max="11785" width="7.42578125" style="41" customWidth="1"/>
    <col min="11786" max="11786" width="6.7109375" style="41" customWidth="1"/>
    <col min="11787" max="11788" width="6.42578125" style="41" customWidth="1"/>
    <col min="11789" max="11789" width="7" style="41" customWidth="1"/>
    <col min="11790" max="11790" width="6.5703125" style="41" customWidth="1"/>
    <col min="11791" max="11791" width="5.7109375" style="41" customWidth="1"/>
    <col min="11792" max="11792" width="7.140625" style="41" customWidth="1"/>
    <col min="11793" max="11793" width="7.42578125" style="41" customWidth="1"/>
    <col min="11794" max="11794" width="7.28515625" style="41" customWidth="1"/>
    <col min="11795" max="11795" width="6.140625" style="41" customWidth="1"/>
    <col min="11796" max="12030" width="9.140625" style="41"/>
    <col min="12031" max="12031" width="3.28515625" style="41" customWidth="1"/>
    <col min="12032" max="12032" width="2.85546875" style="41" customWidth="1"/>
    <col min="12033" max="12033" width="10.85546875" style="41" customWidth="1"/>
    <col min="12034" max="12034" width="13.28515625" style="41" customWidth="1"/>
    <col min="12035" max="12035" width="5.5703125" style="41" customWidth="1"/>
    <col min="12036" max="12036" width="7.28515625" style="41" customWidth="1"/>
    <col min="12037" max="12037" width="7.42578125" style="41" customWidth="1"/>
    <col min="12038" max="12038" width="6.5703125" style="41" customWidth="1"/>
    <col min="12039" max="12039" width="5.7109375" style="41" customWidth="1"/>
    <col min="12040" max="12040" width="7.28515625" style="41" customWidth="1"/>
    <col min="12041" max="12041" width="7.42578125" style="41" customWidth="1"/>
    <col min="12042" max="12042" width="6.7109375" style="41" customWidth="1"/>
    <col min="12043" max="12044" width="6.42578125" style="41" customWidth="1"/>
    <col min="12045" max="12045" width="7" style="41" customWidth="1"/>
    <col min="12046" max="12046" width="6.5703125" style="41" customWidth="1"/>
    <col min="12047" max="12047" width="5.7109375" style="41" customWidth="1"/>
    <col min="12048" max="12048" width="7.140625" style="41" customWidth="1"/>
    <col min="12049" max="12049" width="7.42578125" style="41" customWidth="1"/>
    <col min="12050" max="12050" width="7.28515625" style="41" customWidth="1"/>
    <col min="12051" max="12051" width="6.140625" style="41" customWidth="1"/>
    <col min="12052" max="12286" width="9.140625" style="41"/>
    <col min="12287" max="12287" width="3.28515625" style="41" customWidth="1"/>
    <col min="12288" max="12288" width="2.85546875" style="41" customWidth="1"/>
    <col min="12289" max="12289" width="10.85546875" style="41" customWidth="1"/>
    <col min="12290" max="12290" width="13.28515625" style="41" customWidth="1"/>
    <col min="12291" max="12291" width="5.5703125" style="41" customWidth="1"/>
    <col min="12292" max="12292" width="7.28515625" style="41" customWidth="1"/>
    <col min="12293" max="12293" width="7.42578125" style="41" customWidth="1"/>
    <col min="12294" max="12294" width="6.5703125" style="41" customWidth="1"/>
    <col min="12295" max="12295" width="5.7109375" style="41" customWidth="1"/>
    <col min="12296" max="12296" width="7.28515625" style="41" customWidth="1"/>
    <col min="12297" max="12297" width="7.42578125" style="41" customWidth="1"/>
    <col min="12298" max="12298" width="6.7109375" style="41" customWidth="1"/>
    <col min="12299" max="12300" width="6.42578125" style="41" customWidth="1"/>
    <col min="12301" max="12301" width="7" style="41" customWidth="1"/>
    <col min="12302" max="12302" width="6.5703125" style="41" customWidth="1"/>
    <col min="12303" max="12303" width="5.7109375" style="41" customWidth="1"/>
    <col min="12304" max="12304" width="7.140625" style="41" customWidth="1"/>
    <col min="12305" max="12305" width="7.42578125" style="41" customWidth="1"/>
    <col min="12306" max="12306" width="7.28515625" style="41" customWidth="1"/>
    <col min="12307" max="12307" width="6.140625" style="41" customWidth="1"/>
    <col min="12308" max="12542" width="9.140625" style="41"/>
    <col min="12543" max="12543" width="3.28515625" style="41" customWidth="1"/>
    <col min="12544" max="12544" width="2.85546875" style="41" customWidth="1"/>
    <col min="12545" max="12545" width="10.85546875" style="41" customWidth="1"/>
    <col min="12546" max="12546" width="13.28515625" style="41" customWidth="1"/>
    <col min="12547" max="12547" width="5.5703125" style="41" customWidth="1"/>
    <col min="12548" max="12548" width="7.28515625" style="41" customWidth="1"/>
    <col min="12549" max="12549" width="7.42578125" style="41" customWidth="1"/>
    <col min="12550" max="12550" width="6.5703125" style="41" customWidth="1"/>
    <col min="12551" max="12551" width="5.7109375" style="41" customWidth="1"/>
    <col min="12552" max="12552" width="7.28515625" style="41" customWidth="1"/>
    <col min="12553" max="12553" width="7.42578125" style="41" customWidth="1"/>
    <col min="12554" max="12554" width="6.7109375" style="41" customWidth="1"/>
    <col min="12555" max="12556" width="6.42578125" style="41" customWidth="1"/>
    <col min="12557" max="12557" width="7" style="41" customWidth="1"/>
    <col min="12558" max="12558" width="6.5703125" style="41" customWidth="1"/>
    <col min="12559" max="12559" width="5.7109375" style="41" customWidth="1"/>
    <col min="12560" max="12560" width="7.140625" style="41" customWidth="1"/>
    <col min="12561" max="12561" width="7.42578125" style="41" customWidth="1"/>
    <col min="12562" max="12562" width="7.28515625" style="41" customWidth="1"/>
    <col min="12563" max="12563" width="6.140625" style="41" customWidth="1"/>
    <col min="12564" max="12798" width="9.140625" style="41"/>
    <col min="12799" max="12799" width="3.28515625" style="41" customWidth="1"/>
    <col min="12800" max="12800" width="2.85546875" style="41" customWidth="1"/>
    <col min="12801" max="12801" width="10.85546875" style="41" customWidth="1"/>
    <col min="12802" max="12802" width="13.28515625" style="41" customWidth="1"/>
    <col min="12803" max="12803" width="5.5703125" style="41" customWidth="1"/>
    <col min="12804" max="12804" width="7.28515625" style="41" customWidth="1"/>
    <col min="12805" max="12805" width="7.42578125" style="41" customWidth="1"/>
    <col min="12806" max="12806" width="6.5703125" style="41" customWidth="1"/>
    <col min="12807" max="12807" width="5.7109375" style="41" customWidth="1"/>
    <col min="12808" max="12808" width="7.28515625" style="41" customWidth="1"/>
    <col min="12809" max="12809" width="7.42578125" style="41" customWidth="1"/>
    <col min="12810" max="12810" width="6.7109375" style="41" customWidth="1"/>
    <col min="12811" max="12812" width="6.42578125" style="41" customWidth="1"/>
    <col min="12813" max="12813" width="7" style="41" customWidth="1"/>
    <col min="12814" max="12814" width="6.5703125" style="41" customWidth="1"/>
    <col min="12815" max="12815" width="5.7109375" style="41" customWidth="1"/>
    <col min="12816" max="12816" width="7.140625" style="41" customWidth="1"/>
    <col min="12817" max="12817" width="7.42578125" style="41" customWidth="1"/>
    <col min="12818" max="12818" width="7.28515625" style="41" customWidth="1"/>
    <col min="12819" max="12819" width="6.140625" style="41" customWidth="1"/>
    <col min="12820" max="13054" width="9.140625" style="41"/>
    <col min="13055" max="13055" width="3.28515625" style="41" customWidth="1"/>
    <col min="13056" max="13056" width="2.85546875" style="41" customWidth="1"/>
    <col min="13057" max="13057" width="10.85546875" style="41" customWidth="1"/>
    <col min="13058" max="13058" width="13.28515625" style="41" customWidth="1"/>
    <col min="13059" max="13059" width="5.5703125" style="41" customWidth="1"/>
    <col min="13060" max="13060" width="7.28515625" style="41" customWidth="1"/>
    <col min="13061" max="13061" width="7.42578125" style="41" customWidth="1"/>
    <col min="13062" max="13062" width="6.5703125" style="41" customWidth="1"/>
    <col min="13063" max="13063" width="5.7109375" style="41" customWidth="1"/>
    <col min="13064" max="13064" width="7.28515625" style="41" customWidth="1"/>
    <col min="13065" max="13065" width="7.42578125" style="41" customWidth="1"/>
    <col min="13066" max="13066" width="6.7109375" style="41" customWidth="1"/>
    <col min="13067" max="13068" width="6.42578125" style="41" customWidth="1"/>
    <col min="13069" max="13069" width="7" style="41" customWidth="1"/>
    <col min="13070" max="13070" width="6.5703125" style="41" customWidth="1"/>
    <col min="13071" max="13071" width="5.7109375" style="41" customWidth="1"/>
    <col min="13072" max="13072" width="7.140625" style="41" customWidth="1"/>
    <col min="13073" max="13073" width="7.42578125" style="41" customWidth="1"/>
    <col min="13074" max="13074" width="7.28515625" style="41" customWidth="1"/>
    <col min="13075" max="13075" width="6.140625" style="41" customWidth="1"/>
    <col min="13076" max="13310" width="9.140625" style="41"/>
    <col min="13311" max="13311" width="3.28515625" style="41" customWidth="1"/>
    <col min="13312" max="13312" width="2.85546875" style="41" customWidth="1"/>
    <col min="13313" max="13313" width="10.85546875" style="41" customWidth="1"/>
    <col min="13314" max="13314" width="13.28515625" style="41" customWidth="1"/>
    <col min="13315" max="13315" width="5.5703125" style="41" customWidth="1"/>
    <col min="13316" max="13316" width="7.28515625" style="41" customWidth="1"/>
    <col min="13317" max="13317" width="7.42578125" style="41" customWidth="1"/>
    <col min="13318" max="13318" width="6.5703125" style="41" customWidth="1"/>
    <col min="13319" max="13319" width="5.7109375" style="41" customWidth="1"/>
    <col min="13320" max="13320" width="7.28515625" style="41" customWidth="1"/>
    <col min="13321" max="13321" width="7.42578125" style="41" customWidth="1"/>
    <col min="13322" max="13322" width="6.7109375" style="41" customWidth="1"/>
    <col min="13323" max="13324" width="6.42578125" style="41" customWidth="1"/>
    <col min="13325" max="13325" width="7" style="41" customWidth="1"/>
    <col min="13326" max="13326" width="6.5703125" style="41" customWidth="1"/>
    <col min="13327" max="13327" width="5.7109375" style="41" customWidth="1"/>
    <col min="13328" max="13328" width="7.140625" style="41" customWidth="1"/>
    <col min="13329" max="13329" width="7.42578125" style="41" customWidth="1"/>
    <col min="13330" max="13330" width="7.28515625" style="41" customWidth="1"/>
    <col min="13331" max="13331" width="6.140625" style="41" customWidth="1"/>
    <col min="13332" max="13566" width="9.140625" style="41"/>
    <col min="13567" max="13567" width="3.28515625" style="41" customWidth="1"/>
    <col min="13568" max="13568" width="2.85546875" style="41" customWidth="1"/>
    <col min="13569" max="13569" width="10.85546875" style="41" customWidth="1"/>
    <col min="13570" max="13570" width="13.28515625" style="41" customWidth="1"/>
    <col min="13571" max="13571" width="5.5703125" style="41" customWidth="1"/>
    <col min="13572" max="13572" width="7.28515625" style="41" customWidth="1"/>
    <col min="13573" max="13573" width="7.42578125" style="41" customWidth="1"/>
    <col min="13574" max="13574" width="6.5703125" style="41" customWidth="1"/>
    <col min="13575" max="13575" width="5.7109375" style="41" customWidth="1"/>
    <col min="13576" max="13576" width="7.28515625" style="41" customWidth="1"/>
    <col min="13577" max="13577" width="7.42578125" style="41" customWidth="1"/>
    <col min="13578" max="13578" width="6.7109375" style="41" customWidth="1"/>
    <col min="13579" max="13580" width="6.42578125" style="41" customWidth="1"/>
    <col min="13581" max="13581" width="7" style="41" customWidth="1"/>
    <col min="13582" max="13582" width="6.5703125" style="41" customWidth="1"/>
    <col min="13583" max="13583" width="5.7109375" style="41" customWidth="1"/>
    <col min="13584" max="13584" width="7.140625" style="41" customWidth="1"/>
    <col min="13585" max="13585" width="7.42578125" style="41" customWidth="1"/>
    <col min="13586" max="13586" width="7.28515625" style="41" customWidth="1"/>
    <col min="13587" max="13587" width="6.140625" style="41" customWidth="1"/>
    <col min="13588" max="13822" width="9.140625" style="41"/>
    <col min="13823" max="13823" width="3.28515625" style="41" customWidth="1"/>
    <col min="13824" max="13824" width="2.85546875" style="41" customWidth="1"/>
    <col min="13825" max="13825" width="10.85546875" style="41" customWidth="1"/>
    <col min="13826" max="13826" width="13.28515625" style="41" customWidth="1"/>
    <col min="13827" max="13827" width="5.5703125" style="41" customWidth="1"/>
    <col min="13828" max="13828" width="7.28515625" style="41" customWidth="1"/>
    <col min="13829" max="13829" width="7.42578125" style="41" customWidth="1"/>
    <col min="13830" max="13830" width="6.5703125" style="41" customWidth="1"/>
    <col min="13831" max="13831" width="5.7109375" style="41" customWidth="1"/>
    <col min="13832" max="13832" width="7.28515625" style="41" customWidth="1"/>
    <col min="13833" max="13833" width="7.42578125" style="41" customWidth="1"/>
    <col min="13834" max="13834" width="6.7109375" style="41" customWidth="1"/>
    <col min="13835" max="13836" width="6.42578125" style="41" customWidth="1"/>
    <col min="13837" max="13837" width="7" style="41" customWidth="1"/>
    <col min="13838" max="13838" width="6.5703125" style="41" customWidth="1"/>
    <col min="13839" max="13839" width="5.7109375" style="41" customWidth="1"/>
    <col min="13840" max="13840" width="7.140625" style="41" customWidth="1"/>
    <col min="13841" max="13841" width="7.42578125" style="41" customWidth="1"/>
    <col min="13842" max="13842" width="7.28515625" style="41" customWidth="1"/>
    <col min="13843" max="13843" width="6.140625" style="41" customWidth="1"/>
    <col min="13844" max="14078" width="9.140625" style="41"/>
    <col min="14079" max="14079" width="3.28515625" style="41" customWidth="1"/>
    <col min="14080" max="14080" width="2.85546875" style="41" customWidth="1"/>
    <col min="14081" max="14081" width="10.85546875" style="41" customWidth="1"/>
    <col min="14082" max="14082" width="13.28515625" style="41" customWidth="1"/>
    <col min="14083" max="14083" width="5.5703125" style="41" customWidth="1"/>
    <col min="14084" max="14084" width="7.28515625" style="41" customWidth="1"/>
    <col min="14085" max="14085" width="7.42578125" style="41" customWidth="1"/>
    <col min="14086" max="14086" width="6.5703125" style="41" customWidth="1"/>
    <col min="14087" max="14087" width="5.7109375" style="41" customWidth="1"/>
    <col min="14088" max="14088" width="7.28515625" style="41" customWidth="1"/>
    <col min="14089" max="14089" width="7.42578125" style="41" customWidth="1"/>
    <col min="14090" max="14090" width="6.7109375" style="41" customWidth="1"/>
    <col min="14091" max="14092" width="6.42578125" style="41" customWidth="1"/>
    <col min="14093" max="14093" width="7" style="41" customWidth="1"/>
    <col min="14094" max="14094" width="6.5703125" style="41" customWidth="1"/>
    <col min="14095" max="14095" width="5.7109375" style="41" customWidth="1"/>
    <col min="14096" max="14096" width="7.140625" style="41" customWidth="1"/>
    <col min="14097" max="14097" width="7.42578125" style="41" customWidth="1"/>
    <col min="14098" max="14098" width="7.28515625" style="41" customWidth="1"/>
    <col min="14099" max="14099" width="6.140625" style="41" customWidth="1"/>
    <col min="14100" max="14334" width="9.140625" style="41"/>
    <col min="14335" max="14335" width="3.28515625" style="41" customWidth="1"/>
    <col min="14336" max="14336" width="2.85546875" style="41" customWidth="1"/>
    <col min="14337" max="14337" width="10.85546875" style="41" customWidth="1"/>
    <col min="14338" max="14338" width="13.28515625" style="41" customWidth="1"/>
    <col min="14339" max="14339" width="5.5703125" style="41" customWidth="1"/>
    <col min="14340" max="14340" width="7.28515625" style="41" customWidth="1"/>
    <col min="14341" max="14341" width="7.42578125" style="41" customWidth="1"/>
    <col min="14342" max="14342" width="6.5703125" style="41" customWidth="1"/>
    <col min="14343" max="14343" width="5.7109375" style="41" customWidth="1"/>
    <col min="14344" max="14344" width="7.28515625" style="41" customWidth="1"/>
    <col min="14345" max="14345" width="7.42578125" style="41" customWidth="1"/>
    <col min="14346" max="14346" width="6.7109375" style="41" customWidth="1"/>
    <col min="14347" max="14348" width="6.42578125" style="41" customWidth="1"/>
    <col min="14349" max="14349" width="7" style="41" customWidth="1"/>
    <col min="14350" max="14350" width="6.5703125" style="41" customWidth="1"/>
    <col min="14351" max="14351" width="5.7109375" style="41" customWidth="1"/>
    <col min="14352" max="14352" width="7.140625" style="41" customWidth="1"/>
    <col min="14353" max="14353" width="7.42578125" style="41" customWidth="1"/>
    <col min="14354" max="14354" width="7.28515625" style="41" customWidth="1"/>
    <col min="14355" max="14355" width="6.140625" style="41" customWidth="1"/>
    <col min="14356" max="14590" width="9.140625" style="41"/>
    <col min="14591" max="14591" width="3.28515625" style="41" customWidth="1"/>
    <col min="14592" max="14592" width="2.85546875" style="41" customWidth="1"/>
    <col min="14593" max="14593" width="10.85546875" style="41" customWidth="1"/>
    <col min="14594" max="14594" width="13.28515625" style="41" customWidth="1"/>
    <col min="14595" max="14595" width="5.5703125" style="41" customWidth="1"/>
    <col min="14596" max="14596" width="7.28515625" style="41" customWidth="1"/>
    <col min="14597" max="14597" width="7.42578125" style="41" customWidth="1"/>
    <col min="14598" max="14598" width="6.5703125" style="41" customWidth="1"/>
    <col min="14599" max="14599" width="5.7109375" style="41" customWidth="1"/>
    <col min="14600" max="14600" width="7.28515625" style="41" customWidth="1"/>
    <col min="14601" max="14601" width="7.42578125" style="41" customWidth="1"/>
    <col min="14602" max="14602" width="6.7109375" style="41" customWidth="1"/>
    <col min="14603" max="14604" width="6.42578125" style="41" customWidth="1"/>
    <col min="14605" max="14605" width="7" style="41" customWidth="1"/>
    <col min="14606" max="14606" width="6.5703125" style="41" customWidth="1"/>
    <col min="14607" max="14607" width="5.7109375" style="41" customWidth="1"/>
    <col min="14608" max="14608" width="7.140625" style="41" customWidth="1"/>
    <col min="14609" max="14609" width="7.42578125" style="41" customWidth="1"/>
    <col min="14610" max="14610" width="7.28515625" style="41" customWidth="1"/>
    <col min="14611" max="14611" width="6.140625" style="41" customWidth="1"/>
    <col min="14612" max="14846" width="9.140625" style="41"/>
    <col min="14847" max="14847" width="3.28515625" style="41" customWidth="1"/>
    <col min="14848" max="14848" width="2.85546875" style="41" customWidth="1"/>
    <col min="14849" max="14849" width="10.85546875" style="41" customWidth="1"/>
    <col min="14850" max="14850" width="13.28515625" style="41" customWidth="1"/>
    <col min="14851" max="14851" width="5.5703125" style="41" customWidth="1"/>
    <col min="14852" max="14852" width="7.28515625" style="41" customWidth="1"/>
    <col min="14853" max="14853" width="7.42578125" style="41" customWidth="1"/>
    <col min="14854" max="14854" width="6.5703125" style="41" customWidth="1"/>
    <col min="14855" max="14855" width="5.7109375" style="41" customWidth="1"/>
    <col min="14856" max="14856" width="7.28515625" style="41" customWidth="1"/>
    <col min="14857" max="14857" width="7.42578125" style="41" customWidth="1"/>
    <col min="14858" max="14858" width="6.7109375" style="41" customWidth="1"/>
    <col min="14859" max="14860" width="6.42578125" style="41" customWidth="1"/>
    <col min="14861" max="14861" width="7" style="41" customWidth="1"/>
    <col min="14862" max="14862" width="6.5703125" style="41" customWidth="1"/>
    <col min="14863" max="14863" width="5.7109375" style="41" customWidth="1"/>
    <col min="14864" max="14864" width="7.140625" style="41" customWidth="1"/>
    <col min="14865" max="14865" width="7.42578125" style="41" customWidth="1"/>
    <col min="14866" max="14866" width="7.28515625" style="41" customWidth="1"/>
    <col min="14867" max="14867" width="6.140625" style="41" customWidth="1"/>
    <col min="14868" max="15102" width="9.140625" style="41"/>
    <col min="15103" max="15103" width="3.28515625" style="41" customWidth="1"/>
    <col min="15104" max="15104" width="2.85546875" style="41" customWidth="1"/>
    <col min="15105" max="15105" width="10.85546875" style="41" customWidth="1"/>
    <col min="15106" max="15106" width="13.28515625" style="41" customWidth="1"/>
    <col min="15107" max="15107" width="5.5703125" style="41" customWidth="1"/>
    <col min="15108" max="15108" width="7.28515625" style="41" customWidth="1"/>
    <col min="15109" max="15109" width="7.42578125" style="41" customWidth="1"/>
    <col min="15110" max="15110" width="6.5703125" style="41" customWidth="1"/>
    <col min="15111" max="15111" width="5.7109375" style="41" customWidth="1"/>
    <col min="15112" max="15112" width="7.28515625" style="41" customWidth="1"/>
    <col min="15113" max="15113" width="7.42578125" style="41" customWidth="1"/>
    <col min="15114" max="15114" width="6.7109375" style="41" customWidth="1"/>
    <col min="15115" max="15116" width="6.42578125" style="41" customWidth="1"/>
    <col min="15117" max="15117" width="7" style="41" customWidth="1"/>
    <col min="15118" max="15118" width="6.5703125" style="41" customWidth="1"/>
    <col min="15119" max="15119" width="5.7109375" style="41" customWidth="1"/>
    <col min="15120" max="15120" width="7.140625" style="41" customWidth="1"/>
    <col min="15121" max="15121" width="7.42578125" style="41" customWidth="1"/>
    <col min="15122" max="15122" width="7.28515625" style="41" customWidth="1"/>
    <col min="15123" max="15123" width="6.140625" style="41" customWidth="1"/>
    <col min="15124" max="15358" width="9.140625" style="41"/>
    <col min="15359" max="15359" width="3.28515625" style="41" customWidth="1"/>
    <col min="15360" max="15360" width="2.85546875" style="41" customWidth="1"/>
    <col min="15361" max="15361" width="10.85546875" style="41" customWidth="1"/>
    <col min="15362" max="15362" width="13.28515625" style="41" customWidth="1"/>
    <col min="15363" max="15363" width="5.5703125" style="41" customWidth="1"/>
    <col min="15364" max="15364" width="7.28515625" style="41" customWidth="1"/>
    <col min="15365" max="15365" width="7.42578125" style="41" customWidth="1"/>
    <col min="15366" max="15366" width="6.5703125" style="41" customWidth="1"/>
    <col min="15367" max="15367" width="5.7109375" style="41" customWidth="1"/>
    <col min="15368" max="15368" width="7.28515625" style="41" customWidth="1"/>
    <col min="15369" max="15369" width="7.42578125" style="41" customWidth="1"/>
    <col min="15370" max="15370" width="6.7109375" style="41" customWidth="1"/>
    <col min="15371" max="15372" width="6.42578125" style="41" customWidth="1"/>
    <col min="15373" max="15373" width="7" style="41" customWidth="1"/>
    <col min="15374" max="15374" width="6.5703125" style="41" customWidth="1"/>
    <col min="15375" max="15375" width="5.7109375" style="41" customWidth="1"/>
    <col min="15376" max="15376" width="7.140625" style="41" customWidth="1"/>
    <col min="15377" max="15377" width="7.42578125" style="41" customWidth="1"/>
    <col min="15378" max="15378" width="7.28515625" style="41" customWidth="1"/>
    <col min="15379" max="15379" width="6.140625" style="41" customWidth="1"/>
    <col min="15380" max="15614" width="9.140625" style="41"/>
    <col min="15615" max="15615" width="3.28515625" style="41" customWidth="1"/>
    <col min="15616" max="15616" width="2.85546875" style="41" customWidth="1"/>
    <col min="15617" max="15617" width="10.85546875" style="41" customWidth="1"/>
    <col min="15618" max="15618" width="13.28515625" style="41" customWidth="1"/>
    <col min="15619" max="15619" width="5.5703125" style="41" customWidth="1"/>
    <col min="15620" max="15620" width="7.28515625" style="41" customWidth="1"/>
    <col min="15621" max="15621" width="7.42578125" style="41" customWidth="1"/>
    <col min="15622" max="15622" width="6.5703125" style="41" customWidth="1"/>
    <col min="15623" max="15623" width="5.7109375" style="41" customWidth="1"/>
    <col min="15624" max="15624" width="7.28515625" style="41" customWidth="1"/>
    <col min="15625" max="15625" width="7.42578125" style="41" customWidth="1"/>
    <col min="15626" max="15626" width="6.7109375" style="41" customWidth="1"/>
    <col min="15627" max="15628" width="6.42578125" style="41" customWidth="1"/>
    <col min="15629" max="15629" width="7" style="41" customWidth="1"/>
    <col min="15630" max="15630" width="6.5703125" style="41" customWidth="1"/>
    <col min="15631" max="15631" width="5.7109375" style="41" customWidth="1"/>
    <col min="15632" max="15632" width="7.140625" style="41" customWidth="1"/>
    <col min="15633" max="15633" width="7.42578125" style="41" customWidth="1"/>
    <col min="15634" max="15634" width="7.28515625" style="41" customWidth="1"/>
    <col min="15635" max="15635" width="6.140625" style="41" customWidth="1"/>
    <col min="15636" max="15870" width="9.140625" style="41"/>
    <col min="15871" max="15871" width="3.28515625" style="41" customWidth="1"/>
    <col min="15872" max="15872" width="2.85546875" style="41" customWidth="1"/>
    <col min="15873" max="15873" width="10.85546875" style="41" customWidth="1"/>
    <col min="15874" max="15874" width="13.28515625" style="41" customWidth="1"/>
    <col min="15875" max="15875" width="5.5703125" style="41" customWidth="1"/>
    <col min="15876" max="15876" width="7.28515625" style="41" customWidth="1"/>
    <col min="15877" max="15877" width="7.42578125" style="41" customWidth="1"/>
    <col min="15878" max="15878" width="6.5703125" style="41" customWidth="1"/>
    <col min="15879" max="15879" width="5.7109375" style="41" customWidth="1"/>
    <col min="15880" max="15880" width="7.28515625" style="41" customWidth="1"/>
    <col min="15881" max="15881" width="7.42578125" style="41" customWidth="1"/>
    <col min="15882" max="15882" width="6.7109375" style="41" customWidth="1"/>
    <col min="15883" max="15884" width="6.42578125" style="41" customWidth="1"/>
    <col min="15885" max="15885" width="7" style="41" customWidth="1"/>
    <col min="15886" max="15886" width="6.5703125" style="41" customWidth="1"/>
    <col min="15887" max="15887" width="5.7109375" style="41" customWidth="1"/>
    <col min="15888" max="15888" width="7.140625" style="41" customWidth="1"/>
    <col min="15889" max="15889" width="7.42578125" style="41" customWidth="1"/>
    <col min="15890" max="15890" width="7.28515625" style="41" customWidth="1"/>
    <col min="15891" max="15891" width="6.140625" style="41" customWidth="1"/>
    <col min="15892" max="16126" width="9.140625" style="41"/>
    <col min="16127" max="16127" width="3.28515625" style="41" customWidth="1"/>
    <col min="16128" max="16128" width="2.85546875" style="41" customWidth="1"/>
    <col min="16129" max="16129" width="10.85546875" style="41" customWidth="1"/>
    <col min="16130" max="16130" width="13.28515625" style="41" customWidth="1"/>
    <col min="16131" max="16131" width="5.5703125" style="41" customWidth="1"/>
    <col min="16132" max="16132" width="7.28515625" style="41" customWidth="1"/>
    <col min="16133" max="16133" width="7.42578125" style="41" customWidth="1"/>
    <col min="16134" max="16134" width="6.5703125" style="41" customWidth="1"/>
    <col min="16135" max="16135" width="5.7109375" style="41" customWidth="1"/>
    <col min="16136" max="16136" width="7.28515625" style="41" customWidth="1"/>
    <col min="16137" max="16137" width="7.42578125" style="41" customWidth="1"/>
    <col min="16138" max="16138" width="6.7109375" style="41" customWidth="1"/>
    <col min="16139" max="16140" width="6.42578125" style="41" customWidth="1"/>
    <col min="16141" max="16141" width="7" style="41" customWidth="1"/>
    <col min="16142" max="16142" width="6.5703125" style="41" customWidth="1"/>
    <col min="16143" max="16143" width="5.7109375" style="41" customWidth="1"/>
    <col min="16144" max="16144" width="7.140625" style="41" customWidth="1"/>
    <col min="16145" max="16145" width="7.42578125" style="41" customWidth="1"/>
    <col min="16146" max="16146" width="7.28515625" style="41" customWidth="1"/>
    <col min="16147" max="16147" width="6.140625" style="41" customWidth="1"/>
    <col min="16148" max="16384" width="9.140625" style="41"/>
  </cols>
  <sheetData>
    <row r="1" spans="1:21" x14ac:dyDescent="0.2">
      <c r="A1" s="48" t="s">
        <v>403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 t="s">
        <v>148</v>
      </c>
      <c r="U1" s="47"/>
    </row>
    <row r="2" spans="1:21" ht="2.25" customHeight="1" x14ac:dyDescent="0.2">
      <c r="A2" s="230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3.5" thickBot="1" x14ac:dyDescent="0.25">
      <c r="A3" s="1243" t="s">
        <v>243</v>
      </c>
      <c r="B3" s="1243"/>
      <c r="C3" s="1243"/>
      <c r="D3" s="1243"/>
      <c r="E3" s="1243"/>
      <c r="F3" s="1243"/>
      <c r="G3" s="1243"/>
      <c r="H3" s="1243"/>
      <c r="I3" s="1243"/>
      <c r="J3" s="1243"/>
      <c r="K3" s="1243"/>
      <c r="L3" s="1243"/>
      <c r="M3" s="1243"/>
      <c r="N3" s="1243"/>
      <c r="O3" s="1243"/>
      <c r="P3" s="1243"/>
      <c r="Q3" s="1243"/>
      <c r="R3" s="1243"/>
      <c r="S3" s="1243"/>
      <c r="T3" s="1243"/>
      <c r="U3" s="1243"/>
    </row>
    <row r="4" spans="1:21" ht="26.25" customHeight="1" x14ac:dyDescent="0.2">
      <c r="A4" s="1255" t="s">
        <v>128</v>
      </c>
      <c r="B4" s="1231" t="s">
        <v>2</v>
      </c>
      <c r="C4" s="1231" t="s">
        <v>129</v>
      </c>
      <c r="D4" s="1231" t="s">
        <v>8</v>
      </c>
      <c r="E4" s="1237" t="s">
        <v>9</v>
      </c>
      <c r="F4" s="1240" t="s">
        <v>355</v>
      </c>
      <c r="G4" s="1241"/>
      <c r="H4" s="1241"/>
      <c r="I4" s="1242"/>
      <c r="J4" s="1240" t="s">
        <v>356</v>
      </c>
      <c r="K4" s="1241"/>
      <c r="L4" s="1241"/>
      <c r="M4" s="1242"/>
      <c r="N4" s="1234" t="s">
        <v>357</v>
      </c>
      <c r="O4" s="1235"/>
      <c r="P4" s="1235"/>
      <c r="Q4" s="1236"/>
      <c r="R4" s="1234" t="s">
        <v>358</v>
      </c>
      <c r="S4" s="1235"/>
      <c r="T4" s="1235"/>
      <c r="U4" s="1236"/>
    </row>
    <row r="5" spans="1:21" x14ac:dyDescent="0.2">
      <c r="A5" s="1256"/>
      <c r="B5" s="1232"/>
      <c r="C5" s="1232"/>
      <c r="D5" s="1232"/>
      <c r="E5" s="1238"/>
      <c r="F5" s="1253" t="s">
        <v>12</v>
      </c>
      <c r="G5" s="1246" t="s">
        <v>13</v>
      </c>
      <c r="H5" s="1247"/>
      <c r="I5" s="1248" t="s">
        <v>242</v>
      </c>
      <c r="J5" s="1244" t="s">
        <v>12</v>
      </c>
      <c r="K5" s="1246" t="s">
        <v>13</v>
      </c>
      <c r="L5" s="1247"/>
      <c r="M5" s="1248" t="s">
        <v>242</v>
      </c>
      <c r="N5" s="1244" t="s">
        <v>12</v>
      </c>
      <c r="O5" s="1246" t="s">
        <v>13</v>
      </c>
      <c r="P5" s="1247"/>
      <c r="Q5" s="1248" t="s">
        <v>242</v>
      </c>
      <c r="R5" s="1244" t="s">
        <v>12</v>
      </c>
      <c r="S5" s="1246" t="s">
        <v>13</v>
      </c>
      <c r="T5" s="1247"/>
      <c r="U5" s="1248" t="s">
        <v>242</v>
      </c>
    </row>
    <row r="6" spans="1:21" ht="119.25" customHeight="1" thickBot="1" x14ac:dyDescent="0.25">
      <c r="A6" s="1254"/>
      <c r="B6" s="1233"/>
      <c r="C6" s="1233"/>
      <c r="D6" s="1233"/>
      <c r="E6" s="1239"/>
      <c r="F6" s="1254"/>
      <c r="G6" s="419" t="s">
        <v>12</v>
      </c>
      <c r="H6" s="420" t="s">
        <v>130</v>
      </c>
      <c r="I6" s="1249"/>
      <c r="J6" s="1245"/>
      <c r="K6" s="419" t="s">
        <v>12</v>
      </c>
      <c r="L6" s="420" t="s">
        <v>130</v>
      </c>
      <c r="M6" s="1249"/>
      <c r="N6" s="1245"/>
      <c r="O6" s="419" t="s">
        <v>12</v>
      </c>
      <c r="P6" s="420" t="s">
        <v>130</v>
      </c>
      <c r="Q6" s="1249"/>
      <c r="R6" s="1245"/>
      <c r="S6" s="419" t="s">
        <v>12</v>
      </c>
      <c r="T6" s="420" t="s">
        <v>130</v>
      </c>
      <c r="U6" s="1249"/>
    </row>
    <row r="7" spans="1:21" ht="363" customHeight="1" thickBot="1" x14ac:dyDescent="0.25">
      <c r="A7" s="421">
        <v>8</v>
      </c>
      <c r="B7" s="273">
        <v>8</v>
      </c>
      <c r="C7" s="422" t="s">
        <v>149</v>
      </c>
      <c r="D7" s="423" t="s">
        <v>386</v>
      </c>
      <c r="E7" s="424">
        <v>188723322</v>
      </c>
      <c r="F7" s="231">
        <f>'08 Programa'!K389</f>
        <v>13289.000000000004</v>
      </c>
      <c r="G7" s="228">
        <f>'08 Programa'!L389</f>
        <v>1690.9999999999998</v>
      </c>
      <c r="H7" s="228">
        <f>'08 Programa'!M389</f>
        <v>2.2000000000000002</v>
      </c>
      <c r="I7" s="229">
        <f>'08 Programa'!N389</f>
        <v>11598.000000000002</v>
      </c>
      <c r="J7" s="231">
        <f>'08 Programa'!O389</f>
        <v>12879.800000000001</v>
      </c>
      <c r="K7" s="228">
        <f>'08 Programa'!P389</f>
        <v>2135.6999999999998</v>
      </c>
      <c r="L7" s="228">
        <f>'08 Programa'!Q389</f>
        <v>0</v>
      </c>
      <c r="M7" s="229">
        <f>'08 Programa'!R389</f>
        <v>10744.1</v>
      </c>
      <c r="N7" s="231">
        <f>'08 Programa'!S389</f>
        <v>12840.4</v>
      </c>
      <c r="O7" s="228">
        <f>'08 Programa'!T389</f>
        <v>1879.6000000000001</v>
      </c>
      <c r="P7" s="228">
        <f>'08 Programa'!U389</f>
        <v>0</v>
      </c>
      <c r="Q7" s="229">
        <f>'08 Programa'!V389</f>
        <v>10960.8</v>
      </c>
      <c r="R7" s="427"/>
      <c r="S7" s="272"/>
      <c r="T7" s="425"/>
      <c r="U7" s="426"/>
    </row>
    <row r="8" spans="1:21" ht="18.75" customHeight="1" thickBot="1" x14ac:dyDescent="0.25">
      <c r="A8" s="1250" t="s">
        <v>131</v>
      </c>
      <c r="B8" s="1251"/>
      <c r="C8" s="1251"/>
      <c r="D8" s="1251"/>
      <c r="E8" s="1252"/>
      <c r="F8" s="20">
        <f t="shared" ref="F8:U8" si="0">SUM(F7)</f>
        <v>13289.000000000004</v>
      </c>
      <c r="G8" s="3">
        <f t="shared" si="0"/>
        <v>1690.9999999999998</v>
      </c>
      <c r="H8" s="3">
        <f t="shared" si="0"/>
        <v>2.2000000000000002</v>
      </c>
      <c r="I8" s="21">
        <f t="shared" si="0"/>
        <v>11598.000000000002</v>
      </c>
      <c r="J8" s="22">
        <f t="shared" si="0"/>
        <v>12879.800000000001</v>
      </c>
      <c r="K8" s="3">
        <f t="shared" si="0"/>
        <v>2135.6999999999998</v>
      </c>
      <c r="L8" s="3">
        <f t="shared" si="0"/>
        <v>0</v>
      </c>
      <c r="M8" s="21">
        <f t="shared" si="0"/>
        <v>10744.1</v>
      </c>
      <c r="N8" s="22">
        <f t="shared" si="0"/>
        <v>12840.4</v>
      </c>
      <c r="O8" s="22">
        <f>O7</f>
        <v>1879.6000000000001</v>
      </c>
      <c r="P8" s="22">
        <f t="shared" si="0"/>
        <v>0</v>
      </c>
      <c r="Q8" s="22">
        <f t="shared" si="0"/>
        <v>10960.8</v>
      </c>
      <c r="R8" s="22">
        <f t="shared" si="0"/>
        <v>0</v>
      </c>
      <c r="S8" s="22">
        <f t="shared" si="0"/>
        <v>0</v>
      </c>
      <c r="T8" s="22">
        <f t="shared" si="0"/>
        <v>0</v>
      </c>
      <c r="U8" s="24">
        <f t="shared" si="0"/>
        <v>0</v>
      </c>
    </row>
    <row r="11" spans="1:21" ht="12.75" hidden="1" customHeight="1" x14ac:dyDescent="0.2"/>
  </sheetData>
  <mergeCells count="23">
    <mergeCell ref="A3:U3"/>
    <mergeCell ref="R5:R6"/>
    <mergeCell ref="S5:T5"/>
    <mergeCell ref="U5:U6"/>
    <mergeCell ref="A8:E8"/>
    <mergeCell ref="R4:U4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4:A6"/>
    <mergeCell ref="B4:B6"/>
    <mergeCell ref="N4:Q4"/>
    <mergeCell ref="C4:C6"/>
    <mergeCell ref="D4:D6"/>
    <mergeCell ref="E4:E6"/>
    <mergeCell ref="F4:I4"/>
    <mergeCell ref="J4:M4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5" firstPageNumber="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zoomScaleSheetLayoutView="100" workbookViewId="0">
      <selection activeCell="L10" sqref="L10:T10"/>
    </sheetView>
  </sheetViews>
  <sheetFormatPr defaultRowHeight="12.75" x14ac:dyDescent="0.2"/>
  <cols>
    <col min="1" max="5" width="8.7109375" style="41"/>
    <col min="6" max="6" width="6.7109375" style="41"/>
    <col min="7" max="7" width="1.85546875" style="53"/>
    <col min="8" max="8" width="1.85546875" style="53" customWidth="1"/>
    <col min="9" max="9" width="10" style="53" customWidth="1"/>
    <col min="10" max="10" width="18.42578125" style="41" customWidth="1"/>
    <col min="11" max="11" width="17.42578125" style="53"/>
    <col min="12" max="15" width="3.28515625" style="53"/>
    <col min="16" max="16" width="7.7109375" style="53"/>
    <col min="17" max="20" width="0" style="53" hidden="1"/>
    <col min="21" max="22" width="4.85546875" style="53"/>
    <col min="23" max="23" width="4" style="53"/>
    <col min="24" max="24" width="4.42578125" style="53"/>
    <col min="25" max="1019" width="8.7109375" style="41"/>
    <col min="1020" max="16384" width="9.140625" style="41"/>
  </cols>
  <sheetData>
    <row r="1" spans="1:24" ht="17.25" customHeight="1" thickBot="1" x14ac:dyDescent="0.25">
      <c r="A1" s="54" t="s">
        <v>241</v>
      </c>
    </row>
    <row r="2" spans="1:24" s="53" customFormat="1" ht="41.25" customHeight="1" thickBot="1" x14ac:dyDescent="0.25">
      <c r="A2" s="1282" t="s">
        <v>121</v>
      </c>
      <c r="B2" s="1283"/>
      <c r="C2" s="1283"/>
      <c r="D2" s="1283"/>
      <c r="E2" s="1283"/>
      <c r="F2" s="1283"/>
      <c r="G2" s="1283"/>
      <c r="H2" s="1283"/>
      <c r="I2" s="1283"/>
      <c r="J2" s="431" t="s">
        <v>361</v>
      </c>
      <c r="K2" s="431" t="s">
        <v>362</v>
      </c>
      <c r="L2" s="1284" t="s">
        <v>363</v>
      </c>
      <c r="M2" s="1284"/>
      <c r="N2" s="1284"/>
      <c r="O2" s="1284"/>
      <c r="P2" s="1284"/>
      <c r="Q2" s="1284"/>
      <c r="R2" s="1284"/>
      <c r="S2" s="1284"/>
      <c r="T2" s="1284"/>
      <c r="U2" s="1285" t="s">
        <v>364</v>
      </c>
      <c r="V2" s="1285"/>
      <c r="W2" s="1285"/>
      <c r="X2" s="1286"/>
    </row>
    <row r="3" spans="1:24" s="78" customFormat="1" x14ac:dyDescent="0.2">
      <c r="A3" s="1287" t="s">
        <v>237</v>
      </c>
      <c r="B3" s="1288"/>
      <c r="C3" s="1288"/>
      <c r="D3" s="1288"/>
      <c r="E3" s="1288"/>
      <c r="F3" s="1288"/>
      <c r="G3" s="1288"/>
      <c r="H3" s="1288"/>
      <c r="I3" s="1288"/>
      <c r="J3" s="430">
        <f>'08 Programa'!K385+'08 Programa'!K381+'08 Programa'!K374+'08 Programa'!K371+'08 Programa'!K364+'08 Programa'!K362+'08 Programa'!K360+'08 Programa'!K357+'08 Programa'!K353+'08 Programa'!K351+'08 Programa'!K348+'08 Programa'!K344+'08 Programa'!K339+'08 Programa'!K337+'08 Programa'!K334+'08 Programa'!K332+'08 Programa'!K330+'08 Programa'!K327+'08 Programa'!K324+'08 Programa'!K320+'08 Programa'!K316+'08 Programa'!K313+'08 Programa'!K310+'08 Programa'!K305+'08 Programa'!K302+'08 Programa'!K298+'08 Programa'!K295+'08 Programa'!K292+'08 Programa'!K289+'08 Programa'!K287+'08 Programa'!K284+'08 Programa'!K281+'08 Programa'!K278+'08 Programa'!K274+'08 Programa'!K271+'08 Programa'!K268+'08 Programa'!K265+'08 Programa'!K262+'08 Programa'!K258+'08 Programa'!K255+'08 Programa'!K251+'08 Programa'!K245+'08 Programa'!K240+'08 Programa'!K237+'08 Programa'!K234+'08 Programa'!K231+'08 Programa'!K226+'08 Programa'!K223+'08 Programa'!K220+'08 Programa'!K216+'08 Programa'!K214+'08 Programa'!K209+'08 Programa'!K207+'08 Programa'!K204+'08 Programa'!K201+'08 Programa'!K198+'08 Programa'!K196+'08 Programa'!K193+'08 Programa'!K190+'08 Programa'!K185+'08 Programa'!K181+'08 Programa'!K176+'08 Programa'!K171+'08 Programa'!K166+'08 Programa'!K161+'08 Programa'!K156+'08 Programa'!K153+'08 Programa'!K148+'08 Programa'!K143+'08 Programa'!K138+'08 Programa'!K133+'08 Programa'!K128+'08 Programa'!K123+'08 Programa'!K118+'08 Programa'!K113+'08 Programa'!K108+'08 Programa'!K103+'08 Programa'!K98+'08 Programa'!K93+'08 Programa'!K88+'08 Programa'!K82+'08 Programa'!K77+'08 Programa'!K71+'08 Programa'!K66+'08 Programa'!K60+'08 Programa'!K55+'08 Programa'!K50+'08 Programa'!K44+'08 Programa'!K41+'08 Programa'!K37+'08 Programa'!K33+'08 Programa'!K29+'08 Programa'!K25+'08 Programa'!K22+'08 Programa'!K242</f>
        <v>5867.7000000000016</v>
      </c>
      <c r="K3" s="430">
        <f>'08 Programa'!O37+'08 Programa'!O41+'08 Programa'!O44+'08 Programa'!O50+'08 Programa'!O55+'08 Programa'!O60+'08 Programa'!O66+'08 Programa'!O71+'08 Programa'!O77+'08 Programa'!O82+'08 Programa'!O88+'08 Programa'!O93+'08 Programa'!O98+'08 Programa'!O103+'08 Programa'!O108+'08 Programa'!O113+'08 Programa'!O118+'08 Programa'!O123+'08 Programa'!O128+'08 Programa'!O133+'08 Programa'!O138+'08 Programa'!O143+'08 Programa'!O148+'08 Programa'!O153+'08 Programa'!O156+'08 Programa'!O161+'08 Programa'!O166+'08 Programa'!O171+'08 Programa'!O176+'08 Programa'!O181+'08 Programa'!O185+'08 Programa'!O190+'08 Programa'!O193+'08 Programa'!O196+'08 Programa'!O198+'08 Programa'!O201+'08 Programa'!O204+'08 Programa'!O207+'08 Programa'!O209+'08 Programa'!O214+'08 Programa'!O216+'08 Programa'!O220+'08 Programa'!O223+'08 Programa'!O226+'08 Programa'!O231+'08 Programa'!O234+'08 Programa'!O237+'08 Programa'!O240+'08 Programa'!O245+'08 Programa'!O251+'08 Programa'!O255+'08 Programa'!O258+'08 Programa'!O262+'08 Programa'!O265+'08 Programa'!O268+'08 Programa'!O271+'08 Programa'!O274+'08 Programa'!O278+'08 Programa'!O281+'08 Programa'!O284+'08 Programa'!O287+'08 Programa'!O289+'08 Programa'!O292+'08 Programa'!O295+'08 Programa'!O298+'08 Programa'!O302+'08 Programa'!O305+'08 Programa'!O310+'08 Programa'!O313+'08 Programa'!O316+'08 Programa'!O320+'08 Programa'!O324+'08 Programa'!O327+'08 Programa'!O330+'08 Programa'!O332+'08 Programa'!O334+'08 Programa'!O337+'08 Programa'!O339+'08 Programa'!O344+'08 Programa'!O348+'08 Programa'!O351+'08 Programa'!O353+'08 Programa'!O357+'08 Programa'!O360+'08 Programa'!O362+'08 Programa'!O364+'08 Programa'!O371+'08 Programa'!O374+'08 Programa'!O381+'08 Programa'!O385+'08 Programa'!O242</f>
        <v>7222.3</v>
      </c>
      <c r="L3" s="1289">
        <f>'08 Programa'!S22+'08 Programa'!S25+'08 Programa'!S29+'08 Programa'!S33+'08 Programa'!S37+'08 Programa'!S41+'08 Programa'!S44+'08 Programa'!S50+'08 Programa'!S55+'08 Programa'!S60+'08 Programa'!S66+'08 Programa'!S71+'08 Programa'!S77+'08 Programa'!S82+'08 Programa'!S88+'08 Programa'!S93+'08 Programa'!S98+'08 Programa'!S103+'08 Programa'!S108+'08 Programa'!S113+'08 Programa'!S118+'08 Programa'!S123+'08 Programa'!S128+'08 Programa'!S133+'08 Programa'!S138+'08 Programa'!S143+'08 Programa'!S148+'08 Programa'!S153+'08 Programa'!S156+'08 Programa'!S161+'08 Programa'!S166+'08 Programa'!S171+'08 Programa'!S176+'08 Programa'!S181+'08 Programa'!S185+'08 Programa'!S190+'08 Programa'!S193+'08 Programa'!S196+'08 Programa'!S198+'08 Programa'!S201+'08 Programa'!S204+'08 Programa'!S207+'08 Programa'!S209+'08 Programa'!S214+'08 Programa'!S216+'08 Programa'!S220+'08 Programa'!S223+'08 Programa'!S226+'08 Programa'!S231+'08 Programa'!S234+'08 Programa'!S237+'08 Programa'!S240+'08 Programa'!S245+'08 Programa'!S251+'08 Programa'!S255+'08 Programa'!S258+'08 Programa'!S262+'08 Programa'!S265+'08 Programa'!S268+'08 Programa'!S271+'08 Programa'!S274+'08 Programa'!S278+'08 Programa'!S281+'08 Programa'!S284+'08 Programa'!S287+'08 Programa'!S289+'08 Programa'!S292+'08 Programa'!S295+'08 Programa'!S298+'08 Programa'!S302+'08 Programa'!S305+'08 Programa'!S310+'08 Programa'!S313+'08 Programa'!S316+'08 Programa'!S320+'08 Programa'!S324+'08 Programa'!S327+'08 Programa'!S330+'08 Programa'!S332+'08 Programa'!S334+'08 Programa'!S337+'08 Programa'!S339+'08 Programa'!S344+'08 Programa'!S348+'08 Programa'!S351+'08 Programa'!S353+'08 Programa'!S357+'08 Programa'!S360+'08 Programa'!S362+'08 Programa'!S364+'08 Programa'!S371+'08 Programa'!S374+'08 Programa'!S381+'08 Programa'!S385+'08 Programa'!S242</f>
        <v>4747.7000000000007</v>
      </c>
      <c r="M3" s="1289"/>
      <c r="N3" s="1289"/>
      <c r="O3" s="1289"/>
      <c r="P3" s="1289"/>
      <c r="Q3" s="1289"/>
      <c r="R3" s="1289"/>
      <c r="S3" s="1289"/>
      <c r="T3" s="1289"/>
      <c r="U3" s="1290"/>
      <c r="V3" s="1290"/>
      <c r="W3" s="1290"/>
      <c r="X3" s="1291"/>
    </row>
    <row r="4" spans="1:24" ht="12.75" customHeight="1" x14ac:dyDescent="0.2">
      <c r="A4" s="1269" t="s">
        <v>322</v>
      </c>
      <c r="B4" s="1270"/>
      <c r="C4" s="1270"/>
      <c r="D4" s="1270"/>
      <c r="E4" s="1270"/>
      <c r="F4" s="1270"/>
      <c r="G4" s="1270"/>
      <c r="H4" s="1270"/>
      <c r="I4" s="1270"/>
      <c r="J4" s="227">
        <v>0</v>
      </c>
      <c r="K4" s="274">
        <v>0</v>
      </c>
      <c r="L4" s="1257">
        <v>0</v>
      </c>
      <c r="M4" s="1257"/>
      <c r="N4" s="1257"/>
      <c r="O4" s="1257"/>
      <c r="P4" s="1257"/>
      <c r="Q4" s="1257"/>
      <c r="R4" s="1257"/>
      <c r="S4" s="1257"/>
      <c r="T4" s="1257"/>
      <c r="U4" s="1271"/>
      <c r="V4" s="1271"/>
      <c r="W4" s="1271"/>
      <c r="X4" s="1272"/>
    </row>
    <row r="5" spans="1:24" ht="12.75" customHeight="1" x14ac:dyDescent="0.2">
      <c r="A5" s="1269" t="s">
        <v>323</v>
      </c>
      <c r="B5" s="1270"/>
      <c r="C5" s="1270"/>
      <c r="D5" s="1270"/>
      <c r="E5" s="1270"/>
      <c r="F5" s="1270"/>
      <c r="G5" s="1270"/>
      <c r="H5" s="1270"/>
      <c r="I5" s="1270"/>
      <c r="J5" s="227">
        <v>0</v>
      </c>
      <c r="K5" s="274">
        <v>0</v>
      </c>
      <c r="L5" s="1257">
        <v>0</v>
      </c>
      <c r="M5" s="1257"/>
      <c r="N5" s="1257"/>
      <c r="O5" s="1257"/>
      <c r="P5" s="1257"/>
      <c r="Q5" s="1257"/>
      <c r="R5" s="1257"/>
      <c r="S5" s="1257"/>
      <c r="T5" s="1257"/>
      <c r="U5" s="1271"/>
      <c r="V5" s="1271"/>
      <c r="W5" s="1271"/>
      <c r="X5" s="1272"/>
    </row>
    <row r="6" spans="1:24" ht="12.75" customHeight="1" x14ac:dyDescent="0.2">
      <c r="A6" s="1269" t="s">
        <v>327</v>
      </c>
      <c r="B6" s="1270"/>
      <c r="C6" s="1270"/>
      <c r="D6" s="1270"/>
      <c r="E6" s="1270"/>
      <c r="F6" s="1270"/>
      <c r="G6" s="1270"/>
      <c r="H6" s="1270"/>
      <c r="I6" s="1270"/>
      <c r="J6" s="227">
        <v>0</v>
      </c>
      <c r="K6" s="274">
        <v>0</v>
      </c>
      <c r="L6" s="1257">
        <v>0</v>
      </c>
      <c r="M6" s="1257"/>
      <c r="N6" s="1257"/>
      <c r="O6" s="1257"/>
      <c r="P6" s="1257"/>
      <c r="Q6" s="1257"/>
      <c r="R6" s="1257"/>
      <c r="S6" s="1257"/>
      <c r="T6" s="1257"/>
      <c r="U6" s="1271"/>
      <c r="V6" s="1271"/>
      <c r="W6" s="1271"/>
      <c r="X6" s="1272"/>
    </row>
    <row r="7" spans="1:24" ht="12.75" customHeight="1" x14ac:dyDescent="0.2">
      <c r="A7" s="1269" t="s">
        <v>324</v>
      </c>
      <c r="B7" s="1270"/>
      <c r="C7" s="1270"/>
      <c r="D7" s="1270"/>
      <c r="E7" s="1270"/>
      <c r="F7" s="1270"/>
      <c r="G7" s="1270"/>
      <c r="H7" s="1270"/>
      <c r="I7" s="1270"/>
      <c r="J7" s="227">
        <f>'08 Programa'!K252</f>
        <v>0</v>
      </c>
      <c r="K7" s="274">
        <v>0</v>
      </c>
      <c r="L7" s="1257">
        <v>0</v>
      </c>
      <c r="M7" s="1257"/>
      <c r="N7" s="1257"/>
      <c r="O7" s="1257"/>
      <c r="P7" s="1257"/>
      <c r="Q7" s="1257"/>
      <c r="R7" s="1257"/>
      <c r="S7" s="1257"/>
      <c r="T7" s="1257"/>
      <c r="U7" s="1271"/>
      <c r="V7" s="1271"/>
      <c r="W7" s="1271"/>
      <c r="X7" s="1272"/>
    </row>
    <row r="8" spans="1:24" ht="12.75" customHeight="1" x14ac:dyDescent="0.2">
      <c r="A8" s="1279" t="s">
        <v>238</v>
      </c>
      <c r="B8" s="1280"/>
      <c r="C8" s="1280"/>
      <c r="D8" s="1280"/>
      <c r="E8" s="1280"/>
      <c r="F8" s="1280"/>
      <c r="G8" s="1280"/>
      <c r="H8" s="1280"/>
      <c r="I8" s="1281"/>
      <c r="J8" s="227">
        <f>'08 Programa'!K36+'08 Programa'!K64+'08 Programa'!K76+'08 Programa'!K87+'08 Programa'!K272+'08 Programa'!K321+'08 Programa'!K345+'08 Programa'!K375</f>
        <v>2509.9</v>
      </c>
      <c r="K8" s="227">
        <f>'08 Programa'!O317</f>
        <v>0</v>
      </c>
      <c r="L8" s="1273">
        <f>'08 Programa'!S375+'08 Programa'!S345</f>
        <v>1650</v>
      </c>
      <c r="M8" s="1273"/>
      <c r="N8" s="1273"/>
      <c r="O8" s="1273"/>
      <c r="P8" s="1273"/>
      <c r="Q8" s="1273"/>
      <c r="R8" s="1273"/>
      <c r="S8" s="1273"/>
      <c r="T8" s="1273"/>
      <c r="U8" s="1271"/>
      <c r="V8" s="1271"/>
      <c r="W8" s="1271"/>
      <c r="X8" s="1272"/>
    </row>
    <row r="9" spans="1:24" ht="14.25" customHeight="1" x14ac:dyDescent="0.2">
      <c r="A9" s="1276" t="s">
        <v>309</v>
      </c>
      <c r="B9" s="1277"/>
      <c r="C9" s="1277"/>
      <c r="D9" s="1277"/>
      <c r="E9" s="1277"/>
      <c r="F9" s="1277"/>
      <c r="G9" s="1277"/>
      <c r="H9" s="1277"/>
      <c r="I9" s="1277"/>
      <c r="J9" s="460">
        <f>'08 Programa'!K318+'08 Programa'!K246+'08 Programa'!K239+'08 Programa'!K236+'08 Programa'!K233+'08 Programa'!K230+'08 Programa'!K228+'08 Programa'!K225+'08 Programa'!K222+'08 Programa'!K219+'08 Programa'!K212+'08 Programa'!K210+'08 Programa'!K206+'08 Programa'!K203+'08 Programa'!K200+'08 Programa'!K195+'08 Programa'!K192+'08 Programa'!K187+'08 Programa'!K183+'08 Programa'!K178+'08 Programa'!K173+'08 Programa'!K168+'08 Programa'!K163+'08 Programa'!K158+'08 Programa'!K155+'08 Programa'!K150+'08 Programa'!K145+'08 Programa'!K140+'08 Programa'!K135+'08 Programa'!K130+'08 Programa'!K125+'08 Programa'!K115+'08 Programa'!K110+'08 Programa'!K105+'08 Programa'!K100+'08 Programa'!K95+'08 Programa'!K90+'08 Programa'!K84+'08 Programa'!K79+'08 Programa'!K73+'08 Programa'!K68+'08 Programa'!K62+'08 Programa'!K57+'08 Programa'!K52+'08 Programa'!K46+'08 Programa'!K43+'08 Programa'!K40+'08 Programa'!K38+'08 Programa'!K243</f>
        <v>1840.5</v>
      </c>
      <c r="K9" s="461">
        <f>'08 Programa'!O246+'08 Programa'!O239+'08 Programa'!O236+'08 Programa'!O233+'08 Programa'!O230+'08 Programa'!O228+'08 Programa'!O225+'08 Programa'!O222+'08 Programa'!O219+'08 Programa'!O212+'08 Programa'!O210+'08 Programa'!O206+'08 Programa'!O203+'08 Programa'!O200+'08 Programa'!O195+'08 Programa'!O192+'08 Programa'!O187+'08 Programa'!O183+'08 Programa'!O178+'08 Programa'!O173+'08 Programa'!O168+'08 Programa'!O163+'08 Programa'!O158+'08 Programa'!O155+'08 Programa'!O150+'08 Programa'!O145+'08 Programa'!O140+'08 Programa'!O135+'08 Programa'!O130+'08 Programa'!O125+'08 Programa'!O120+'08 Programa'!O115+'08 Programa'!O110+'08 Programa'!O105+'08 Programa'!O100+'08 Programa'!O95+'08 Programa'!O90+'08 Programa'!O84+'08 Programa'!O79+'08 Programa'!O73+'08 Programa'!O68+'08 Programa'!O62+'08 Programa'!O57+'08 Programa'!O52+'08 Programa'!O46+'08 Programa'!O43+'08 Programa'!O40+'08 Programa'!O38+'08 Programa'!O318+'08 Programa'!O243</f>
        <v>2732.3</v>
      </c>
      <c r="L9" s="1278">
        <f>'08 Programa'!S23+'08 Programa'!S27+'08 Programa'!S31+'08 Programa'!S34+'08 Programa'!S38+'08 Programa'!S62+'08 Programa'!S79+'08 Programa'!S150+'08 Programa'!S155+'08 Programa'!S158+'08 Programa'!S168+'08 Programa'!S195+'08 Programa'!S222+'08 Programa'!S236+'08 Programa'!S246+'08 Programa'!S318+'08 Programa'!S243</f>
        <v>3282.8</v>
      </c>
      <c r="M9" s="1278"/>
      <c r="N9" s="1278"/>
      <c r="O9" s="1278"/>
      <c r="P9" s="1278"/>
      <c r="Q9" s="1278"/>
      <c r="R9" s="1278"/>
      <c r="S9" s="1278"/>
      <c r="T9" s="1278"/>
      <c r="U9" s="1271"/>
      <c r="V9" s="1271"/>
      <c r="W9" s="1271"/>
      <c r="X9" s="1272"/>
    </row>
    <row r="10" spans="1:24" ht="12.75" customHeight="1" x14ac:dyDescent="0.2">
      <c r="A10" s="1274" t="s">
        <v>325</v>
      </c>
      <c r="B10" s="1274"/>
      <c r="C10" s="1274"/>
      <c r="D10" s="1274"/>
      <c r="E10" s="1274"/>
      <c r="F10" s="1274"/>
      <c r="G10" s="1274"/>
      <c r="H10" s="1274"/>
      <c r="I10" s="1274"/>
      <c r="J10" s="274">
        <v>0</v>
      </c>
      <c r="K10" s="274">
        <v>0</v>
      </c>
      <c r="L10" s="1257">
        <v>0</v>
      </c>
      <c r="M10" s="1257"/>
      <c r="N10" s="1257"/>
      <c r="O10" s="1257"/>
      <c r="P10" s="1257"/>
      <c r="Q10" s="1257"/>
      <c r="R10" s="1257"/>
      <c r="S10" s="1257"/>
      <c r="T10" s="1257"/>
      <c r="U10" s="1271"/>
      <c r="V10" s="1271"/>
      <c r="W10" s="1271"/>
      <c r="X10" s="1272"/>
    </row>
    <row r="11" spans="1:24" x14ac:dyDescent="0.2">
      <c r="A11" s="1275" t="s">
        <v>239</v>
      </c>
      <c r="B11" s="1262"/>
      <c r="C11" s="1262"/>
      <c r="D11" s="1262"/>
      <c r="E11" s="1262"/>
      <c r="F11" s="1262"/>
      <c r="G11" s="1262"/>
      <c r="H11" s="1262"/>
      <c r="I11" s="1263"/>
      <c r="J11" s="274">
        <f>'08 Programa'!K358+'08 Programa'!K74+'08 Programa'!K47</f>
        <v>115.9</v>
      </c>
      <c r="K11" s="274">
        <f>'08 Programa'!O63+'08 Programa'!O159</f>
        <v>25.2</v>
      </c>
      <c r="L11" s="1273">
        <f>'08 Programa'!S159+'08 Programa'!S63+'08 Programa'!S30+'08 Programa'!S26</f>
        <v>35.4</v>
      </c>
      <c r="M11" s="1273"/>
      <c r="N11" s="1273"/>
      <c r="O11" s="1273"/>
      <c r="P11" s="1273"/>
      <c r="Q11" s="1273"/>
      <c r="R11" s="1273"/>
      <c r="S11" s="1273"/>
      <c r="T11" s="1273"/>
      <c r="U11" s="1271"/>
      <c r="V11" s="1271"/>
      <c r="W11" s="1271"/>
      <c r="X11" s="1272"/>
    </row>
    <row r="12" spans="1:24" x14ac:dyDescent="0.2">
      <c r="A12" s="1269" t="s">
        <v>295</v>
      </c>
      <c r="B12" s="1270"/>
      <c r="C12" s="1270"/>
      <c r="D12" s="1270"/>
      <c r="E12" s="1270"/>
      <c r="F12" s="1270"/>
      <c r="G12" s="1270"/>
      <c r="H12" s="1270"/>
      <c r="I12" s="1270"/>
      <c r="J12" s="274">
        <f>'08 Programa'!K379+'08 Programa'!K377+'08 Programa'!K373+'08 Programa'!K369</f>
        <v>2900.1</v>
      </c>
      <c r="K12" s="274">
        <f>'08 Programa'!O369+'08 Programa'!O373+'08 Programa'!O377+'08 Programa'!O379</f>
        <v>2900</v>
      </c>
      <c r="L12" s="1257">
        <f>'08 Programa'!S369+'08 Programa'!S373+'08 Programa'!S377+'08 Programa'!S379</f>
        <v>3000</v>
      </c>
      <c r="M12" s="1257"/>
      <c r="N12" s="1257"/>
      <c r="O12" s="1257"/>
      <c r="P12" s="1257"/>
      <c r="Q12" s="1257"/>
      <c r="R12" s="1257"/>
      <c r="S12" s="1257"/>
      <c r="T12" s="1257"/>
      <c r="U12" s="1271"/>
      <c r="V12" s="1271"/>
      <c r="W12" s="1271"/>
      <c r="X12" s="1272"/>
    </row>
    <row r="13" spans="1:24" x14ac:dyDescent="0.2">
      <c r="A13" s="1269" t="s">
        <v>240</v>
      </c>
      <c r="B13" s="1270"/>
      <c r="C13" s="1270"/>
      <c r="D13" s="1270"/>
      <c r="E13" s="1270"/>
      <c r="F13" s="1270"/>
      <c r="G13" s="1270"/>
      <c r="H13" s="1270"/>
      <c r="I13" s="1270"/>
      <c r="J13" s="274">
        <v>0</v>
      </c>
      <c r="K13" s="274">
        <v>0</v>
      </c>
      <c r="L13" s="1273">
        <v>0</v>
      </c>
      <c r="M13" s="1273"/>
      <c r="N13" s="1273"/>
      <c r="O13" s="1273"/>
      <c r="P13" s="1273"/>
      <c r="Q13" s="1273"/>
      <c r="R13" s="1273"/>
      <c r="S13" s="1273"/>
      <c r="T13" s="1273"/>
      <c r="U13" s="1271"/>
      <c r="V13" s="1271"/>
      <c r="W13" s="1271"/>
      <c r="X13" s="1272"/>
    </row>
    <row r="14" spans="1:24" x14ac:dyDescent="0.2">
      <c r="A14" s="1261" t="s">
        <v>340</v>
      </c>
      <c r="B14" s="1262"/>
      <c r="C14" s="1262"/>
      <c r="D14" s="1262"/>
      <c r="E14" s="1262"/>
      <c r="F14" s="1262"/>
      <c r="G14" s="1262"/>
      <c r="H14" s="1262"/>
      <c r="I14" s="1263"/>
      <c r="J14" s="470">
        <f>'08 Programa'!K65+'08 Programa'!K112+'08 Programa'!K117</f>
        <v>54.9</v>
      </c>
      <c r="K14" s="470">
        <v>0</v>
      </c>
      <c r="L14" s="1257">
        <f>'08 Programa'!S65</f>
        <v>124.5</v>
      </c>
      <c r="M14" s="1258"/>
      <c r="N14" s="1258"/>
      <c r="O14" s="1258"/>
      <c r="P14" s="1259"/>
      <c r="Q14" s="470"/>
      <c r="R14" s="470"/>
      <c r="S14" s="470"/>
      <c r="T14" s="470"/>
      <c r="U14" s="1257"/>
      <c r="V14" s="1258"/>
      <c r="W14" s="1258"/>
      <c r="X14" s="1260"/>
    </row>
    <row r="15" spans="1:24" x14ac:dyDescent="0.2">
      <c r="A15" s="1269" t="s">
        <v>326</v>
      </c>
      <c r="B15" s="1270"/>
      <c r="C15" s="1270"/>
      <c r="D15" s="1270"/>
      <c r="E15" s="1270"/>
      <c r="F15" s="1270"/>
      <c r="G15" s="1270"/>
      <c r="H15" s="1270"/>
      <c r="I15" s="1270"/>
      <c r="J15" s="274">
        <f>'08 Programa'!K75+'08 Programa'!K86+'08 Programa'!K250+'08 Programa'!K309+'08 Programa'!K322+'08 Programa'!K335+'08 Programa'!K343</f>
        <v>0</v>
      </c>
      <c r="K15" s="274">
        <f>'08 Programa'!O343+'08 Programa'!O322</f>
        <v>0</v>
      </c>
      <c r="L15" s="1257">
        <f>'08 Programa'!S322+'08 Programa'!S343</f>
        <v>0</v>
      </c>
      <c r="M15" s="1257"/>
      <c r="N15" s="1257"/>
      <c r="O15" s="1257"/>
      <c r="P15" s="1257"/>
      <c r="Q15" s="1257"/>
      <c r="R15" s="1257"/>
      <c r="S15" s="1257"/>
      <c r="T15" s="1257"/>
      <c r="U15" s="1271"/>
      <c r="V15" s="1271"/>
      <c r="W15" s="1271"/>
      <c r="X15" s="1272"/>
    </row>
    <row r="16" spans="1:24" ht="18" customHeight="1" thickBot="1" x14ac:dyDescent="0.25">
      <c r="A16" s="1264" t="s">
        <v>26</v>
      </c>
      <c r="B16" s="1265"/>
      <c r="C16" s="1265"/>
      <c r="D16" s="1265"/>
      <c r="E16" s="1265"/>
      <c r="F16" s="1265"/>
      <c r="G16" s="1265"/>
      <c r="H16" s="1265"/>
      <c r="I16" s="1265"/>
      <c r="J16" s="428">
        <f>SUM(J3:J15)</f>
        <v>13289.000000000002</v>
      </c>
      <c r="K16" s="429">
        <f>SUM(K3:K15)</f>
        <v>12879.800000000001</v>
      </c>
      <c r="L16" s="1266">
        <f>SUM(L3:T15)</f>
        <v>12840.4</v>
      </c>
      <c r="M16" s="1266"/>
      <c r="N16" s="1266"/>
      <c r="O16" s="1266"/>
      <c r="P16" s="1266"/>
      <c r="Q16" s="1266"/>
      <c r="R16" s="1266"/>
      <c r="S16" s="1266"/>
      <c r="T16" s="1266"/>
      <c r="U16" s="1267"/>
      <c r="V16" s="1267"/>
      <c r="W16" s="1267"/>
      <c r="X16" s="1268"/>
    </row>
  </sheetData>
  <mergeCells count="45">
    <mergeCell ref="A2:I2"/>
    <mergeCell ref="L2:T2"/>
    <mergeCell ref="U2:X2"/>
    <mergeCell ref="A3:I3"/>
    <mergeCell ref="L3:T3"/>
    <mergeCell ref="U3:X3"/>
    <mergeCell ref="A4:I4"/>
    <mergeCell ref="L4:T4"/>
    <mergeCell ref="U4:X4"/>
    <mergeCell ref="A5:I5"/>
    <mergeCell ref="L5:T5"/>
    <mergeCell ref="U5:X5"/>
    <mergeCell ref="A6:I6"/>
    <mergeCell ref="L6:T6"/>
    <mergeCell ref="U6:X6"/>
    <mergeCell ref="A7:I7"/>
    <mergeCell ref="L7:T7"/>
    <mergeCell ref="U7:X7"/>
    <mergeCell ref="L8:T8"/>
    <mergeCell ref="U8:X8"/>
    <mergeCell ref="A9:I9"/>
    <mergeCell ref="L9:T9"/>
    <mergeCell ref="U9:X9"/>
    <mergeCell ref="A8:I8"/>
    <mergeCell ref="A10:I10"/>
    <mergeCell ref="L10:T10"/>
    <mergeCell ref="U10:X10"/>
    <mergeCell ref="L11:T11"/>
    <mergeCell ref="U11:X11"/>
    <mergeCell ref="A11:I11"/>
    <mergeCell ref="A12:I12"/>
    <mergeCell ref="L12:T12"/>
    <mergeCell ref="U12:X12"/>
    <mergeCell ref="A13:I13"/>
    <mergeCell ref="L13:T13"/>
    <mergeCell ref="U13:X13"/>
    <mergeCell ref="L14:P14"/>
    <mergeCell ref="U14:X14"/>
    <mergeCell ref="A14:I14"/>
    <mergeCell ref="A16:I16"/>
    <mergeCell ref="L16:T16"/>
    <mergeCell ref="U16:X16"/>
    <mergeCell ref="A15:I15"/>
    <mergeCell ref="L15:T15"/>
    <mergeCell ref="U15:X15"/>
  </mergeCells>
  <pageMargins left="0.39370078740157483" right="0.39370078740157483" top="0.98425196850393704" bottom="0.98425196850393704" header="0.51181102362204722" footer="0.11811023622047245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7" zoomScaleNormal="100" zoomScaleSheetLayoutView="100" workbookViewId="0">
      <selection activeCell="F27" sqref="F27"/>
    </sheetView>
  </sheetViews>
  <sheetFormatPr defaultRowHeight="12.75" x14ac:dyDescent="0.2"/>
  <cols>
    <col min="1" max="1" width="35" style="41" customWidth="1"/>
    <col min="2" max="2" width="10.140625" style="41" customWidth="1"/>
    <col min="3" max="3" width="9.140625" style="41"/>
    <col min="4" max="4" width="13.7109375" style="41" customWidth="1"/>
    <col min="5" max="5" width="9.140625" style="41"/>
    <col min="6" max="6" width="10.140625" style="41" bestFit="1" customWidth="1"/>
    <col min="7" max="7" width="8.28515625" style="41" customWidth="1"/>
    <col min="8" max="241" width="9.140625" style="41"/>
    <col min="242" max="242" width="29.85546875" style="41" customWidth="1"/>
    <col min="243" max="243" width="10.140625" style="41" customWidth="1"/>
    <col min="244" max="497" width="9.140625" style="41"/>
    <col min="498" max="498" width="29.85546875" style="41" customWidth="1"/>
    <col min="499" max="499" width="10.140625" style="41" customWidth="1"/>
    <col min="500" max="753" width="9.140625" style="41"/>
    <col min="754" max="754" width="29.85546875" style="41" customWidth="1"/>
    <col min="755" max="755" width="10.140625" style="41" customWidth="1"/>
    <col min="756" max="1009" width="9.140625" style="41"/>
    <col min="1010" max="1010" width="29.85546875" style="41" customWidth="1"/>
    <col min="1011" max="1011" width="10.140625" style="41" customWidth="1"/>
    <col min="1012" max="1265" width="9.140625" style="41"/>
    <col min="1266" max="1266" width="29.85546875" style="41" customWidth="1"/>
    <col min="1267" max="1267" width="10.140625" style="41" customWidth="1"/>
    <col min="1268" max="1521" width="9.140625" style="41"/>
    <col min="1522" max="1522" width="29.85546875" style="41" customWidth="1"/>
    <col min="1523" max="1523" width="10.140625" style="41" customWidth="1"/>
    <col min="1524" max="1777" width="9.140625" style="41"/>
    <col min="1778" max="1778" width="29.85546875" style="41" customWidth="1"/>
    <col min="1779" max="1779" width="10.140625" style="41" customWidth="1"/>
    <col min="1780" max="2033" width="9.140625" style="41"/>
    <col min="2034" max="2034" width="29.85546875" style="41" customWidth="1"/>
    <col min="2035" max="2035" width="10.140625" style="41" customWidth="1"/>
    <col min="2036" max="2289" width="9.140625" style="41"/>
    <col min="2290" max="2290" width="29.85546875" style="41" customWidth="1"/>
    <col min="2291" max="2291" width="10.140625" style="41" customWidth="1"/>
    <col min="2292" max="2545" width="9.140625" style="41"/>
    <col min="2546" max="2546" width="29.85546875" style="41" customWidth="1"/>
    <col min="2547" max="2547" width="10.140625" style="41" customWidth="1"/>
    <col min="2548" max="2801" width="9.140625" style="41"/>
    <col min="2802" max="2802" width="29.85546875" style="41" customWidth="1"/>
    <col min="2803" max="2803" width="10.140625" style="41" customWidth="1"/>
    <col min="2804" max="3057" width="9.140625" style="41"/>
    <col min="3058" max="3058" width="29.85546875" style="41" customWidth="1"/>
    <col min="3059" max="3059" width="10.140625" style="41" customWidth="1"/>
    <col min="3060" max="3313" width="9.140625" style="41"/>
    <col min="3314" max="3314" width="29.85546875" style="41" customWidth="1"/>
    <col min="3315" max="3315" width="10.140625" style="41" customWidth="1"/>
    <col min="3316" max="3569" width="9.140625" style="41"/>
    <col min="3570" max="3570" width="29.85546875" style="41" customWidth="1"/>
    <col min="3571" max="3571" width="10.140625" style="41" customWidth="1"/>
    <col min="3572" max="3825" width="9.140625" style="41"/>
    <col min="3826" max="3826" width="29.85546875" style="41" customWidth="1"/>
    <col min="3827" max="3827" width="10.140625" style="41" customWidth="1"/>
    <col min="3828" max="4081" width="9.140625" style="41"/>
    <col min="4082" max="4082" width="29.85546875" style="41" customWidth="1"/>
    <col min="4083" max="4083" width="10.140625" style="41" customWidth="1"/>
    <col min="4084" max="4337" width="9.140625" style="41"/>
    <col min="4338" max="4338" width="29.85546875" style="41" customWidth="1"/>
    <col min="4339" max="4339" width="10.140625" style="41" customWidth="1"/>
    <col min="4340" max="4593" width="9.140625" style="41"/>
    <col min="4594" max="4594" width="29.85546875" style="41" customWidth="1"/>
    <col min="4595" max="4595" width="10.140625" style="41" customWidth="1"/>
    <col min="4596" max="4849" width="9.140625" style="41"/>
    <col min="4850" max="4850" width="29.85546875" style="41" customWidth="1"/>
    <col min="4851" max="4851" width="10.140625" style="41" customWidth="1"/>
    <col min="4852" max="5105" width="9.140625" style="41"/>
    <col min="5106" max="5106" width="29.85546875" style="41" customWidth="1"/>
    <col min="5107" max="5107" width="10.140625" style="41" customWidth="1"/>
    <col min="5108" max="5361" width="9.140625" style="41"/>
    <col min="5362" max="5362" width="29.85546875" style="41" customWidth="1"/>
    <col min="5363" max="5363" width="10.140625" style="41" customWidth="1"/>
    <col min="5364" max="5617" width="9.140625" style="41"/>
    <col min="5618" max="5618" width="29.85546875" style="41" customWidth="1"/>
    <col min="5619" max="5619" width="10.140625" style="41" customWidth="1"/>
    <col min="5620" max="5873" width="9.140625" style="41"/>
    <col min="5874" max="5874" width="29.85546875" style="41" customWidth="1"/>
    <col min="5875" max="5875" width="10.140625" style="41" customWidth="1"/>
    <col min="5876" max="6129" width="9.140625" style="41"/>
    <col min="6130" max="6130" width="29.85546875" style="41" customWidth="1"/>
    <col min="6131" max="6131" width="10.140625" style="41" customWidth="1"/>
    <col min="6132" max="6385" width="9.140625" style="41"/>
    <col min="6386" max="6386" width="29.85546875" style="41" customWidth="1"/>
    <col min="6387" max="6387" width="10.140625" style="41" customWidth="1"/>
    <col min="6388" max="6641" width="9.140625" style="41"/>
    <col min="6642" max="6642" width="29.85546875" style="41" customWidth="1"/>
    <col min="6643" max="6643" width="10.140625" style="41" customWidth="1"/>
    <col min="6644" max="6897" width="9.140625" style="41"/>
    <col min="6898" max="6898" width="29.85546875" style="41" customWidth="1"/>
    <col min="6899" max="6899" width="10.140625" style="41" customWidth="1"/>
    <col min="6900" max="7153" width="9.140625" style="41"/>
    <col min="7154" max="7154" width="29.85546875" style="41" customWidth="1"/>
    <col min="7155" max="7155" width="10.140625" style="41" customWidth="1"/>
    <col min="7156" max="7409" width="9.140625" style="41"/>
    <col min="7410" max="7410" width="29.85546875" style="41" customWidth="1"/>
    <col min="7411" max="7411" width="10.140625" style="41" customWidth="1"/>
    <col min="7412" max="7665" width="9.140625" style="41"/>
    <col min="7666" max="7666" width="29.85546875" style="41" customWidth="1"/>
    <col min="7667" max="7667" width="10.140625" style="41" customWidth="1"/>
    <col min="7668" max="7921" width="9.140625" style="41"/>
    <col min="7922" max="7922" width="29.85546875" style="41" customWidth="1"/>
    <col min="7923" max="7923" width="10.140625" style="41" customWidth="1"/>
    <col min="7924" max="8177" width="9.140625" style="41"/>
    <col min="8178" max="8178" width="29.85546875" style="41" customWidth="1"/>
    <col min="8179" max="8179" width="10.140625" style="41" customWidth="1"/>
    <col min="8180" max="8433" width="9.140625" style="41"/>
    <col min="8434" max="8434" width="29.85546875" style="41" customWidth="1"/>
    <col min="8435" max="8435" width="10.140625" style="41" customWidth="1"/>
    <col min="8436" max="8689" width="9.140625" style="41"/>
    <col min="8690" max="8690" width="29.85546875" style="41" customWidth="1"/>
    <col min="8691" max="8691" width="10.140625" style="41" customWidth="1"/>
    <col min="8692" max="8945" width="9.140625" style="41"/>
    <col min="8946" max="8946" width="29.85546875" style="41" customWidth="1"/>
    <col min="8947" max="8947" width="10.140625" style="41" customWidth="1"/>
    <col min="8948" max="9201" width="9.140625" style="41"/>
    <col min="9202" max="9202" width="29.85546875" style="41" customWidth="1"/>
    <col min="9203" max="9203" width="10.140625" style="41" customWidth="1"/>
    <col min="9204" max="9457" width="9.140625" style="41"/>
    <col min="9458" max="9458" width="29.85546875" style="41" customWidth="1"/>
    <col min="9459" max="9459" width="10.140625" style="41" customWidth="1"/>
    <col min="9460" max="9713" width="9.140625" style="41"/>
    <col min="9714" max="9714" width="29.85546875" style="41" customWidth="1"/>
    <col min="9715" max="9715" width="10.140625" style="41" customWidth="1"/>
    <col min="9716" max="9969" width="9.140625" style="41"/>
    <col min="9970" max="9970" width="29.85546875" style="41" customWidth="1"/>
    <col min="9971" max="9971" width="10.140625" style="41" customWidth="1"/>
    <col min="9972" max="10225" width="9.140625" style="41"/>
    <col min="10226" max="10226" width="29.85546875" style="41" customWidth="1"/>
    <col min="10227" max="10227" width="10.140625" style="41" customWidth="1"/>
    <col min="10228" max="10481" width="9.140625" style="41"/>
    <col min="10482" max="10482" width="29.85546875" style="41" customWidth="1"/>
    <col min="10483" max="10483" width="10.140625" style="41" customWidth="1"/>
    <col min="10484" max="10737" width="9.140625" style="41"/>
    <col min="10738" max="10738" width="29.85546875" style="41" customWidth="1"/>
    <col min="10739" max="10739" width="10.140625" style="41" customWidth="1"/>
    <col min="10740" max="10993" width="9.140625" style="41"/>
    <col min="10994" max="10994" width="29.85546875" style="41" customWidth="1"/>
    <col min="10995" max="10995" width="10.140625" style="41" customWidth="1"/>
    <col min="10996" max="11249" width="9.140625" style="41"/>
    <col min="11250" max="11250" width="29.85546875" style="41" customWidth="1"/>
    <col min="11251" max="11251" width="10.140625" style="41" customWidth="1"/>
    <col min="11252" max="11505" width="9.140625" style="41"/>
    <col min="11506" max="11506" width="29.85546875" style="41" customWidth="1"/>
    <col min="11507" max="11507" width="10.140625" style="41" customWidth="1"/>
    <col min="11508" max="11761" width="9.140625" style="41"/>
    <col min="11762" max="11762" width="29.85546875" style="41" customWidth="1"/>
    <col min="11763" max="11763" width="10.140625" style="41" customWidth="1"/>
    <col min="11764" max="12017" width="9.140625" style="41"/>
    <col min="12018" max="12018" width="29.85546875" style="41" customWidth="1"/>
    <col min="12019" max="12019" width="10.140625" style="41" customWidth="1"/>
    <col min="12020" max="12273" width="9.140625" style="41"/>
    <col min="12274" max="12274" width="29.85546875" style="41" customWidth="1"/>
    <col min="12275" max="12275" width="10.140625" style="41" customWidth="1"/>
    <col min="12276" max="12529" width="9.140625" style="41"/>
    <col min="12530" max="12530" width="29.85546875" style="41" customWidth="1"/>
    <col min="12531" max="12531" width="10.140625" style="41" customWidth="1"/>
    <col min="12532" max="12785" width="9.140625" style="41"/>
    <col min="12786" max="12786" width="29.85546875" style="41" customWidth="1"/>
    <col min="12787" max="12787" width="10.140625" style="41" customWidth="1"/>
    <col min="12788" max="13041" width="9.140625" style="41"/>
    <col min="13042" max="13042" width="29.85546875" style="41" customWidth="1"/>
    <col min="13043" max="13043" width="10.140625" style="41" customWidth="1"/>
    <col min="13044" max="13297" width="9.140625" style="41"/>
    <col min="13298" max="13298" width="29.85546875" style="41" customWidth="1"/>
    <col min="13299" max="13299" width="10.140625" style="41" customWidth="1"/>
    <col min="13300" max="13553" width="9.140625" style="41"/>
    <col min="13554" max="13554" width="29.85546875" style="41" customWidth="1"/>
    <col min="13555" max="13555" width="10.140625" style="41" customWidth="1"/>
    <col min="13556" max="13809" width="9.140625" style="41"/>
    <col min="13810" max="13810" width="29.85546875" style="41" customWidth="1"/>
    <col min="13811" max="13811" width="10.140625" style="41" customWidth="1"/>
    <col min="13812" max="14065" width="9.140625" style="41"/>
    <col min="14066" max="14066" width="29.85546875" style="41" customWidth="1"/>
    <col min="14067" max="14067" width="10.140625" style="41" customWidth="1"/>
    <col min="14068" max="14321" width="9.140625" style="41"/>
    <col min="14322" max="14322" width="29.85546875" style="41" customWidth="1"/>
    <col min="14323" max="14323" width="10.140625" style="41" customWidth="1"/>
    <col min="14324" max="14577" width="9.140625" style="41"/>
    <col min="14578" max="14578" width="29.85546875" style="41" customWidth="1"/>
    <col min="14579" max="14579" width="10.140625" style="41" customWidth="1"/>
    <col min="14580" max="14833" width="9.140625" style="41"/>
    <col min="14834" max="14834" width="29.85546875" style="41" customWidth="1"/>
    <col min="14835" max="14835" width="10.140625" style="41" customWidth="1"/>
    <col min="14836" max="15089" width="9.140625" style="41"/>
    <col min="15090" max="15090" width="29.85546875" style="41" customWidth="1"/>
    <col min="15091" max="15091" width="10.140625" style="41" customWidth="1"/>
    <col min="15092" max="15345" width="9.140625" style="41"/>
    <col min="15346" max="15346" width="29.85546875" style="41" customWidth="1"/>
    <col min="15347" max="15347" width="10.140625" style="41" customWidth="1"/>
    <col min="15348" max="15601" width="9.140625" style="41"/>
    <col min="15602" max="15602" width="29.85546875" style="41" customWidth="1"/>
    <col min="15603" max="15603" width="10.140625" style="41" customWidth="1"/>
    <col min="15604" max="15857" width="9.140625" style="41"/>
    <col min="15858" max="15858" width="29.85546875" style="41" customWidth="1"/>
    <col min="15859" max="15859" width="10.140625" style="41" customWidth="1"/>
    <col min="15860" max="16113" width="9.140625" style="41"/>
    <col min="16114" max="16114" width="29.85546875" style="41" customWidth="1"/>
    <col min="16115" max="16115" width="10.140625" style="41" customWidth="1"/>
    <col min="16116" max="16384" width="9.140625" style="41"/>
  </cols>
  <sheetData>
    <row r="1" spans="1:9" ht="18" customHeight="1" x14ac:dyDescent="0.2">
      <c r="A1" s="54" t="s">
        <v>150</v>
      </c>
    </row>
    <row r="2" spans="1:9" ht="15.75" customHeight="1" x14ac:dyDescent="0.2">
      <c r="A2" s="1292" t="s">
        <v>132</v>
      </c>
      <c r="B2" s="1293"/>
      <c r="C2" s="1293"/>
      <c r="D2" s="1293"/>
      <c r="E2" s="1293"/>
      <c r="F2" s="1293"/>
      <c r="G2" s="1293"/>
      <c r="H2" s="1293"/>
      <c r="I2" s="1293"/>
    </row>
    <row r="3" spans="1:9" ht="13.5" thickBot="1" x14ac:dyDescent="0.25">
      <c r="A3" s="1315" t="s">
        <v>243</v>
      </c>
      <c r="B3" s="1315"/>
      <c r="C3" s="1315"/>
      <c r="D3" s="1315"/>
      <c r="E3" s="1315"/>
      <c r="F3" s="1315"/>
      <c r="G3" s="1315"/>
      <c r="H3" s="1315"/>
      <c r="I3" s="1315"/>
    </row>
    <row r="4" spans="1:9" x14ac:dyDescent="0.2">
      <c r="A4" s="1294" t="s">
        <v>133</v>
      </c>
      <c r="B4" s="1297" t="s">
        <v>365</v>
      </c>
      <c r="C4" s="1300" t="s">
        <v>134</v>
      </c>
      <c r="D4" s="1301"/>
      <c r="E4" s="1302"/>
      <c r="F4" s="1297" t="s">
        <v>366</v>
      </c>
      <c r="G4" s="1297" t="s">
        <v>367</v>
      </c>
      <c r="H4" s="1297" t="s">
        <v>328</v>
      </c>
      <c r="I4" s="1297" t="s">
        <v>368</v>
      </c>
    </row>
    <row r="5" spans="1:9" x14ac:dyDescent="0.2">
      <c r="A5" s="1295"/>
      <c r="B5" s="1298"/>
      <c r="C5" s="1303" t="s">
        <v>276</v>
      </c>
      <c r="D5" s="1304"/>
      <c r="E5" s="1305"/>
      <c r="F5" s="1298"/>
      <c r="G5" s="1298"/>
      <c r="H5" s="1298"/>
      <c r="I5" s="1298"/>
    </row>
    <row r="6" spans="1:9" x14ac:dyDescent="0.2">
      <c r="A6" s="1295"/>
      <c r="B6" s="1298"/>
      <c r="C6" s="1306" t="s">
        <v>135</v>
      </c>
      <c r="D6" s="1309" t="s">
        <v>136</v>
      </c>
      <c r="E6" s="1312" t="s">
        <v>137</v>
      </c>
      <c r="F6" s="1298"/>
      <c r="G6" s="1298"/>
      <c r="H6" s="1298"/>
      <c r="I6" s="1298"/>
    </row>
    <row r="7" spans="1:9" x14ac:dyDescent="0.2">
      <c r="A7" s="1295"/>
      <c r="B7" s="1298"/>
      <c r="C7" s="1307"/>
      <c r="D7" s="1310"/>
      <c r="E7" s="1313"/>
      <c r="F7" s="1298"/>
      <c r="G7" s="1298"/>
      <c r="H7" s="1298"/>
      <c r="I7" s="1298"/>
    </row>
    <row r="8" spans="1:9" ht="118.5" customHeight="1" thickBot="1" x14ac:dyDescent="0.25">
      <c r="A8" s="1296"/>
      <c r="B8" s="1299"/>
      <c r="C8" s="1308"/>
      <c r="D8" s="1311"/>
      <c r="E8" s="1314"/>
      <c r="F8" s="1299"/>
      <c r="G8" s="1299"/>
      <c r="H8" s="1299"/>
      <c r="I8" s="1299"/>
    </row>
    <row r="9" spans="1:9" ht="17.25" customHeight="1" x14ac:dyDescent="0.2">
      <c r="A9" s="432" t="s">
        <v>138</v>
      </c>
      <c r="B9" s="441">
        <f>'08 Programa'!K389</f>
        <v>13289.000000000004</v>
      </c>
      <c r="C9" s="441">
        <f>+B9</f>
        <v>13289.000000000004</v>
      </c>
      <c r="D9" s="441">
        <f>E9-C9</f>
        <v>-409.20000000000255</v>
      </c>
      <c r="E9" s="441">
        <f>'08 Programa'!O389</f>
        <v>12879.800000000001</v>
      </c>
      <c r="F9" s="441">
        <f>'08 Programa'!S389</f>
        <v>12840.4</v>
      </c>
      <c r="G9" s="452"/>
      <c r="H9" s="441">
        <f>'08 Programa'!AA389</f>
        <v>5581.4</v>
      </c>
      <c r="I9" s="267">
        <f>'08 Programa'!AB389</f>
        <v>5772</v>
      </c>
    </row>
    <row r="10" spans="1:9" ht="15" customHeight="1" x14ac:dyDescent="0.2">
      <c r="A10" s="433" t="s">
        <v>139</v>
      </c>
      <c r="B10" s="442">
        <f>'08 Programa'!L389</f>
        <v>1690.9999999999998</v>
      </c>
      <c r="C10" s="443">
        <f>+B10</f>
        <v>1690.9999999999998</v>
      </c>
      <c r="D10" s="447">
        <f>E10-C10</f>
        <v>444.70000000000005</v>
      </c>
      <c r="E10" s="447">
        <f>'08 Programa'!P389</f>
        <v>2135.6999999999998</v>
      </c>
      <c r="F10" s="447">
        <f>'08 Programa'!T389</f>
        <v>1879.6000000000001</v>
      </c>
      <c r="G10" s="453"/>
      <c r="H10" s="447">
        <v>990</v>
      </c>
      <c r="I10" s="262">
        <v>880</v>
      </c>
    </row>
    <row r="11" spans="1:9" ht="19.5" customHeight="1" x14ac:dyDescent="0.2">
      <c r="A11" s="434" t="s">
        <v>140</v>
      </c>
      <c r="B11" s="443">
        <f>'08 Programa'!M389</f>
        <v>2.2000000000000002</v>
      </c>
      <c r="C11" s="443">
        <f>+B11</f>
        <v>2.2000000000000002</v>
      </c>
      <c r="D11" s="447">
        <f t="shared" ref="D11:D26" si="0">E11-C11</f>
        <v>-2.2000000000000002</v>
      </c>
      <c r="E11" s="443">
        <f>'08 Programa'!Q389</f>
        <v>0</v>
      </c>
      <c r="F11" s="446">
        <f>'08 Programa'!U389</f>
        <v>0</v>
      </c>
      <c r="G11" s="454"/>
      <c r="H11" s="447">
        <f>F11*1.1</f>
        <v>0</v>
      </c>
      <c r="I11" s="262">
        <f>H11*1.1</f>
        <v>0</v>
      </c>
    </row>
    <row r="12" spans="1:9" ht="30.75" customHeight="1" thickBot="1" x14ac:dyDescent="0.25">
      <c r="A12" s="435" t="s">
        <v>141</v>
      </c>
      <c r="B12" s="444">
        <f>'08 Programa'!N389</f>
        <v>11598.000000000002</v>
      </c>
      <c r="C12" s="444">
        <f>+B12</f>
        <v>11598.000000000002</v>
      </c>
      <c r="D12" s="444">
        <f t="shared" si="0"/>
        <v>-853.90000000000146</v>
      </c>
      <c r="E12" s="444">
        <f>'08 Programa'!R389</f>
        <v>10744.1</v>
      </c>
      <c r="F12" s="450">
        <f>'08 Programa'!V389</f>
        <v>10960.8</v>
      </c>
      <c r="G12" s="455"/>
      <c r="H12" s="450">
        <f>H9-H10</f>
        <v>4591.3999999999996</v>
      </c>
      <c r="I12" s="266">
        <f>I9-I10</f>
        <v>4892</v>
      </c>
    </row>
    <row r="13" spans="1:9" ht="15" customHeight="1" x14ac:dyDescent="0.2">
      <c r="A13" s="432" t="s">
        <v>142</v>
      </c>
      <c r="B13" s="441">
        <f>'08 Programa'!K389</f>
        <v>13289.000000000004</v>
      </c>
      <c r="C13" s="441">
        <f>C14+C19</f>
        <v>13289.000000000004</v>
      </c>
      <c r="D13" s="441">
        <f t="shared" si="0"/>
        <v>-409.20000000000255</v>
      </c>
      <c r="E13" s="441">
        <f>E9</f>
        <v>12879.800000000001</v>
      </c>
      <c r="F13" s="441">
        <f>F9</f>
        <v>12840.4</v>
      </c>
      <c r="G13" s="452"/>
      <c r="H13" s="441">
        <f>H9</f>
        <v>5581.4</v>
      </c>
      <c r="I13" s="267">
        <f>I9</f>
        <v>5772</v>
      </c>
    </row>
    <row r="14" spans="1:9" ht="19.5" customHeight="1" x14ac:dyDescent="0.2">
      <c r="A14" s="436" t="s">
        <v>143</v>
      </c>
      <c r="B14" s="445">
        <f>B9-B19</f>
        <v>5867.7000000000044</v>
      </c>
      <c r="C14" s="445">
        <f>C9-C19</f>
        <v>5867.7000000000044</v>
      </c>
      <c r="D14" s="449">
        <f t="shared" si="0"/>
        <v>1354.5999999999967</v>
      </c>
      <c r="E14" s="445">
        <f>+E9-E19</f>
        <v>7222.3000000000011</v>
      </c>
      <c r="F14" s="445">
        <f>F13-F19</f>
        <v>4747.7</v>
      </c>
      <c r="G14" s="445"/>
      <c r="H14" s="446">
        <f>H13-H19</f>
        <v>2370.1999999999998</v>
      </c>
      <c r="I14" s="263">
        <f>I13-I19</f>
        <v>2476.9</v>
      </c>
    </row>
    <row r="15" spans="1:9" ht="26.25" customHeight="1" x14ac:dyDescent="0.2">
      <c r="A15" s="437" t="s">
        <v>144</v>
      </c>
      <c r="B15" s="446">
        <f>'08 Šaltiniai'!J4</f>
        <v>0</v>
      </c>
      <c r="C15" s="446">
        <f>B15</f>
        <v>0</v>
      </c>
      <c r="D15" s="446">
        <v>0</v>
      </c>
      <c r="E15" s="446">
        <v>0</v>
      </c>
      <c r="F15" s="446">
        <v>0</v>
      </c>
      <c r="G15" s="454"/>
      <c r="H15" s="447">
        <v>0</v>
      </c>
      <c r="I15" s="262">
        <f>+H15*1.1</f>
        <v>0</v>
      </c>
    </row>
    <row r="16" spans="1:9" ht="30.75" customHeight="1" x14ac:dyDescent="0.2">
      <c r="A16" s="434" t="s">
        <v>145</v>
      </c>
      <c r="B16" s="447">
        <v>0</v>
      </c>
      <c r="C16" s="447">
        <v>0</v>
      </c>
      <c r="D16" s="446">
        <f t="shared" si="0"/>
        <v>0</v>
      </c>
      <c r="E16" s="447">
        <f>'08 Šaltiniai'!K5</f>
        <v>0</v>
      </c>
      <c r="F16" s="447">
        <v>0</v>
      </c>
      <c r="G16" s="453"/>
      <c r="H16" s="447">
        <v>0</v>
      </c>
      <c r="I16" s="262">
        <v>0</v>
      </c>
    </row>
    <row r="17" spans="1:9" ht="30" customHeight="1" x14ac:dyDescent="0.2">
      <c r="A17" s="434" t="s">
        <v>146</v>
      </c>
      <c r="B17" s="448">
        <v>0</v>
      </c>
      <c r="C17" s="448">
        <v>0</v>
      </c>
      <c r="D17" s="446">
        <f t="shared" si="0"/>
        <v>0</v>
      </c>
      <c r="E17" s="448">
        <v>0</v>
      </c>
      <c r="F17" s="448">
        <v>0</v>
      </c>
      <c r="G17" s="456"/>
      <c r="H17" s="448">
        <v>0</v>
      </c>
      <c r="I17" s="264">
        <v>0</v>
      </c>
    </row>
    <row r="18" spans="1:9" ht="25.5" x14ac:dyDescent="0.2">
      <c r="A18" s="434" t="s">
        <v>329</v>
      </c>
      <c r="B18" s="447">
        <v>0</v>
      </c>
      <c r="C18" s="447">
        <f>+B18</f>
        <v>0</v>
      </c>
      <c r="D18" s="446">
        <f t="shared" si="0"/>
        <v>0</v>
      </c>
      <c r="E18" s="447">
        <v>0</v>
      </c>
      <c r="F18" s="447">
        <v>0</v>
      </c>
      <c r="G18" s="453"/>
      <c r="H18" s="447">
        <v>0</v>
      </c>
      <c r="I18" s="262">
        <v>0</v>
      </c>
    </row>
    <row r="19" spans="1:9" x14ac:dyDescent="0.2">
      <c r="A19" s="438" t="s">
        <v>147</v>
      </c>
      <c r="B19" s="449">
        <f>SUM(B20:B27)</f>
        <v>7421.2999999999993</v>
      </c>
      <c r="C19" s="451">
        <f>B19</f>
        <v>7421.2999999999993</v>
      </c>
      <c r="D19" s="451">
        <f t="shared" si="0"/>
        <v>-1763.7999999999993</v>
      </c>
      <c r="E19" s="449">
        <f>SUM(E20:E27)</f>
        <v>5657.5</v>
      </c>
      <c r="F19" s="449">
        <f>SUM(F20:F27)</f>
        <v>8092.7</v>
      </c>
      <c r="G19" s="457"/>
      <c r="H19" s="449">
        <f>SUM(H20:H27)</f>
        <v>3211.2</v>
      </c>
      <c r="I19" s="265">
        <f>SUM(I20:I27)</f>
        <v>3295.1</v>
      </c>
    </row>
    <row r="20" spans="1:9" ht="26.25" customHeight="1" x14ac:dyDescent="0.2">
      <c r="A20" s="437" t="s">
        <v>330</v>
      </c>
      <c r="B20" s="447">
        <f>'08 Šaltiniai'!J7</f>
        <v>0</v>
      </c>
      <c r="C20" s="446">
        <f>B20</f>
        <v>0</v>
      </c>
      <c r="D20" s="446">
        <f t="shared" si="0"/>
        <v>0</v>
      </c>
      <c r="E20" s="447">
        <f>'08 Šaltiniai'!K7</f>
        <v>0</v>
      </c>
      <c r="F20" s="447">
        <v>0</v>
      </c>
      <c r="G20" s="457"/>
      <c r="H20" s="447">
        <v>0</v>
      </c>
      <c r="I20" s="262">
        <v>0</v>
      </c>
    </row>
    <row r="21" spans="1:9" ht="14.25" customHeight="1" x14ac:dyDescent="0.2">
      <c r="A21" s="439" t="s">
        <v>151</v>
      </c>
      <c r="B21" s="447">
        <f>'08 Šaltiniai'!J8</f>
        <v>2509.9</v>
      </c>
      <c r="C21" s="446">
        <f>B21</f>
        <v>2509.9</v>
      </c>
      <c r="D21" s="446">
        <f t="shared" si="0"/>
        <v>-2509.9</v>
      </c>
      <c r="E21" s="447">
        <f>'08 Šaltiniai'!K8</f>
        <v>0</v>
      </c>
      <c r="F21" s="447">
        <v>1650</v>
      </c>
      <c r="G21" s="457"/>
      <c r="H21" s="447">
        <v>0</v>
      </c>
      <c r="I21" s="262">
        <v>0</v>
      </c>
    </row>
    <row r="22" spans="1:9" ht="15" customHeight="1" x14ac:dyDescent="0.2">
      <c r="A22" s="434" t="s">
        <v>334</v>
      </c>
      <c r="B22" s="447">
        <f>'08 Šaltiniai'!J15</f>
        <v>0</v>
      </c>
      <c r="C22" s="446">
        <f>B22</f>
        <v>0</v>
      </c>
      <c r="D22" s="446">
        <f t="shared" si="0"/>
        <v>0</v>
      </c>
      <c r="E22" s="447">
        <f>'08 Šaltiniai'!K15</f>
        <v>0</v>
      </c>
      <c r="F22" s="447">
        <v>0</v>
      </c>
      <c r="G22" s="453"/>
      <c r="H22" s="447">
        <f>'08 Programa'!AA343</f>
        <v>0</v>
      </c>
      <c r="I22" s="262">
        <f>'08 Programa'!AB343+'08 Programa'!AB322</f>
        <v>0</v>
      </c>
    </row>
    <row r="23" spans="1:9" ht="26.25" customHeight="1" x14ac:dyDescent="0.2">
      <c r="A23" s="434" t="s">
        <v>331</v>
      </c>
      <c r="B23" s="447">
        <f>'08 Šaltiniai'!J9</f>
        <v>1840.5</v>
      </c>
      <c r="C23" s="447">
        <f>+B23</f>
        <v>1840.5</v>
      </c>
      <c r="D23" s="446">
        <f t="shared" si="0"/>
        <v>891.80000000000018</v>
      </c>
      <c r="E23" s="447">
        <f>'08 Šaltiniai'!K9</f>
        <v>2732.3</v>
      </c>
      <c r="F23" s="447">
        <v>3282.8</v>
      </c>
      <c r="G23" s="453"/>
      <c r="H23" s="447">
        <f>'08 Programa'!AA318+'08 Programa'!AA246+'08 Programa'!AA239+'08 Programa'!AA236+'08 Programa'!AA233+'08 Programa'!AA230+'08 Programa'!AA228+'08 Programa'!AA225+'08 Programa'!AA222+'08 Programa'!AA219+'08 Programa'!AA212+'08 Programa'!AA210+'08 Programa'!AA206+'08 Programa'!AA203+'08 Programa'!AA200+'08 Programa'!AA195+'08 Programa'!AA192+'08 Programa'!AA187+'08 Programa'!AA183+'08 Programa'!AA178+'08 Programa'!AA173+'08 Programa'!AA168+'08 Programa'!AA163+'08 Programa'!AA158+'08 Programa'!AA155+'08 Programa'!AA150+'08 Programa'!AA145+'08 Programa'!AA140+'08 Programa'!AA135+'08 Programa'!AA130+'08 Programa'!AA125+'08 Programa'!AA120+'08 Programa'!AA115+'08 Programa'!AA110+'08 Programa'!AA105+'08 Programa'!AA100+'08 Programa'!AA95+'08 Programa'!AA90+'08 Programa'!AA84+'08 Programa'!AA79+'08 Programa'!AA73+'08 Programa'!AA68+'08 Programa'!AA62+'08 Programa'!AA57+'08 Programa'!AA52+'08 Programa'!AA46+'08 Programa'!AA43+'08 Programa'!AA40+'08 Programa'!AA38+'08 Programa'!AA34+'08 Programa'!AA31+'08 Programa'!AA27+'08 Programa'!AA23</f>
        <v>201</v>
      </c>
      <c r="I23" s="262">
        <f>'08 Programa'!AB23+'08 Programa'!AB27+'08 Programa'!AB31+'08 Programa'!AB34</f>
        <v>84.2</v>
      </c>
    </row>
    <row r="24" spans="1:9" ht="15" customHeight="1" x14ac:dyDescent="0.2">
      <c r="A24" s="434" t="s">
        <v>332</v>
      </c>
      <c r="B24" s="447">
        <f>'08 Šaltiniai'!J11</f>
        <v>115.9</v>
      </c>
      <c r="C24" s="447">
        <f>B24</f>
        <v>115.9</v>
      </c>
      <c r="D24" s="446">
        <f>E24-C24</f>
        <v>-90.7</v>
      </c>
      <c r="E24" s="447">
        <f>'08 Šaltiniai'!K11</f>
        <v>25.2</v>
      </c>
      <c r="F24" s="447">
        <v>35.4</v>
      </c>
      <c r="G24" s="453"/>
      <c r="H24" s="447">
        <f>'08 Programa'!AA26+'08 Programa'!AA30</f>
        <v>10.199999999999999</v>
      </c>
      <c r="I24" s="262">
        <f>'08 Programa'!AB26+'08 Programa'!AB30</f>
        <v>10.9</v>
      </c>
    </row>
    <row r="25" spans="1:9" ht="25.5" x14ac:dyDescent="0.2">
      <c r="A25" s="437" t="s">
        <v>333</v>
      </c>
      <c r="B25" s="446">
        <f>'08 Šaltiniai'!J12</f>
        <v>2900.1</v>
      </c>
      <c r="C25" s="446">
        <f>B25</f>
        <v>2900.1</v>
      </c>
      <c r="D25" s="446">
        <f t="shared" si="0"/>
        <v>-9.9999999999909051E-2</v>
      </c>
      <c r="E25" s="446">
        <f>'08 Šaltiniai'!K12</f>
        <v>2900</v>
      </c>
      <c r="F25" s="446">
        <v>3000</v>
      </c>
      <c r="G25" s="454"/>
      <c r="H25" s="446">
        <f>'08 Programa'!AA369+'08 Programa'!AA373+'08 Programa'!AA377+'08 Programa'!AA379</f>
        <v>3000</v>
      </c>
      <c r="I25" s="263">
        <f>'08 Programa'!AB379+'08 Programa'!AB377+'08 Programa'!AB373+'08 Programa'!AB369</f>
        <v>3200</v>
      </c>
    </row>
    <row r="26" spans="1:9" ht="25.5" x14ac:dyDescent="0.2">
      <c r="A26" s="475" t="s">
        <v>342</v>
      </c>
      <c r="B26" s="476">
        <f>'08 Šaltiniai'!J14</f>
        <v>54.9</v>
      </c>
      <c r="C26" s="476">
        <f>B26</f>
        <v>54.9</v>
      </c>
      <c r="D26" s="446">
        <f t="shared" si="0"/>
        <v>-54.9</v>
      </c>
      <c r="E26" s="476">
        <f>'08 Šaltiniai'!K14</f>
        <v>0</v>
      </c>
      <c r="F26" s="476">
        <v>124.5</v>
      </c>
      <c r="G26" s="477"/>
      <c r="H26" s="476">
        <v>0</v>
      </c>
      <c r="I26" s="478">
        <v>0</v>
      </c>
    </row>
    <row r="27" spans="1:9" ht="15.75" customHeight="1" thickBot="1" x14ac:dyDescent="0.25">
      <c r="A27" s="440" t="s">
        <v>341</v>
      </c>
      <c r="B27" s="450">
        <v>0</v>
      </c>
      <c r="C27" s="450">
        <v>0</v>
      </c>
      <c r="D27" s="450">
        <v>0</v>
      </c>
      <c r="E27" s="450">
        <f>'08 Šaltiniai'!K13</f>
        <v>0</v>
      </c>
      <c r="F27" s="450">
        <f>[1]Suvestine!L14</f>
        <v>0</v>
      </c>
      <c r="G27" s="455"/>
      <c r="H27" s="450">
        <v>0</v>
      </c>
      <c r="I27" s="266">
        <v>0</v>
      </c>
    </row>
    <row r="28" spans="1:9" x14ac:dyDescent="0.2">
      <c r="A28" s="47"/>
      <c r="B28" s="47"/>
      <c r="C28" s="47"/>
      <c r="D28" s="50"/>
      <c r="E28" s="47"/>
      <c r="F28" s="47"/>
      <c r="G28" s="47"/>
      <c r="H28" s="47"/>
      <c r="I28" s="47"/>
    </row>
  </sheetData>
  <mergeCells count="13">
    <mergeCell ref="A2:I2"/>
    <mergeCell ref="A4:A8"/>
    <mergeCell ref="B4:B8"/>
    <mergeCell ref="C4:E4"/>
    <mergeCell ref="F4:F8"/>
    <mergeCell ref="G4:G8"/>
    <mergeCell ref="H4:H8"/>
    <mergeCell ref="I4:I8"/>
    <mergeCell ref="C5:E5"/>
    <mergeCell ref="C6:C8"/>
    <mergeCell ref="D6:D8"/>
    <mergeCell ref="E6:E8"/>
    <mergeCell ref="A3:I3"/>
  </mergeCells>
  <pageMargins left="0.98425196850393704" right="0.39370078740157483" top="0.39370078740157483" bottom="0.39370078740157483" header="0.51181102362204722" footer="0.51181102362204722"/>
  <pageSetup paperSize="9" scale="75" firstPageNumber="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5</vt:i4>
      </vt:variant>
    </vt:vector>
  </HeadingPairs>
  <TitlesOfParts>
    <vt:vector size="9" baseType="lpstr">
      <vt:lpstr>08 Programa</vt:lpstr>
      <vt:lpstr>08 Išlaidų suvestinė</vt:lpstr>
      <vt:lpstr>08 Šaltiniai</vt:lpstr>
      <vt:lpstr>08 Bendros lėšos</vt:lpstr>
      <vt:lpstr>'08 Bendros lėšos'!Print_Area</vt:lpstr>
      <vt:lpstr>'08 Išlaidų suvestinė'!Print_Area</vt:lpstr>
      <vt:lpstr>'08 Programa'!Print_Area</vt:lpstr>
      <vt:lpstr>'08 Šaltiniai'!Print_Area</vt:lpstr>
      <vt:lpstr>'08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Pletra_IP</dc:creator>
  <dc:description/>
  <cp:lastModifiedBy>Pletra_AS</cp:lastModifiedBy>
  <cp:revision>1</cp:revision>
  <cp:lastPrinted>2023-02-08T07:46:32Z</cp:lastPrinted>
  <dcterms:created xsi:type="dcterms:W3CDTF">2012-09-14T07:15:18Z</dcterms:created>
  <dcterms:modified xsi:type="dcterms:W3CDTF">2023-05-09T11:21:40Z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