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konom_ZT\Documents\sprendimų projektai\tarybos\2023 m\"/>
    </mc:Choice>
  </mc:AlternateContent>
  <bookViews>
    <workbookView xWindow="-120" yWindow="-120" windowWidth="29040" windowHeight="15840"/>
  </bookViews>
  <sheets>
    <sheet name="Lapas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90" i="1" l="1"/>
  <c r="H89" i="1"/>
  <c r="H88" i="1"/>
  <c r="H87" i="1"/>
  <c r="H86" i="1"/>
  <c r="H85" i="1"/>
  <c r="H84" i="1"/>
  <c r="H83" i="1"/>
  <c r="H82" i="1"/>
  <c r="F82" i="1"/>
  <c r="H81" i="1"/>
  <c r="H80" i="1"/>
  <c r="H79" i="1"/>
  <c r="F79" i="1"/>
  <c r="H78" i="1"/>
  <c r="H77" i="1"/>
  <c r="H76" i="1"/>
  <c r="F75" i="1"/>
  <c r="H75" i="1" s="1"/>
  <c r="H74" i="1"/>
  <c r="H73" i="1"/>
  <c r="H72" i="1"/>
  <c r="H71" i="1"/>
  <c r="H70" i="1"/>
  <c r="H69" i="1"/>
  <c r="H68" i="1"/>
  <c r="H67" i="1"/>
  <c r="H66" i="1"/>
  <c r="H65" i="1"/>
  <c r="H64" i="1"/>
  <c r="H63" i="1"/>
  <c r="H62" i="1"/>
  <c r="H61" i="1"/>
  <c r="G60" i="1"/>
  <c r="F60" i="1"/>
  <c r="E60" i="1"/>
  <c r="D60" i="1"/>
  <c r="C60" i="1"/>
  <c r="H59" i="1"/>
  <c r="F58" i="1"/>
  <c r="H58" i="1" s="1"/>
  <c r="F57" i="1"/>
  <c r="H57" i="1" s="1"/>
  <c r="H56" i="1"/>
  <c r="F56" i="1"/>
  <c r="F55" i="1"/>
  <c r="H55" i="1" s="1"/>
  <c r="F54" i="1"/>
  <c r="H54" i="1" s="1"/>
  <c r="F53" i="1"/>
  <c r="H53" i="1" s="1"/>
  <c r="H52" i="1"/>
  <c r="F52" i="1"/>
  <c r="H51" i="1"/>
  <c r="H50" i="1"/>
  <c r="H49" i="1"/>
  <c r="H48" i="1"/>
  <c r="H47" i="1"/>
  <c r="H46" i="1"/>
  <c r="H45" i="1"/>
  <c r="G44" i="1"/>
  <c r="F44" i="1"/>
  <c r="F43" i="1" s="1"/>
  <c r="E44" i="1"/>
  <c r="D44" i="1"/>
  <c r="C44" i="1"/>
  <c r="E43" i="1"/>
  <c r="D43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G26" i="1"/>
  <c r="F26" i="1"/>
  <c r="E26" i="1"/>
  <c r="D26" i="1"/>
  <c r="C26" i="1"/>
  <c r="C4" i="1" s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11" i="1"/>
  <c r="G10" i="1"/>
  <c r="G4" i="1" s="1"/>
  <c r="F10" i="1"/>
  <c r="E10" i="1"/>
  <c r="E4" i="1" s="1"/>
  <c r="D10" i="1"/>
  <c r="D4" i="1" s="1"/>
  <c r="H10" i="1" l="1"/>
  <c r="F4" i="1"/>
  <c r="C43" i="1"/>
  <c r="G43" i="1"/>
  <c r="H60" i="1"/>
  <c r="H26" i="1"/>
  <c r="H44" i="1"/>
  <c r="H4" i="1" l="1"/>
  <c r="H43" i="1"/>
</calcChain>
</file>

<file path=xl/sharedStrings.xml><?xml version="1.0" encoding="utf-8"?>
<sst xmlns="http://schemas.openxmlformats.org/spreadsheetml/2006/main" count="183" uniqueCount="159">
  <si>
    <t>Eil. Nr.</t>
  </si>
  <si>
    <t>Įsigytas (atstatytas) ilgalaikis</t>
  </si>
  <si>
    <t xml:space="preserve"> t  u  r  t  a  s</t>
  </si>
  <si>
    <t>2019 m.</t>
  </si>
  <si>
    <t>2020 m.</t>
  </si>
  <si>
    <t>2021 m.</t>
  </si>
  <si>
    <t>Papildyta T1-700 2021 05 27</t>
  </si>
  <si>
    <t>Prašoma papildyti</t>
  </si>
  <si>
    <t>Iš viso:</t>
  </si>
  <si>
    <t>2019-2021 m. </t>
  </si>
  <si>
    <t>1.</t>
  </si>
  <si>
    <t>Ilgalaikio turto įsigijimo šaltiniai</t>
  </si>
  <si>
    <t>1.1.</t>
  </si>
  <si>
    <t>Ilgalaikio turto nusidėvėjimo lėšos</t>
  </si>
  <si>
    <t>1.1.1.</t>
  </si>
  <si>
    <t>iš šio skaičiaus paviršinių nuotekų ilgalaikio turto nusidėvėjimo lėšos</t>
  </si>
  <si>
    <t>1.2.</t>
  </si>
  <si>
    <t>Valstybės subsidijų ir dotacijų lėšos</t>
  </si>
  <si>
    <t>1.3.</t>
  </si>
  <si>
    <t xml:space="preserve">Savivaldybės subsidijų ir dotacijų lėšos </t>
  </si>
  <si>
    <t>1.4.</t>
  </si>
  <si>
    <t>Paskolos investicijų projektams įgyvendinti</t>
  </si>
  <si>
    <t>1.4.1.</t>
  </si>
  <si>
    <t xml:space="preserve">Nuotekų surinkimo tinklų Rekonstrukcija Šilutės m.ir Grabupių k. </t>
  </si>
  <si>
    <t>1.4.2.</t>
  </si>
  <si>
    <t>Vandens tiekimo tinklų plėtra Šilutės m. ir Pagrynių k.</t>
  </si>
  <si>
    <t>1.4.3.</t>
  </si>
  <si>
    <t xml:space="preserve">Nuotekų tvarkymo infrastruktūros rekonstrukcija ir plėtra Gardamo mstl. </t>
  </si>
  <si>
    <t>1.4.4.</t>
  </si>
  <si>
    <t xml:space="preserve"> Nuotekų tvarkymo infrastruktūros rekonstrukc. ir plėtra Laučių k.</t>
  </si>
  <si>
    <t>1.4.5.</t>
  </si>
  <si>
    <t>Nuotekų tvarkymo infrastruktūros rekonstrukcija Rusnės mstl.</t>
  </si>
  <si>
    <t>1.4.6.</t>
  </si>
  <si>
    <t xml:space="preserve"> Gerinimo įrenginių statymas (Švėkšnoje, Vainute, Žemaičių Naumiestyje, Katyčiuose, Degučiuose, Gardame)</t>
  </si>
  <si>
    <t>1.4.7. </t>
  </si>
  <si>
    <t xml:space="preserve">Vandens tiekimo ir buitinių nuotekų tvarkymo tinklų inventorizacija, Šilutės m. </t>
  </si>
  <si>
    <t>1.4.8. </t>
  </si>
  <si>
    <t>Nuotekų tinklų plėtra Pavasario S/B, Šilutės m.  (VIPA)</t>
  </si>
  <si>
    <t>1.4.9. </t>
  </si>
  <si>
    <t>Nauji nuotekų valymo įrenginiai Degučiuose</t>
  </si>
  <si>
    <t>1.4.10</t>
  </si>
  <si>
    <t>Nauji nuotekų surinkimo tinklai Degučiuose</t>
  </si>
  <si>
    <t>1.4.11</t>
  </si>
  <si>
    <t xml:space="preserve">Rekonstruoti nuotekų valymo įrenginiai Laučiuose </t>
  </si>
  <si>
    <t>1.4.12</t>
  </si>
  <si>
    <t>Rekonstruoti nuotekų valymo įrenginiai Gardame</t>
  </si>
  <si>
    <t>1.4.13</t>
  </si>
  <si>
    <t>Investicija Nr. 9.  Nuotekų val. įreng. rekonstrukcija Vilkyčiai</t>
  </si>
  <si>
    <t>1.4.14</t>
  </si>
  <si>
    <t>Investicija Nr. 10.  Nuotekų tinklų rekonstrukcija Vilkyčiai</t>
  </si>
  <si>
    <t>1.4.15</t>
  </si>
  <si>
    <t>Investicija Nr. 11.  UAB „Šilutės vandenys“ nuotekų surinkimo tinklų plėtra Pavasario sodų bendrijoje</t>
  </si>
  <si>
    <t>1.5.</t>
  </si>
  <si>
    <t>Europos sąjungos fondų lėšos</t>
  </si>
  <si>
    <t>1.5.1.</t>
  </si>
  <si>
    <t xml:space="preserve">Nuotekų surinkimo tinklų Rekonstrukcija Šilutės m.ir Grabupiuose </t>
  </si>
  <si>
    <t>1.5.2.</t>
  </si>
  <si>
    <t>Vandens tiekimo tinklų plėtra Šilutėje ir Pagrynių k.</t>
  </si>
  <si>
    <t>1.5.3.</t>
  </si>
  <si>
    <t>Nuotekų tvarkymo infrastruktūros rekonstrukcija ir plėtra Gardame</t>
  </si>
  <si>
    <t>1.5.4.</t>
  </si>
  <si>
    <t xml:space="preserve"> Nuotekų tvarkymo infrastruktūros rekonstrukcija ir plėtra Laučiuose</t>
  </si>
  <si>
    <t>1.5.5.</t>
  </si>
  <si>
    <t>Nuotekų tvarkymo infrastruktūros rekonstrukcija Rusnėje</t>
  </si>
  <si>
    <t>1.5.6.</t>
  </si>
  <si>
    <t> 1.5.7.</t>
  </si>
  <si>
    <t> 1.5.8.</t>
  </si>
  <si>
    <t> 1.5.9</t>
  </si>
  <si>
    <t> 1.5.10</t>
  </si>
  <si>
    <t> 1.5.11</t>
  </si>
  <si>
    <t> 1.5.12</t>
  </si>
  <si>
    <t> 1.5.13</t>
  </si>
  <si>
    <t> 1.5.14</t>
  </si>
  <si>
    <t> 1.5.15</t>
  </si>
  <si>
    <t>1.6.</t>
  </si>
  <si>
    <t>Kitos (apyvartinės)</t>
  </si>
  <si>
    <t>2.</t>
  </si>
  <si>
    <t>Lėšų panaudojimas</t>
  </si>
  <si>
    <t>2.1.</t>
  </si>
  <si>
    <t>Investicijų ir plėtros projektams įgyvendinti</t>
  </si>
  <si>
    <t>2.1.1.</t>
  </si>
  <si>
    <t>2.1.2.</t>
  </si>
  <si>
    <t>2.1.3.</t>
  </si>
  <si>
    <t>2.1.4.</t>
  </si>
  <si>
    <t>2.1.5.</t>
  </si>
  <si>
    <t>2.1.6.</t>
  </si>
  <si>
    <t> 2.1.7.</t>
  </si>
  <si>
    <t> 2.1.8.</t>
  </si>
  <si>
    <t> 2.1.9.</t>
  </si>
  <si>
    <t> 2.1.10.</t>
  </si>
  <si>
    <t> 2.1.11.</t>
  </si>
  <si>
    <t> 2.1.12</t>
  </si>
  <si>
    <t> 2.1.13</t>
  </si>
  <si>
    <t> 2.1.14</t>
  </si>
  <si>
    <t> 2.1.15</t>
  </si>
  <si>
    <t xml:space="preserve">Paskolos grąžinimas </t>
  </si>
  <si>
    <t>2.2.</t>
  </si>
  <si>
    <t>Ilgalaikiam turtui įsigyti ir atnaujinti (renovuoti)</t>
  </si>
  <si>
    <t>2.2.1.</t>
  </si>
  <si>
    <t>Gręžinių renovacija, atnaujinimas, įrengimas</t>
  </si>
  <si>
    <t>2.2.2.</t>
  </si>
  <si>
    <t>Vandens gerinimo įrenginių statymas ir įrengimas</t>
  </si>
  <si>
    <t>2.2.3.</t>
  </si>
  <si>
    <t>Vandens gerinimo įrenginių automatizavimas SCADA sistema</t>
  </si>
  <si>
    <t>2.2.4.</t>
  </si>
  <si>
    <t>Dumblo įrenginiai - džiovyklos juosta (darbo maš.)</t>
  </si>
  <si>
    <t>2.2.5.</t>
  </si>
  <si>
    <t>Šilutės valymo įreng. - orapūtės įsigijimas (darbo maš.)</t>
  </si>
  <si>
    <t>2.2.6.</t>
  </si>
  <si>
    <t xml:space="preserve">Šilutės valymo įreng. - orapūtės, maišyklės remontas </t>
  </si>
  <si>
    <t>2.2.7.</t>
  </si>
  <si>
    <t>Sandėlio (garažo)  renovacija</t>
  </si>
  <si>
    <t>2.2.8.</t>
  </si>
  <si>
    <t xml:space="preserve">Nuotekų siurblinės Švėkšnoje rekonstrukcija </t>
  </si>
  <si>
    <t>2.2.9.</t>
  </si>
  <si>
    <t xml:space="preserve">Nuotekų siurblinės Žem. Naumiestyje rekonstrukcija </t>
  </si>
  <si>
    <t>2.2.10.</t>
  </si>
  <si>
    <t>Nuotekų siurbliai (darbo mašinos)</t>
  </si>
  <si>
    <t>2.2.11.</t>
  </si>
  <si>
    <t>Vandens, siurbliai (darbo mašinos)</t>
  </si>
  <si>
    <t>2.2.12.</t>
  </si>
  <si>
    <t>Dažnio keitikliai</t>
  </si>
  <si>
    <t>2.2.13.</t>
  </si>
  <si>
    <t>Spec. mašinos, transporto priemonės</t>
  </si>
  <si>
    <t>2.2.14.</t>
  </si>
  <si>
    <t>Apskaitos prietaisai (matavimo įranga)</t>
  </si>
  <si>
    <t>2.2.15.</t>
  </si>
  <si>
    <t>Organizacinė, kompiuterinė įranga</t>
  </si>
  <si>
    <t>2.2.16.</t>
  </si>
  <si>
    <t xml:space="preserve">Matavimo, laboratorijos prietaisai  </t>
  </si>
  <si>
    <t>2.2.17.</t>
  </si>
  <si>
    <t>Įrengimai, įrankiai (Kiti prietaisai, įrankiai)</t>
  </si>
  <si>
    <t>2.2.18.</t>
  </si>
  <si>
    <t xml:space="preserve">Ūkinis, gamybinis inventorius, įrankiai  </t>
  </si>
  <si>
    <t>2.2.19.</t>
  </si>
  <si>
    <t>Nauji vandens tinklai</t>
  </si>
  <si>
    <t>2.2.20.</t>
  </si>
  <si>
    <t>Nauji nuotekų tinklai</t>
  </si>
  <si>
    <t>2.2.21.</t>
  </si>
  <si>
    <t>Renovacija  vandens tinklų</t>
  </si>
  <si>
    <t>2.2.22.</t>
  </si>
  <si>
    <t>Renovacija nuotekų tinklų</t>
  </si>
  <si>
    <t>2.2.23.</t>
  </si>
  <si>
    <t>Renovacija  paviršinių nuotekų tinklų</t>
  </si>
  <si>
    <t>2.2.24.</t>
  </si>
  <si>
    <t>Dyzelinis srovės generatorius su 3-faziu generatoriumi (darbo maš.)</t>
  </si>
  <si>
    <t>2.2.25</t>
  </si>
  <si>
    <t xml:space="preserve">Pastatų, statinių  remontas </t>
  </si>
  <si>
    <t>2.2.26.</t>
  </si>
  <si>
    <t>Transporto remontas</t>
  </si>
  <si>
    <t>2.2.27</t>
  </si>
  <si>
    <t xml:space="preserve">Programinė įrangos įsigijimas, atnaujinimas </t>
  </si>
  <si>
    <t>2.2.28</t>
  </si>
  <si>
    <t>Investicija Nr. 12.  Saugų adm. pastato šildymo sistemos remonto darbai</t>
  </si>
  <si>
    <t>2.2.29</t>
  </si>
  <si>
    <t>Investicija Nr. 13.  Šilutės valymo įrenginių aeracinės sistemos atnaujinimas</t>
  </si>
  <si>
    <t>2.2.30</t>
  </si>
  <si>
    <t>Investicija Nr. 14.  Sandėlio rekonstrukcija Šilutės vandenvietėje</t>
  </si>
  <si>
    <t>Patvirtinta 2019-09-26 Nr.  T1-143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</si>
</sst>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186"/>
      <scheme val="minor"/>
    </font>
    <font>
      <sz val="10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  <font>
      <i/>
      <sz val="10"/>
      <color theme="1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b/>
      <i/>
      <sz val="10"/>
      <color theme="1"/>
      <name val="Times New Roman"/>
      <family val="1"/>
      <charset val="186"/>
    </font>
    <font>
      <b/>
      <i/>
      <sz val="11"/>
      <color theme="1"/>
      <name val="Times New Roman"/>
      <family val="1"/>
      <charset val="186"/>
    </font>
    <font>
      <sz val="10"/>
      <color rgb="FFFF0000"/>
      <name val="Times New Roman"/>
      <family val="1"/>
      <charset val="186"/>
    </font>
    <font>
      <sz val="10"/>
      <name val="Times New Roman"/>
      <family val="1"/>
      <charset val="186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vertical="center"/>
    </xf>
    <xf numFmtId="0" fontId="1" fillId="0" borderId="8" xfId="0" applyFont="1" applyBorder="1" applyAlignment="1">
      <alignment horizontal="center" vertical="center"/>
    </xf>
    <xf numFmtId="4" fontId="1" fillId="0" borderId="9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6" fillId="0" borderId="8" xfId="0" applyFont="1" applyBorder="1" applyAlignment="1">
      <alignment vertical="center" wrapText="1"/>
    </xf>
    <xf numFmtId="0" fontId="5" fillId="0" borderId="8" xfId="0" applyFont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0" fillId="0" borderId="8" xfId="0" applyBorder="1"/>
    <xf numFmtId="0" fontId="0" fillId="2" borderId="8" xfId="0" applyFill="1" applyBorder="1"/>
    <xf numFmtId="0" fontId="1" fillId="0" borderId="9" xfId="0" applyFont="1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2" borderId="8" xfId="0" applyFill="1" applyBorder="1" applyAlignment="1">
      <alignment vertical="center"/>
    </xf>
    <xf numFmtId="0" fontId="2" fillId="0" borderId="8" xfId="0" applyFont="1" applyBorder="1" applyAlignment="1">
      <alignment vertical="center"/>
    </xf>
    <xf numFmtId="0" fontId="1" fillId="3" borderId="8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3" fillId="3" borderId="9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4" fillId="0" borderId="8" xfId="0" applyFont="1" applyBorder="1" applyAlignment="1">
      <alignment vertical="center" wrapText="1"/>
    </xf>
    <xf numFmtId="0" fontId="4" fillId="4" borderId="8" xfId="0" applyFont="1" applyFill="1" applyBorder="1" applyAlignment="1">
      <alignment vertical="center" wrapText="1"/>
    </xf>
    <xf numFmtId="0" fontId="1" fillId="5" borderId="8" xfId="0" applyFont="1" applyFill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4" fillId="4" borderId="11" xfId="0" applyFont="1" applyFill="1" applyBorder="1" applyAlignment="1">
      <alignment vertical="center" wrapText="1"/>
    </xf>
    <xf numFmtId="0" fontId="1" fillId="0" borderId="11" xfId="0" applyFont="1" applyBorder="1" applyAlignment="1">
      <alignment horizontal="center" vertical="center"/>
    </xf>
    <xf numFmtId="0" fontId="0" fillId="0" borderId="11" xfId="0" applyBorder="1" applyAlignment="1">
      <alignment vertical="center"/>
    </xf>
    <xf numFmtId="0" fontId="1" fillId="5" borderId="11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vertical="center"/>
    </xf>
    <xf numFmtId="0" fontId="3" fillId="3" borderId="13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1" fillId="2" borderId="5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2" fillId="4" borderId="13" xfId="0" applyFont="1" applyFill="1" applyBorder="1" applyAlignment="1">
      <alignment vertical="center" wrapText="1"/>
    </xf>
    <xf numFmtId="0" fontId="0" fillId="0" borderId="13" xfId="0" applyBorder="1" applyAlignment="1">
      <alignment vertical="center"/>
    </xf>
    <xf numFmtId="0" fontId="1" fillId="2" borderId="13" xfId="0" applyFont="1" applyFill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2" fontId="3" fillId="3" borderId="13" xfId="0" applyNumberFormat="1" applyFont="1" applyFill="1" applyBorder="1" applyAlignment="1">
      <alignment horizontal="center" vertical="center"/>
    </xf>
    <xf numFmtId="2" fontId="3" fillId="3" borderId="14" xfId="0" applyNumberFormat="1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vertical="center"/>
    </xf>
    <xf numFmtId="2" fontId="7" fillId="0" borderId="5" xfId="0" applyNumberFormat="1" applyFont="1" applyBorder="1" applyAlignment="1">
      <alignment horizontal="center" vertical="center"/>
    </xf>
    <xf numFmtId="2" fontId="7" fillId="0" borderId="6" xfId="0" applyNumberFormat="1" applyFont="1" applyBorder="1" applyAlignment="1">
      <alignment horizontal="center" vertical="center"/>
    </xf>
    <xf numFmtId="2" fontId="1" fillId="0" borderId="8" xfId="0" applyNumberFormat="1" applyFont="1" applyBorder="1" applyAlignment="1">
      <alignment horizontal="center" vertical="center"/>
    </xf>
    <xf numFmtId="2" fontId="1" fillId="2" borderId="8" xfId="0" applyNumberFormat="1" applyFont="1" applyFill="1" applyBorder="1" applyAlignment="1">
      <alignment horizontal="center" vertical="center"/>
    </xf>
    <xf numFmtId="2" fontId="0" fillId="0" borderId="8" xfId="0" applyNumberFormat="1" applyBorder="1" applyAlignment="1">
      <alignment vertical="center"/>
    </xf>
    <xf numFmtId="2" fontId="0" fillId="2" borderId="8" xfId="0" applyNumberFormat="1" applyFill="1" applyBorder="1" applyAlignment="1">
      <alignment vertical="center"/>
    </xf>
    <xf numFmtId="2" fontId="1" fillId="5" borderId="8" xfId="0" applyNumberFormat="1" applyFont="1" applyFill="1" applyBorder="1" applyAlignment="1">
      <alignment horizontal="center" vertical="center"/>
    </xf>
    <xf numFmtId="0" fontId="4" fillId="0" borderId="11" xfId="0" applyFont="1" applyBorder="1" applyAlignment="1">
      <alignment vertical="center" wrapText="1"/>
    </xf>
    <xf numFmtId="0" fontId="7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vertical="center"/>
    </xf>
    <xf numFmtId="2" fontId="7" fillId="3" borderId="13" xfId="0" applyNumberFormat="1" applyFont="1" applyFill="1" applyBorder="1" applyAlignment="1">
      <alignment horizontal="center" vertical="center"/>
    </xf>
    <xf numFmtId="2" fontId="7" fillId="3" borderId="14" xfId="0" applyNumberFormat="1" applyFont="1" applyFill="1" applyBorder="1" applyAlignment="1">
      <alignment horizontal="center" vertical="center"/>
    </xf>
    <xf numFmtId="0" fontId="4" fillId="0" borderId="5" xfId="0" applyFont="1" applyBorder="1" applyAlignment="1">
      <alignment vertical="center"/>
    </xf>
    <xf numFmtId="2" fontId="1" fillId="0" borderId="5" xfId="0" applyNumberFormat="1" applyFont="1" applyBorder="1" applyAlignment="1">
      <alignment horizontal="center" vertical="center"/>
    </xf>
    <xf numFmtId="2" fontId="1" fillId="5" borderId="5" xfId="0" applyNumberFormat="1" applyFont="1" applyFill="1" applyBorder="1" applyAlignment="1">
      <alignment horizontal="center" vertical="center"/>
    </xf>
    <xf numFmtId="2" fontId="1" fillId="0" borderId="6" xfId="0" applyNumberFormat="1" applyFont="1" applyBorder="1" applyAlignment="1">
      <alignment horizontal="center" vertical="center"/>
    </xf>
    <xf numFmtId="2" fontId="1" fillId="6" borderId="8" xfId="0" applyNumberFormat="1" applyFont="1" applyFill="1" applyBorder="1" applyAlignment="1">
      <alignment horizontal="center" vertical="center"/>
    </xf>
    <xf numFmtId="2" fontId="9" fillId="0" borderId="8" xfId="0" applyNumberFormat="1" applyFont="1" applyBorder="1" applyAlignment="1">
      <alignment horizontal="center" vertical="center"/>
    </xf>
    <xf numFmtId="2" fontId="10" fillId="5" borderId="8" xfId="0" applyNumberFormat="1" applyFont="1" applyFill="1" applyBorder="1" applyAlignment="1">
      <alignment horizontal="center" vertical="center"/>
    </xf>
    <xf numFmtId="0" fontId="4" fillId="4" borderId="8" xfId="0" applyFont="1" applyFill="1" applyBorder="1" applyAlignment="1">
      <alignment vertical="center"/>
    </xf>
    <xf numFmtId="2" fontId="1" fillId="0" borderId="9" xfId="0" applyNumberFormat="1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4" fillId="4" borderId="16" xfId="0" applyFont="1" applyFill="1" applyBorder="1" applyAlignment="1">
      <alignment vertical="center"/>
    </xf>
    <xf numFmtId="2" fontId="1" fillId="0" borderId="16" xfId="0" applyNumberFormat="1" applyFont="1" applyBorder="1" applyAlignment="1">
      <alignment horizontal="center" vertical="center"/>
    </xf>
    <xf numFmtId="2" fontId="1" fillId="5" borderId="16" xfId="0" applyNumberFormat="1" applyFont="1" applyFill="1" applyBorder="1" applyAlignment="1">
      <alignment horizontal="center" vertical="center"/>
    </xf>
    <xf numFmtId="2" fontId="1" fillId="6" borderId="16" xfId="0" applyNumberFormat="1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2" fontId="3" fillId="0" borderId="6" xfId="0" applyNumberFormat="1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2" fontId="10" fillId="0" borderId="8" xfId="0" applyNumberFormat="1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4" borderId="21" xfId="0" applyFont="1" applyFill="1" applyBorder="1" applyAlignment="1">
      <alignment vertical="center" wrapText="1"/>
    </xf>
    <xf numFmtId="0" fontId="3" fillId="4" borderId="0" xfId="0" applyFont="1" applyFill="1" applyBorder="1" applyAlignment="1">
      <alignment vertical="center" wrapText="1"/>
    </xf>
    <xf numFmtId="0" fontId="3" fillId="4" borderId="22" xfId="0" applyFont="1" applyFill="1" applyBorder="1" applyAlignment="1">
      <alignment vertical="center" wrapText="1"/>
    </xf>
    <xf numFmtId="0" fontId="3" fillId="6" borderId="21" xfId="0" applyFont="1" applyFill="1" applyBorder="1" applyAlignment="1">
      <alignment horizontal="center" vertical="center" wrapText="1"/>
    </xf>
    <xf numFmtId="0" fontId="3" fillId="6" borderId="0" xfId="0" applyFont="1" applyFill="1" applyBorder="1" applyAlignment="1">
      <alignment horizontal="center" vertical="center" wrapText="1"/>
    </xf>
    <xf numFmtId="0" fontId="3" fillId="6" borderId="22" xfId="0" applyFont="1" applyFill="1" applyBorder="1" applyAlignment="1">
      <alignment horizontal="center"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0"/>
  <sheetViews>
    <sheetView tabSelected="1" workbookViewId="0">
      <selection activeCell="M11" sqref="M11"/>
    </sheetView>
  </sheetViews>
  <sheetFormatPr defaultRowHeight="15" x14ac:dyDescent="0.25"/>
  <cols>
    <col min="2" max="2" width="66.42578125" customWidth="1"/>
    <col min="5" max="5" width="10.140625" customWidth="1"/>
  </cols>
  <sheetData>
    <row r="1" spans="1:8" x14ac:dyDescent="0.25">
      <c r="A1" s="77" t="s">
        <v>0</v>
      </c>
      <c r="B1" s="92" t="s">
        <v>1</v>
      </c>
      <c r="C1" s="94" t="s">
        <v>158</v>
      </c>
      <c r="D1" s="95"/>
      <c r="E1" s="96"/>
      <c r="F1" s="97" t="s">
        <v>6</v>
      </c>
      <c r="G1" s="100" t="s">
        <v>7</v>
      </c>
      <c r="H1" s="76"/>
    </row>
    <row r="2" spans="1:8" ht="25.5" customHeight="1" x14ac:dyDescent="0.25">
      <c r="A2" s="78"/>
      <c r="B2" s="80" t="s">
        <v>2</v>
      </c>
      <c r="C2" s="93" t="s">
        <v>3</v>
      </c>
      <c r="D2" s="93" t="s">
        <v>4</v>
      </c>
      <c r="E2" s="93" t="s">
        <v>5</v>
      </c>
      <c r="F2" s="98"/>
      <c r="G2" s="101"/>
      <c r="H2" s="1" t="s">
        <v>8</v>
      </c>
    </row>
    <row r="3" spans="1:8" ht="26.25" thickBot="1" x14ac:dyDescent="0.3">
      <c r="A3" s="79"/>
      <c r="B3" s="81"/>
      <c r="C3" s="82"/>
      <c r="D3" s="82"/>
      <c r="E3" s="82"/>
      <c r="F3" s="99"/>
      <c r="G3" s="102"/>
      <c r="H3" s="2" t="s">
        <v>9</v>
      </c>
    </row>
    <row r="4" spans="1:8" x14ac:dyDescent="0.25">
      <c r="A4" s="87" t="s">
        <v>10</v>
      </c>
      <c r="B4" s="89" t="s">
        <v>11</v>
      </c>
      <c r="C4" s="83">
        <f>SUM(C6+C10+C26)+C42</f>
        <v>580</v>
      </c>
      <c r="D4" s="83">
        <f t="shared" ref="D4:H4" si="0">SUM(D6+D10+D26)+D42</f>
        <v>1908.4</v>
      </c>
      <c r="E4" s="83">
        <f t="shared" si="0"/>
        <v>2429.8000000000002</v>
      </c>
      <c r="F4" s="83">
        <f t="shared" si="0"/>
        <v>2203.8799999999997</v>
      </c>
      <c r="G4" s="83">
        <f t="shared" si="0"/>
        <v>0</v>
      </c>
      <c r="H4" s="85">
        <f t="shared" si="0"/>
        <v>7122.08</v>
      </c>
    </row>
    <row r="5" spans="1:8" x14ac:dyDescent="0.25">
      <c r="A5" s="88"/>
      <c r="B5" s="90"/>
      <c r="C5" s="84"/>
      <c r="D5" s="84"/>
      <c r="E5" s="84"/>
      <c r="F5" s="84"/>
      <c r="G5" s="84"/>
      <c r="H5" s="86"/>
    </row>
    <row r="6" spans="1:8" x14ac:dyDescent="0.25">
      <c r="A6" s="3" t="s">
        <v>12</v>
      </c>
      <c r="B6" s="4" t="s">
        <v>13</v>
      </c>
      <c r="C6" s="5">
        <v>480</v>
      </c>
      <c r="D6" s="5">
        <v>480</v>
      </c>
      <c r="E6" s="5">
        <v>480</v>
      </c>
      <c r="F6" s="5"/>
      <c r="G6" s="5"/>
      <c r="H6" s="6">
        <v>1440</v>
      </c>
    </row>
    <row r="7" spans="1:8" ht="17.100000000000001" customHeight="1" x14ac:dyDescent="0.25">
      <c r="A7" s="7" t="s">
        <v>14</v>
      </c>
      <c r="B7" s="8" t="s">
        <v>15</v>
      </c>
      <c r="C7" s="9">
        <v>1.1599999999999999</v>
      </c>
      <c r="D7" s="9">
        <v>1.5</v>
      </c>
      <c r="E7" s="9">
        <v>2</v>
      </c>
      <c r="F7" s="10"/>
      <c r="G7" s="9"/>
      <c r="H7" s="11">
        <v>4.66</v>
      </c>
    </row>
    <row r="8" spans="1:8" ht="17.100000000000001" customHeight="1" x14ac:dyDescent="0.25">
      <c r="A8" s="3" t="s">
        <v>16</v>
      </c>
      <c r="B8" s="4" t="s">
        <v>17</v>
      </c>
      <c r="C8" s="12"/>
      <c r="D8" s="12"/>
      <c r="E8" s="12"/>
      <c r="F8" s="13"/>
      <c r="G8" s="12"/>
      <c r="H8" s="14"/>
    </row>
    <row r="9" spans="1:8" ht="17.100000000000001" customHeight="1" x14ac:dyDescent="0.25">
      <c r="A9" s="3" t="s">
        <v>18</v>
      </c>
      <c r="B9" s="4" t="s">
        <v>19</v>
      </c>
      <c r="C9" s="5"/>
      <c r="D9" s="15"/>
      <c r="E9" s="15"/>
      <c r="F9" s="16"/>
      <c r="G9" s="15"/>
      <c r="H9" s="14"/>
    </row>
    <row r="10" spans="1:8" ht="17.100000000000001" customHeight="1" x14ac:dyDescent="0.25">
      <c r="A10" s="3" t="s">
        <v>20</v>
      </c>
      <c r="B10" s="17" t="s">
        <v>21</v>
      </c>
      <c r="C10" s="18"/>
      <c r="D10" s="19">
        <f>SUM(D11:D25)</f>
        <v>516.24</v>
      </c>
      <c r="E10" s="19">
        <f t="shared" ref="E10:G10" si="1">SUM(E11:E25)</f>
        <v>729.99</v>
      </c>
      <c r="F10" s="19">
        <f>SUM(F11:F25)</f>
        <v>911.9</v>
      </c>
      <c r="G10" s="19">
        <f t="shared" si="1"/>
        <v>0</v>
      </c>
      <c r="H10" s="20">
        <f>SUM(H11:H25)</f>
        <v>2158.13</v>
      </c>
    </row>
    <row r="11" spans="1:8" ht="17.100000000000001" customHeight="1" x14ac:dyDescent="0.25">
      <c r="A11" s="3" t="s">
        <v>22</v>
      </c>
      <c r="B11" s="4" t="s">
        <v>23</v>
      </c>
      <c r="C11" s="5"/>
      <c r="D11" s="5"/>
      <c r="E11" s="5">
        <v>414.79</v>
      </c>
      <c r="F11" s="21"/>
      <c r="G11" s="5"/>
      <c r="H11" s="14">
        <f>SUM(C11:G11)</f>
        <v>414.79</v>
      </c>
    </row>
    <row r="12" spans="1:8" ht="17.100000000000001" customHeight="1" x14ac:dyDescent="0.25">
      <c r="A12" s="3" t="s">
        <v>24</v>
      </c>
      <c r="B12" s="22" t="s">
        <v>25</v>
      </c>
      <c r="C12" s="5"/>
      <c r="D12" s="5">
        <v>77.13</v>
      </c>
      <c r="E12" s="15"/>
      <c r="F12" s="16"/>
      <c r="G12" s="15"/>
      <c r="H12" s="14">
        <f t="shared" ref="H12:H18" si="2">SUM(C12:G12)</f>
        <v>77.13</v>
      </c>
    </row>
    <row r="13" spans="1:8" ht="17.100000000000001" customHeight="1" x14ac:dyDescent="0.25">
      <c r="A13" s="3" t="s">
        <v>26</v>
      </c>
      <c r="B13" s="22" t="s">
        <v>27</v>
      </c>
      <c r="C13" s="5"/>
      <c r="D13" s="15"/>
      <c r="E13" s="5">
        <v>158.69999999999999</v>
      </c>
      <c r="F13" s="21"/>
      <c r="G13" s="5"/>
      <c r="H13" s="14">
        <f t="shared" si="2"/>
        <v>158.69999999999999</v>
      </c>
    </row>
    <row r="14" spans="1:8" ht="17.100000000000001" customHeight="1" x14ac:dyDescent="0.25">
      <c r="A14" s="3" t="s">
        <v>28</v>
      </c>
      <c r="B14" s="22" t="s">
        <v>29</v>
      </c>
      <c r="C14" s="5"/>
      <c r="D14" s="5">
        <v>242.29</v>
      </c>
      <c r="E14" s="15"/>
      <c r="F14" s="16"/>
      <c r="G14" s="15"/>
      <c r="H14" s="14">
        <f t="shared" si="2"/>
        <v>242.29</v>
      </c>
    </row>
    <row r="15" spans="1:8" ht="17.100000000000001" customHeight="1" x14ac:dyDescent="0.25">
      <c r="A15" s="3" t="s">
        <v>30</v>
      </c>
      <c r="B15" s="22" t="s">
        <v>31</v>
      </c>
      <c r="C15" s="5"/>
      <c r="D15" s="5">
        <v>196.82</v>
      </c>
      <c r="E15" s="15"/>
      <c r="F15" s="16"/>
      <c r="G15" s="15"/>
      <c r="H15" s="14">
        <f t="shared" si="2"/>
        <v>196.82</v>
      </c>
    </row>
    <row r="16" spans="1:8" ht="30.75" customHeight="1" x14ac:dyDescent="0.25">
      <c r="A16" s="3" t="s">
        <v>32</v>
      </c>
      <c r="B16" s="22" t="s">
        <v>33</v>
      </c>
      <c r="C16" s="15"/>
      <c r="D16" s="15"/>
      <c r="E16" s="5">
        <v>156.5</v>
      </c>
      <c r="F16" s="21"/>
      <c r="G16" s="5"/>
      <c r="H16" s="14">
        <f t="shared" si="2"/>
        <v>156.5</v>
      </c>
    </row>
    <row r="17" spans="1:8" ht="27.75" customHeight="1" x14ac:dyDescent="0.25">
      <c r="A17" s="3" t="s">
        <v>34</v>
      </c>
      <c r="B17" s="22" t="s">
        <v>35</v>
      </c>
      <c r="C17" s="15"/>
      <c r="D17" s="15"/>
      <c r="E17" s="5"/>
      <c r="F17" s="21"/>
      <c r="G17" s="5"/>
      <c r="H17" s="14">
        <f t="shared" si="2"/>
        <v>0</v>
      </c>
    </row>
    <row r="18" spans="1:8" ht="17.100000000000001" customHeight="1" x14ac:dyDescent="0.25">
      <c r="A18" s="3" t="s">
        <v>36</v>
      </c>
      <c r="B18" s="22" t="s">
        <v>37</v>
      </c>
      <c r="C18" s="5"/>
      <c r="D18" s="15"/>
      <c r="E18" s="5"/>
      <c r="F18" s="21"/>
      <c r="G18" s="5"/>
      <c r="H18" s="14">
        <f t="shared" si="2"/>
        <v>0</v>
      </c>
    </row>
    <row r="19" spans="1:8" ht="17.100000000000001" customHeight="1" x14ac:dyDescent="0.25">
      <c r="A19" s="3" t="s">
        <v>38</v>
      </c>
      <c r="B19" s="23" t="s">
        <v>39</v>
      </c>
      <c r="C19" s="5"/>
      <c r="D19" s="15"/>
      <c r="E19" s="5"/>
      <c r="F19" s="24">
        <v>241.06</v>
      </c>
      <c r="G19" s="5"/>
      <c r="H19" s="14">
        <f>SUM(C19:G19)</f>
        <v>241.06</v>
      </c>
    </row>
    <row r="20" spans="1:8" ht="17.100000000000001" customHeight="1" x14ac:dyDescent="0.25">
      <c r="A20" s="3" t="s">
        <v>40</v>
      </c>
      <c r="B20" s="23" t="s">
        <v>41</v>
      </c>
      <c r="C20" s="5"/>
      <c r="D20" s="15"/>
      <c r="E20" s="5"/>
      <c r="F20" s="24">
        <v>140.22</v>
      </c>
      <c r="G20" s="5"/>
      <c r="H20" s="14">
        <f t="shared" ref="H20:H24" si="3">SUM(C20:G20)</f>
        <v>140.22</v>
      </c>
    </row>
    <row r="21" spans="1:8" ht="17.100000000000001" customHeight="1" x14ac:dyDescent="0.25">
      <c r="A21" s="3" t="s">
        <v>42</v>
      </c>
      <c r="B21" s="23" t="s">
        <v>43</v>
      </c>
      <c r="C21" s="5"/>
      <c r="D21" s="15"/>
      <c r="E21" s="5"/>
      <c r="F21" s="24">
        <v>53.57</v>
      </c>
      <c r="G21" s="5"/>
      <c r="H21" s="14">
        <f t="shared" si="3"/>
        <v>53.57</v>
      </c>
    </row>
    <row r="22" spans="1:8" ht="17.100000000000001" customHeight="1" x14ac:dyDescent="0.25">
      <c r="A22" s="3" t="s">
        <v>44</v>
      </c>
      <c r="B22" s="23" t="s">
        <v>45</v>
      </c>
      <c r="C22" s="5"/>
      <c r="D22" s="15"/>
      <c r="E22" s="5"/>
      <c r="F22" s="24">
        <v>53.95</v>
      </c>
      <c r="G22" s="5"/>
      <c r="H22" s="14">
        <f t="shared" si="3"/>
        <v>53.95</v>
      </c>
    </row>
    <row r="23" spans="1:8" ht="17.100000000000001" customHeight="1" x14ac:dyDescent="0.25">
      <c r="A23" s="3" t="s">
        <v>46</v>
      </c>
      <c r="B23" s="23" t="s">
        <v>47</v>
      </c>
      <c r="C23" s="5"/>
      <c r="D23" s="15"/>
      <c r="E23" s="5"/>
      <c r="F23" s="24">
        <v>171.1</v>
      </c>
      <c r="G23" s="5"/>
      <c r="H23" s="14">
        <f t="shared" si="3"/>
        <v>171.1</v>
      </c>
    </row>
    <row r="24" spans="1:8" ht="17.100000000000001" customHeight="1" x14ac:dyDescent="0.25">
      <c r="A24" s="3" t="s">
        <v>48</v>
      </c>
      <c r="B24" s="23" t="s">
        <v>49</v>
      </c>
      <c r="C24" s="5"/>
      <c r="D24" s="15"/>
      <c r="E24" s="5"/>
      <c r="F24" s="24">
        <v>30.9</v>
      </c>
      <c r="G24" s="5"/>
      <c r="H24" s="14">
        <f t="shared" si="3"/>
        <v>30.9</v>
      </c>
    </row>
    <row r="25" spans="1:8" ht="30.75" customHeight="1" thickBot="1" x14ac:dyDescent="0.3">
      <c r="A25" s="25" t="s">
        <v>50</v>
      </c>
      <c r="B25" s="26" t="s">
        <v>51</v>
      </c>
      <c r="C25" s="27"/>
      <c r="D25" s="28"/>
      <c r="E25" s="27"/>
      <c r="F25" s="29">
        <v>221.1</v>
      </c>
      <c r="G25" s="27"/>
      <c r="H25" s="14">
        <f>SUM(C25:G25)</f>
        <v>221.1</v>
      </c>
    </row>
    <row r="26" spans="1:8" ht="17.100000000000001" customHeight="1" thickBot="1" x14ac:dyDescent="0.3">
      <c r="A26" s="30" t="s">
        <v>52</v>
      </c>
      <c r="B26" s="31" t="s">
        <v>53</v>
      </c>
      <c r="C26" s="32">
        <f>SUM(C27:C41)</f>
        <v>0</v>
      </c>
      <c r="D26" s="32">
        <f t="shared" ref="D26:G26" si="4">SUM(D27:D41)</f>
        <v>812.16</v>
      </c>
      <c r="E26" s="32">
        <f t="shared" si="4"/>
        <v>1019.81</v>
      </c>
      <c r="F26" s="32">
        <f t="shared" si="4"/>
        <v>1291.9799999999998</v>
      </c>
      <c r="G26" s="32">
        <f t="shared" si="4"/>
        <v>0</v>
      </c>
      <c r="H26" s="33">
        <f>SUM(H27:H41)</f>
        <v>3123.95</v>
      </c>
    </row>
    <row r="27" spans="1:8" ht="17.100000000000001" customHeight="1" x14ac:dyDescent="0.25">
      <c r="A27" s="34" t="s">
        <v>54</v>
      </c>
      <c r="B27" s="35" t="s">
        <v>55</v>
      </c>
      <c r="C27" s="36"/>
      <c r="D27" s="37"/>
      <c r="E27" s="36">
        <v>403.9</v>
      </c>
      <c r="F27" s="38"/>
      <c r="G27" s="36"/>
      <c r="H27" s="39">
        <f>SUM(C27:G27)</f>
        <v>403.9</v>
      </c>
    </row>
    <row r="28" spans="1:8" ht="17.100000000000001" customHeight="1" x14ac:dyDescent="0.25">
      <c r="A28" s="3" t="s">
        <v>56</v>
      </c>
      <c r="B28" s="22" t="s">
        <v>57</v>
      </c>
      <c r="C28" s="5"/>
      <c r="D28" s="5">
        <v>150.43</v>
      </c>
      <c r="E28" s="15"/>
      <c r="F28" s="16"/>
      <c r="G28" s="15"/>
      <c r="H28" s="39">
        <f t="shared" ref="H28:H34" si="5">SUM(C28:G28)</f>
        <v>150.43</v>
      </c>
    </row>
    <row r="29" spans="1:8" ht="17.100000000000001" customHeight="1" x14ac:dyDescent="0.25">
      <c r="A29" s="3" t="s">
        <v>58</v>
      </c>
      <c r="B29" s="22" t="s">
        <v>59</v>
      </c>
      <c r="C29" s="5"/>
      <c r="D29" s="15"/>
      <c r="E29" s="5">
        <v>402.66</v>
      </c>
      <c r="F29" s="21"/>
      <c r="G29" s="5"/>
      <c r="H29" s="39">
        <f t="shared" si="5"/>
        <v>402.66</v>
      </c>
    </row>
    <row r="30" spans="1:8" ht="17.100000000000001" customHeight="1" x14ac:dyDescent="0.25">
      <c r="A30" s="3" t="s">
        <v>60</v>
      </c>
      <c r="B30" s="22" t="s">
        <v>61</v>
      </c>
      <c r="C30" s="5"/>
      <c r="D30" s="5">
        <v>470.08</v>
      </c>
      <c r="E30" s="15"/>
      <c r="F30" s="16"/>
      <c r="G30" s="15"/>
      <c r="H30" s="39">
        <f t="shared" si="5"/>
        <v>470.08</v>
      </c>
    </row>
    <row r="31" spans="1:8" ht="17.100000000000001" customHeight="1" x14ac:dyDescent="0.25">
      <c r="A31" s="3" t="s">
        <v>62</v>
      </c>
      <c r="B31" s="4" t="s">
        <v>63</v>
      </c>
      <c r="C31" s="5"/>
      <c r="D31" s="5">
        <v>191.65</v>
      </c>
      <c r="E31" s="15"/>
      <c r="F31" s="16"/>
      <c r="G31" s="15"/>
      <c r="H31" s="39">
        <f t="shared" si="5"/>
        <v>191.65</v>
      </c>
    </row>
    <row r="32" spans="1:8" ht="39" customHeight="1" x14ac:dyDescent="0.25">
      <c r="A32" s="3" t="s">
        <v>64</v>
      </c>
      <c r="B32" s="22" t="s">
        <v>33</v>
      </c>
      <c r="C32" s="15"/>
      <c r="D32" s="5"/>
      <c r="E32" s="5">
        <v>152.38999999999999</v>
      </c>
      <c r="F32" s="21"/>
      <c r="G32" s="5"/>
      <c r="H32" s="39">
        <f t="shared" si="5"/>
        <v>152.38999999999999</v>
      </c>
    </row>
    <row r="33" spans="1:8" ht="17.100000000000001" customHeight="1" x14ac:dyDescent="0.25">
      <c r="A33" s="3" t="s">
        <v>65</v>
      </c>
      <c r="B33" s="22" t="s">
        <v>35</v>
      </c>
      <c r="C33" s="15"/>
      <c r="D33" s="5"/>
      <c r="E33" s="5">
        <v>60.86</v>
      </c>
      <c r="F33" s="21"/>
      <c r="G33" s="5"/>
      <c r="H33" s="39">
        <f t="shared" si="5"/>
        <v>60.86</v>
      </c>
    </row>
    <row r="34" spans="1:8" ht="17.100000000000001" customHeight="1" x14ac:dyDescent="0.25">
      <c r="A34" s="3" t="s">
        <v>66</v>
      </c>
      <c r="B34" s="22" t="s">
        <v>37</v>
      </c>
      <c r="C34" s="15"/>
      <c r="D34" s="5"/>
      <c r="E34" s="5"/>
      <c r="F34" s="21"/>
      <c r="G34" s="5"/>
      <c r="H34" s="39">
        <f t="shared" si="5"/>
        <v>0</v>
      </c>
    </row>
    <row r="35" spans="1:8" ht="17.100000000000001" customHeight="1" x14ac:dyDescent="0.25">
      <c r="A35" s="3" t="s">
        <v>67</v>
      </c>
      <c r="B35" s="23" t="s">
        <v>39</v>
      </c>
      <c r="C35" s="15"/>
      <c r="D35" s="21"/>
      <c r="E35" s="5"/>
      <c r="F35" s="24">
        <v>234.73000000000002</v>
      </c>
      <c r="G35" s="5"/>
      <c r="H35" s="14">
        <f>SUM(C35:G35)</f>
        <v>234.73000000000002</v>
      </c>
    </row>
    <row r="36" spans="1:8" ht="17.100000000000001" customHeight="1" x14ac:dyDescent="0.25">
      <c r="A36" s="3" t="s">
        <v>68</v>
      </c>
      <c r="B36" s="23" t="s">
        <v>41</v>
      </c>
      <c r="C36" s="15"/>
      <c r="D36" s="21"/>
      <c r="E36" s="5"/>
      <c r="F36" s="24">
        <v>525.43999999999994</v>
      </c>
      <c r="G36" s="5"/>
      <c r="H36" s="14">
        <f t="shared" ref="H36:H41" si="6">SUM(C36:G36)</f>
        <v>525.43999999999994</v>
      </c>
    </row>
    <row r="37" spans="1:8" ht="17.100000000000001" customHeight="1" x14ac:dyDescent="0.25">
      <c r="A37" s="3" t="s">
        <v>69</v>
      </c>
      <c r="B37" s="23" t="s">
        <v>43</v>
      </c>
      <c r="C37" s="15"/>
      <c r="D37" s="21"/>
      <c r="E37" s="5"/>
      <c r="F37" s="24">
        <v>56.169999999999995</v>
      </c>
      <c r="G37" s="5"/>
      <c r="H37" s="14">
        <f t="shared" si="6"/>
        <v>56.169999999999995</v>
      </c>
    </row>
    <row r="38" spans="1:8" ht="17.100000000000001" customHeight="1" x14ac:dyDescent="0.25">
      <c r="A38" s="3" t="s">
        <v>70</v>
      </c>
      <c r="B38" s="23" t="s">
        <v>45</v>
      </c>
      <c r="C38" s="15"/>
      <c r="D38" s="21"/>
      <c r="E38" s="5"/>
      <c r="F38" s="24">
        <v>52.539999999999992</v>
      </c>
      <c r="G38" s="5"/>
      <c r="H38" s="14">
        <f t="shared" si="6"/>
        <v>52.539999999999992</v>
      </c>
    </row>
    <row r="39" spans="1:8" ht="17.100000000000001" customHeight="1" x14ac:dyDescent="0.25">
      <c r="A39" s="3" t="s">
        <v>71</v>
      </c>
      <c r="B39" s="23" t="s">
        <v>47</v>
      </c>
      <c r="C39" s="15"/>
      <c r="D39" s="21"/>
      <c r="E39" s="5"/>
      <c r="F39" s="24">
        <v>171.1</v>
      </c>
      <c r="G39" s="5"/>
      <c r="H39" s="14">
        <f t="shared" si="6"/>
        <v>171.1</v>
      </c>
    </row>
    <row r="40" spans="1:8" ht="17.100000000000001" customHeight="1" x14ac:dyDescent="0.25">
      <c r="A40" s="3" t="s">
        <v>72</v>
      </c>
      <c r="B40" s="23" t="s">
        <v>49</v>
      </c>
      <c r="C40" s="15"/>
      <c r="D40" s="21"/>
      <c r="E40" s="5"/>
      <c r="F40" s="24">
        <v>30.9</v>
      </c>
      <c r="G40" s="5"/>
      <c r="H40" s="14">
        <f t="shared" si="6"/>
        <v>30.9</v>
      </c>
    </row>
    <row r="41" spans="1:8" ht="28.5" customHeight="1" thickBot="1" x14ac:dyDescent="0.3">
      <c r="A41" s="25" t="s">
        <v>73</v>
      </c>
      <c r="B41" s="26" t="s">
        <v>51</v>
      </c>
      <c r="C41" s="28"/>
      <c r="D41" s="40"/>
      <c r="E41" s="27"/>
      <c r="F41" s="29">
        <v>221.1</v>
      </c>
      <c r="G41" s="27"/>
      <c r="H41" s="14">
        <f t="shared" si="6"/>
        <v>221.1</v>
      </c>
    </row>
    <row r="42" spans="1:8" ht="17.100000000000001" customHeight="1" thickBot="1" x14ac:dyDescent="0.3">
      <c r="A42" s="30" t="s">
        <v>74</v>
      </c>
      <c r="B42" s="41" t="s">
        <v>75</v>
      </c>
      <c r="C42" s="42">
        <v>100</v>
      </c>
      <c r="D42" s="42">
        <v>100</v>
      </c>
      <c r="E42" s="42">
        <v>200</v>
      </c>
      <c r="F42" s="43"/>
      <c r="G42" s="44"/>
      <c r="H42" s="45">
        <f>SUM(C42:F42)</f>
        <v>400</v>
      </c>
    </row>
    <row r="43" spans="1:8" ht="17.100000000000001" customHeight="1" thickBot="1" x14ac:dyDescent="0.3">
      <c r="A43" s="30" t="s">
        <v>76</v>
      </c>
      <c r="B43" s="31" t="s">
        <v>77</v>
      </c>
      <c r="C43" s="46">
        <f>SUM(C44+C60)</f>
        <v>501.4</v>
      </c>
      <c r="D43" s="46">
        <f t="shared" ref="D43:H43" si="7">SUM(D44+D60)</f>
        <v>1686.6000000000001</v>
      </c>
      <c r="E43" s="46">
        <f t="shared" si="7"/>
        <v>2240.8999999999996</v>
      </c>
      <c r="F43" s="46">
        <f t="shared" si="7"/>
        <v>2691.6400000000003</v>
      </c>
      <c r="G43" s="46">
        <f t="shared" si="7"/>
        <v>48.61</v>
      </c>
      <c r="H43" s="47">
        <f t="shared" si="7"/>
        <v>7169.15</v>
      </c>
    </row>
    <row r="44" spans="1:8" ht="17.100000000000001" customHeight="1" x14ac:dyDescent="0.25">
      <c r="A44" s="48" t="s">
        <v>78</v>
      </c>
      <c r="B44" s="49" t="s">
        <v>79</v>
      </c>
      <c r="C44" s="50">
        <f>SUM(C45:C59)</f>
        <v>138.69999999999999</v>
      </c>
      <c r="D44" s="50">
        <f t="shared" ref="D44:H44" si="8">SUM(D45:D59)</f>
        <v>1467.2</v>
      </c>
      <c r="E44" s="50">
        <f t="shared" si="8"/>
        <v>1932.3999999999999</v>
      </c>
      <c r="F44" s="50">
        <f t="shared" si="8"/>
        <v>2203.88</v>
      </c>
      <c r="G44" s="50">
        <f t="shared" si="8"/>
        <v>0</v>
      </c>
      <c r="H44" s="51">
        <f t="shared" si="8"/>
        <v>5742.1799999999994</v>
      </c>
    </row>
    <row r="45" spans="1:8" ht="17.100000000000001" customHeight="1" x14ac:dyDescent="0.25">
      <c r="A45" s="3" t="s">
        <v>80</v>
      </c>
      <c r="B45" s="22" t="s">
        <v>55</v>
      </c>
      <c r="C45" s="5"/>
      <c r="D45" s="5"/>
      <c r="E45" s="52">
        <v>818.7</v>
      </c>
      <c r="F45" s="53"/>
      <c r="G45" s="52"/>
      <c r="H45" s="14">
        <f>SUM(C45:G45)</f>
        <v>818.7</v>
      </c>
    </row>
    <row r="46" spans="1:8" ht="17.100000000000001" customHeight="1" x14ac:dyDescent="0.25">
      <c r="A46" s="3" t="s">
        <v>81</v>
      </c>
      <c r="B46" s="22" t="s">
        <v>57</v>
      </c>
      <c r="C46" s="5"/>
      <c r="D46" s="52">
        <v>227.6</v>
      </c>
      <c r="E46" s="54"/>
      <c r="F46" s="55"/>
      <c r="G46" s="54"/>
      <c r="H46" s="14">
        <f t="shared" ref="H46:H51" si="9">SUM(C46:G46)</f>
        <v>227.6</v>
      </c>
    </row>
    <row r="47" spans="1:8" ht="17.100000000000001" customHeight="1" x14ac:dyDescent="0.25">
      <c r="A47" s="3" t="s">
        <v>82</v>
      </c>
      <c r="B47" s="4" t="s">
        <v>59</v>
      </c>
      <c r="C47" s="5"/>
      <c r="D47" s="54"/>
      <c r="E47" s="52">
        <v>561.5</v>
      </c>
      <c r="F47" s="53"/>
      <c r="G47" s="52"/>
      <c r="H47" s="14">
        <f t="shared" si="9"/>
        <v>561.5</v>
      </c>
    </row>
    <row r="48" spans="1:8" ht="17.100000000000001" customHeight="1" x14ac:dyDescent="0.25">
      <c r="A48" s="3" t="s">
        <v>83</v>
      </c>
      <c r="B48" s="22" t="s">
        <v>61</v>
      </c>
      <c r="C48" s="5"/>
      <c r="D48" s="52">
        <v>712.4</v>
      </c>
      <c r="E48" s="54"/>
      <c r="F48" s="55"/>
      <c r="G48" s="54"/>
      <c r="H48" s="14">
        <f t="shared" si="9"/>
        <v>712.4</v>
      </c>
    </row>
    <row r="49" spans="1:8" ht="17.100000000000001" customHeight="1" x14ac:dyDescent="0.25">
      <c r="A49" s="3" t="s">
        <v>84</v>
      </c>
      <c r="B49" s="4" t="s">
        <v>63</v>
      </c>
      <c r="C49" s="5"/>
      <c r="D49" s="52">
        <v>388.5</v>
      </c>
      <c r="E49" s="54"/>
      <c r="F49" s="55"/>
      <c r="G49" s="54"/>
      <c r="H49" s="14">
        <f t="shared" si="9"/>
        <v>388.5</v>
      </c>
    </row>
    <row r="50" spans="1:8" ht="17.100000000000001" customHeight="1" x14ac:dyDescent="0.25">
      <c r="A50" s="3" t="s">
        <v>85</v>
      </c>
      <c r="B50" s="22" t="s">
        <v>33</v>
      </c>
      <c r="C50" s="5"/>
      <c r="D50" s="15"/>
      <c r="E50" s="52">
        <v>308.89999999999998</v>
      </c>
      <c r="F50" s="53"/>
      <c r="G50" s="52"/>
      <c r="H50" s="14">
        <f t="shared" si="9"/>
        <v>308.89999999999998</v>
      </c>
    </row>
    <row r="51" spans="1:8" ht="17.100000000000001" customHeight="1" x14ac:dyDescent="0.25">
      <c r="A51" s="3" t="s">
        <v>86</v>
      </c>
      <c r="B51" s="22" t="s">
        <v>35</v>
      </c>
      <c r="C51" s="5"/>
      <c r="D51" s="5"/>
      <c r="E51" s="52">
        <v>104.6</v>
      </c>
      <c r="F51" s="53"/>
      <c r="G51" s="52"/>
      <c r="H51" s="14">
        <f t="shared" si="9"/>
        <v>104.6</v>
      </c>
    </row>
    <row r="52" spans="1:8" ht="17.100000000000001" customHeight="1" x14ac:dyDescent="0.25">
      <c r="A52" s="3" t="s">
        <v>87</v>
      </c>
      <c r="B52" s="23" t="s">
        <v>39</v>
      </c>
      <c r="C52" s="5"/>
      <c r="D52" s="21"/>
      <c r="E52" s="52"/>
      <c r="F52" s="56">
        <f t="shared" ref="F52:F58" si="10">SUM(F19+F35)</f>
        <v>475.79</v>
      </c>
      <c r="G52" s="52"/>
      <c r="H52" s="14">
        <f>SUM(C52:G52)</f>
        <v>475.79</v>
      </c>
    </row>
    <row r="53" spans="1:8" ht="17.100000000000001" customHeight="1" x14ac:dyDescent="0.25">
      <c r="A53" s="3" t="s">
        <v>88</v>
      </c>
      <c r="B53" s="23" t="s">
        <v>41</v>
      </c>
      <c r="C53" s="5"/>
      <c r="D53" s="21"/>
      <c r="E53" s="52"/>
      <c r="F53" s="56">
        <f t="shared" si="10"/>
        <v>665.66</v>
      </c>
      <c r="G53" s="52"/>
      <c r="H53" s="14">
        <f t="shared" ref="H53:H59" si="11">SUM(C53:G53)</f>
        <v>665.66</v>
      </c>
    </row>
    <row r="54" spans="1:8" ht="17.100000000000001" customHeight="1" x14ac:dyDescent="0.25">
      <c r="A54" s="3" t="s">
        <v>89</v>
      </c>
      <c r="B54" s="23" t="s">
        <v>43</v>
      </c>
      <c r="C54" s="5"/>
      <c r="D54" s="21"/>
      <c r="E54" s="52"/>
      <c r="F54" s="56">
        <f t="shared" si="10"/>
        <v>109.74</v>
      </c>
      <c r="G54" s="52"/>
      <c r="H54" s="14">
        <f t="shared" si="11"/>
        <v>109.74</v>
      </c>
    </row>
    <row r="55" spans="1:8" ht="17.100000000000001" customHeight="1" x14ac:dyDescent="0.25">
      <c r="A55" s="3" t="s">
        <v>90</v>
      </c>
      <c r="B55" s="23" t="s">
        <v>45</v>
      </c>
      <c r="C55" s="5"/>
      <c r="D55" s="21"/>
      <c r="E55" s="5"/>
      <c r="F55" s="56">
        <f t="shared" si="10"/>
        <v>106.49</v>
      </c>
      <c r="G55" s="52"/>
      <c r="H55" s="14">
        <f t="shared" si="11"/>
        <v>106.49</v>
      </c>
    </row>
    <row r="56" spans="1:8" ht="17.100000000000001" customHeight="1" x14ac:dyDescent="0.25">
      <c r="A56" s="3" t="s">
        <v>91</v>
      </c>
      <c r="B56" s="23" t="s">
        <v>47</v>
      </c>
      <c r="C56" s="5"/>
      <c r="D56" s="21"/>
      <c r="E56" s="5"/>
      <c r="F56" s="56">
        <f t="shared" si="10"/>
        <v>342.2</v>
      </c>
      <c r="G56" s="52"/>
      <c r="H56" s="14">
        <f t="shared" si="11"/>
        <v>342.2</v>
      </c>
    </row>
    <row r="57" spans="1:8" ht="17.100000000000001" customHeight="1" x14ac:dyDescent="0.25">
      <c r="A57" s="3" t="s">
        <v>92</v>
      </c>
      <c r="B57" s="23" t="s">
        <v>49</v>
      </c>
      <c r="C57" s="5"/>
      <c r="D57" s="21"/>
      <c r="E57" s="5"/>
      <c r="F57" s="56">
        <f t="shared" si="10"/>
        <v>61.8</v>
      </c>
      <c r="G57" s="52"/>
      <c r="H57" s="14">
        <f t="shared" si="11"/>
        <v>61.8</v>
      </c>
    </row>
    <row r="58" spans="1:8" ht="35.25" customHeight="1" x14ac:dyDescent="0.25">
      <c r="A58" s="3" t="s">
        <v>93</v>
      </c>
      <c r="B58" s="23" t="s">
        <v>51</v>
      </c>
      <c r="C58" s="5"/>
      <c r="D58" s="21"/>
      <c r="E58" s="5"/>
      <c r="F58" s="56">
        <f t="shared" si="10"/>
        <v>442.2</v>
      </c>
      <c r="G58" s="52"/>
      <c r="H58" s="14">
        <f t="shared" si="11"/>
        <v>442.2</v>
      </c>
    </row>
    <row r="59" spans="1:8" ht="17.100000000000001" customHeight="1" thickBot="1" x14ac:dyDescent="0.3">
      <c r="A59" s="25" t="s">
        <v>94</v>
      </c>
      <c r="B59" s="57" t="s">
        <v>95</v>
      </c>
      <c r="C59" s="27">
        <v>138.69999999999999</v>
      </c>
      <c r="D59" s="27">
        <v>138.69999999999999</v>
      </c>
      <c r="E59" s="27">
        <v>138.69999999999999</v>
      </c>
      <c r="F59" s="40"/>
      <c r="G59" s="27"/>
      <c r="H59" s="14">
        <f t="shared" si="11"/>
        <v>416.09999999999997</v>
      </c>
    </row>
    <row r="60" spans="1:8" ht="17.100000000000001" customHeight="1" thickBot="1" x14ac:dyDescent="0.3">
      <c r="A60" s="58" t="s">
        <v>96</v>
      </c>
      <c r="B60" s="59" t="s">
        <v>97</v>
      </c>
      <c r="C60" s="60">
        <f t="shared" ref="C60:H60" si="12">SUM(C61:C90)</f>
        <v>362.7</v>
      </c>
      <c r="D60" s="60">
        <f t="shared" si="12"/>
        <v>219.4</v>
      </c>
      <c r="E60" s="60">
        <f t="shared" si="12"/>
        <v>308.5</v>
      </c>
      <c r="F60" s="60">
        <f t="shared" si="12"/>
        <v>487.76000000000005</v>
      </c>
      <c r="G60" s="60">
        <f t="shared" si="12"/>
        <v>48.61</v>
      </c>
      <c r="H60" s="61">
        <f t="shared" si="12"/>
        <v>1426.9700000000003</v>
      </c>
    </row>
    <row r="61" spans="1:8" ht="17.100000000000001" customHeight="1" x14ac:dyDescent="0.25">
      <c r="A61" s="34" t="s">
        <v>98</v>
      </c>
      <c r="B61" s="62" t="s">
        <v>99</v>
      </c>
      <c r="C61" s="63">
        <v>12</v>
      </c>
      <c r="D61" s="63">
        <v>7</v>
      </c>
      <c r="E61" s="63">
        <v>7</v>
      </c>
      <c r="F61" s="64">
        <v>15</v>
      </c>
      <c r="G61" s="63"/>
      <c r="H61" s="65">
        <f>SUM(C61:G61)</f>
        <v>41</v>
      </c>
    </row>
    <row r="62" spans="1:8" ht="17.100000000000001" customHeight="1" x14ac:dyDescent="0.25">
      <c r="A62" s="3" t="s">
        <v>100</v>
      </c>
      <c r="B62" s="22" t="s">
        <v>101</v>
      </c>
      <c r="C62" s="52">
        <v>4</v>
      </c>
      <c r="D62" s="52">
        <v>18</v>
      </c>
      <c r="E62" s="52">
        <v>9</v>
      </c>
      <c r="F62" s="53"/>
      <c r="G62" s="52"/>
      <c r="H62" s="65">
        <f t="shared" ref="H62:H83" si="13">SUM(C62:G62)</f>
        <v>31</v>
      </c>
    </row>
    <row r="63" spans="1:8" ht="17.100000000000001" customHeight="1" x14ac:dyDescent="0.25">
      <c r="A63" s="3" t="s">
        <v>102</v>
      </c>
      <c r="B63" s="22" t="s">
        <v>103</v>
      </c>
      <c r="C63" s="52">
        <v>4.5</v>
      </c>
      <c r="D63" s="52"/>
      <c r="E63" s="52"/>
      <c r="F63" s="53"/>
      <c r="G63" s="52"/>
      <c r="H63" s="65">
        <f t="shared" si="13"/>
        <v>4.5</v>
      </c>
    </row>
    <row r="64" spans="1:8" ht="17.100000000000001" customHeight="1" x14ac:dyDescent="0.25">
      <c r="A64" s="3" t="s">
        <v>104</v>
      </c>
      <c r="B64" s="22" t="s">
        <v>105</v>
      </c>
      <c r="C64" s="52">
        <v>12</v>
      </c>
      <c r="D64" s="52"/>
      <c r="E64" s="52"/>
      <c r="F64" s="53"/>
      <c r="G64" s="52"/>
      <c r="H64" s="65">
        <f t="shared" si="13"/>
        <v>12</v>
      </c>
    </row>
    <row r="65" spans="1:8" ht="17.100000000000001" customHeight="1" x14ac:dyDescent="0.25">
      <c r="A65" s="3" t="s">
        <v>106</v>
      </c>
      <c r="B65" s="22" t="s">
        <v>107</v>
      </c>
      <c r="C65" s="52">
        <v>12</v>
      </c>
      <c r="D65" s="52"/>
      <c r="E65" s="52"/>
      <c r="F65" s="56">
        <v>1.97</v>
      </c>
      <c r="G65" s="52"/>
      <c r="H65" s="65">
        <f t="shared" si="13"/>
        <v>13.97</v>
      </c>
    </row>
    <row r="66" spans="1:8" ht="17.100000000000001" customHeight="1" x14ac:dyDescent="0.25">
      <c r="A66" s="3" t="s">
        <v>108</v>
      </c>
      <c r="B66" s="22" t="s">
        <v>109</v>
      </c>
      <c r="C66" s="52">
        <v>13</v>
      </c>
      <c r="D66" s="52">
        <v>10</v>
      </c>
      <c r="E66" s="52">
        <v>10</v>
      </c>
      <c r="F66" s="53"/>
      <c r="G66" s="52"/>
      <c r="H66" s="65">
        <f t="shared" si="13"/>
        <v>33</v>
      </c>
    </row>
    <row r="67" spans="1:8" ht="17.100000000000001" customHeight="1" x14ac:dyDescent="0.25">
      <c r="A67" s="3" t="s">
        <v>110</v>
      </c>
      <c r="B67" s="22" t="s">
        <v>111</v>
      </c>
      <c r="C67" s="52">
        <v>12</v>
      </c>
      <c r="D67" s="54"/>
      <c r="E67" s="52"/>
      <c r="F67" s="53"/>
      <c r="G67" s="52"/>
      <c r="H67" s="65">
        <f t="shared" si="13"/>
        <v>12</v>
      </c>
    </row>
    <row r="68" spans="1:8" ht="17.100000000000001" customHeight="1" x14ac:dyDescent="0.25">
      <c r="A68" s="3" t="s">
        <v>112</v>
      </c>
      <c r="B68" s="4" t="s">
        <v>113</v>
      </c>
      <c r="C68" s="52"/>
      <c r="D68" s="52"/>
      <c r="E68" s="52">
        <v>70</v>
      </c>
      <c r="F68" s="53"/>
      <c r="G68" s="52"/>
      <c r="H68" s="65">
        <f t="shared" si="13"/>
        <v>70</v>
      </c>
    </row>
    <row r="69" spans="1:8" ht="17.100000000000001" customHeight="1" x14ac:dyDescent="0.25">
      <c r="A69" s="3" t="s">
        <v>114</v>
      </c>
      <c r="B69" s="4" t="s">
        <v>115</v>
      </c>
      <c r="C69" s="52"/>
      <c r="D69" s="52"/>
      <c r="E69" s="52">
        <v>70</v>
      </c>
      <c r="F69" s="53"/>
      <c r="G69" s="52"/>
      <c r="H69" s="65">
        <f t="shared" si="13"/>
        <v>70</v>
      </c>
    </row>
    <row r="70" spans="1:8" ht="17.100000000000001" customHeight="1" x14ac:dyDescent="0.25">
      <c r="A70" s="3" t="s">
        <v>116</v>
      </c>
      <c r="B70" s="4" t="s">
        <v>117</v>
      </c>
      <c r="C70" s="52">
        <v>12</v>
      </c>
      <c r="D70" s="52">
        <v>9.9</v>
      </c>
      <c r="E70" s="52">
        <v>13.6</v>
      </c>
      <c r="F70" s="53"/>
      <c r="G70" s="52"/>
      <c r="H70" s="65">
        <f t="shared" si="13"/>
        <v>35.5</v>
      </c>
    </row>
    <row r="71" spans="1:8" ht="17.100000000000001" customHeight="1" x14ac:dyDescent="0.25">
      <c r="A71" s="3" t="s">
        <v>118</v>
      </c>
      <c r="B71" s="4" t="s">
        <v>119</v>
      </c>
      <c r="C71" s="52">
        <v>2.4</v>
      </c>
      <c r="D71" s="52">
        <v>2.4</v>
      </c>
      <c r="E71" s="52">
        <v>2.4</v>
      </c>
      <c r="F71" s="53"/>
      <c r="G71" s="52"/>
      <c r="H71" s="65">
        <f t="shared" si="13"/>
        <v>7.1999999999999993</v>
      </c>
    </row>
    <row r="72" spans="1:8" ht="17.100000000000001" customHeight="1" x14ac:dyDescent="0.25">
      <c r="A72" s="3" t="s">
        <v>120</v>
      </c>
      <c r="B72" s="4" t="s">
        <v>121</v>
      </c>
      <c r="C72" s="52">
        <v>0</v>
      </c>
      <c r="D72" s="52">
        <v>2.4</v>
      </c>
      <c r="E72" s="52">
        <v>2.4</v>
      </c>
      <c r="F72" s="53"/>
      <c r="G72" s="52"/>
      <c r="H72" s="65">
        <f t="shared" si="13"/>
        <v>4.8</v>
      </c>
    </row>
    <row r="73" spans="1:8" ht="17.100000000000001" customHeight="1" x14ac:dyDescent="0.25">
      <c r="A73" s="3" t="s">
        <v>122</v>
      </c>
      <c r="B73" s="4" t="s">
        <v>123</v>
      </c>
      <c r="C73" s="52">
        <v>119.8</v>
      </c>
      <c r="D73" s="52">
        <v>36</v>
      </c>
      <c r="E73" s="52"/>
      <c r="F73" s="56">
        <v>96</v>
      </c>
      <c r="G73" s="66">
        <v>18.100000000000001</v>
      </c>
      <c r="H73" s="65">
        <f t="shared" si="13"/>
        <v>269.90000000000003</v>
      </c>
    </row>
    <row r="74" spans="1:8" ht="17.100000000000001" customHeight="1" x14ac:dyDescent="0.25">
      <c r="A74" s="3" t="s">
        <v>124</v>
      </c>
      <c r="B74" s="4" t="s">
        <v>125</v>
      </c>
      <c r="C74" s="52">
        <v>30</v>
      </c>
      <c r="D74" s="52">
        <v>16</v>
      </c>
      <c r="E74" s="52">
        <v>16</v>
      </c>
      <c r="F74" s="53"/>
      <c r="G74" s="52"/>
      <c r="H74" s="65">
        <f t="shared" si="13"/>
        <v>62</v>
      </c>
    </row>
    <row r="75" spans="1:8" ht="17.100000000000001" customHeight="1" x14ac:dyDescent="0.25">
      <c r="A75" s="3" t="s">
        <v>126</v>
      </c>
      <c r="B75" s="4" t="s">
        <v>127</v>
      </c>
      <c r="C75" s="52">
        <v>2</v>
      </c>
      <c r="D75" s="52">
        <v>1.2</v>
      </c>
      <c r="E75" s="52">
        <v>2.8</v>
      </c>
      <c r="F75" s="56">
        <f>SUM(3.48)+10</f>
        <v>13.48</v>
      </c>
      <c r="G75" s="52"/>
      <c r="H75" s="65">
        <f t="shared" si="13"/>
        <v>19.48</v>
      </c>
    </row>
    <row r="76" spans="1:8" ht="17.100000000000001" customHeight="1" x14ac:dyDescent="0.25">
      <c r="A76" s="3" t="s">
        <v>128</v>
      </c>
      <c r="B76" s="4" t="s">
        <v>129</v>
      </c>
      <c r="C76" s="52">
        <v>3</v>
      </c>
      <c r="D76" s="52">
        <v>0</v>
      </c>
      <c r="E76" s="52">
        <v>5.5</v>
      </c>
      <c r="F76" s="53"/>
      <c r="G76" s="66">
        <v>1.4</v>
      </c>
      <c r="H76" s="65">
        <f t="shared" si="13"/>
        <v>9.9</v>
      </c>
    </row>
    <row r="77" spans="1:8" ht="17.100000000000001" customHeight="1" x14ac:dyDescent="0.25">
      <c r="A77" s="3" t="s">
        <v>130</v>
      </c>
      <c r="B77" s="4" t="s">
        <v>131</v>
      </c>
      <c r="C77" s="52">
        <v>5.7</v>
      </c>
      <c r="D77" s="52">
        <v>6</v>
      </c>
      <c r="E77" s="52">
        <v>6</v>
      </c>
      <c r="F77" s="53"/>
      <c r="G77" s="52"/>
      <c r="H77" s="65">
        <f t="shared" si="13"/>
        <v>17.7</v>
      </c>
    </row>
    <row r="78" spans="1:8" ht="17.100000000000001" customHeight="1" x14ac:dyDescent="0.25">
      <c r="A78" s="3" t="s">
        <v>132</v>
      </c>
      <c r="B78" s="4" t="s">
        <v>133</v>
      </c>
      <c r="C78" s="52">
        <v>4</v>
      </c>
      <c r="D78" s="52">
        <v>4</v>
      </c>
      <c r="E78" s="52">
        <v>4</v>
      </c>
      <c r="F78" s="53"/>
      <c r="G78" s="66">
        <v>12.34</v>
      </c>
      <c r="H78" s="65">
        <f t="shared" si="13"/>
        <v>24.34</v>
      </c>
    </row>
    <row r="79" spans="1:8" ht="17.100000000000001" customHeight="1" x14ac:dyDescent="0.25">
      <c r="A79" s="3" t="s">
        <v>134</v>
      </c>
      <c r="B79" s="4" t="s">
        <v>135</v>
      </c>
      <c r="C79" s="52">
        <v>31.5</v>
      </c>
      <c r="D79" s="52">
        <v>7.9</v>
      </c>
      <c r="E79" s="52">
        <v>15</v>
      </c>
      <c r="F79" s="56">
        <f>SUM(30.67+38.1)</f>
        <v>68.77000000000001</v>
      </c>
      <c r="G79" s="52"/>
      <c r="H79" s="65">
        <f t="shared" si="13"/>
        <v>123.17000000000002</v>
      </c>
    </row>
    <row r="80" spans="1:8" ht="17.100000000000001" customHeight="1" x14ac:dyDescent="0.25">
      <c r="A80" s="3" t="s">
        <v>136</v>
      </c>
      <c r="B80" s="4" t="s">
        <v>137</v>
      </c>
      <c r="C80" s="91">
        <v>31.5</v>
      </c>
      <c r="D80" s="91">
        <v>71.3</v>
      </c>
      <c r="E80" s="91">
        <v>12</v>
      </c>
      <c r="F80" s="68">
        <v>38.1</v>
      </c>
      <c r="G80" s="67"/>
      <c r="H80" s="65">
        <f t="shared" si="13"/>
        <v>152.9</v>
      </c>
    </row>
    <row r="81" spans="1:8" ht="17.100000000000001" customHeight="1" x14ac:dyDescent="0.25">
      <c r="A81" s="3" t="s">
        <v>138</v>
      </c>
      <c r="B81" s="4" t="s">
        <v>139</v>
      </c>
      <c r="C81" s="52">
        <v>38</v>
      </c>
      <c r="D81" s="52">
        <v>15</v>
      </c>
      <c r="E81" s="52">
        <v>37.799999999999997</v>
      </c>
      <c r="F81" s="56">
        <v>53</v>
      </c>
      <c r="G81" s="52"/>
      <c r="H81" s="65">
        <f t="shared" si="13"/>
        <v>143.80000000000001</v>
      </c>
    </row>
    <row r="82" spans="1:8" ht="17.100000000000001" customHeight="1" x14ac:dyDescent="0.25">
      <c r="A82" s="3" t="s">
        <v>140</v>
      </c>
      <c r="B82" s="4" t="s">
        <v>141</v>
      </c>
      <c r="C82" s="52">
        <v>13.3</v>
      </c>
      <c r="D82" s="52">
        <v>12.3</v>
      </c>
      <c r="E82" s="52">
        <v>5</v>
      </c>
      <c r="F82" s="56">
        <f>SUM(68.06+12.2)</f>
        <v>80.260000000000005</v>
      </c>
      <c r="G82" s="52"/>
      <c r="H82" s="65">
        <f t="shared" si="13"/>
        <v>110.86000000000001</v>
      </c>
    </row>
    <row r="83" spans="1:8" ht="17.100000000000001" customHeight="1" x14ac:dyDescent="0.25">
      <c r="A83" s="3" t="s">
        <v>142</v>
      </c>
      <c r="B83" s="4" t="s">
        <v>143</v>
      </c>
      <c r="C83" s="52"/>
      <c r="D83" s="52"/>
      <c r="E83" s="52">
        <v>20</v>
      </c>
      <c r="F83" s="53"/>
      <c r="G83" s="52"/>
      <c r="H83" s="65">
        <f t="shared" si="13"/>
        <v>20</v>
      </c>
    </row>
    <row r="84" spans="1:8" ht="17.100000000000001" customHeight="1" x14ac:dyDescent="0.25">
      <c r="A84" s="3" t="s">
        <v>144</v>
      </c>
      <c r="B84" s="69" t="s">
        <v>145</v>
      </c>
      <c r="C84" s="52"/>
      <c r="D84" s="52"/>
      <c r="E84" s="52"/>
      <c r="F84" s="56">
        <v>24.57</v>
      </c>
      <c r="G84" s="52"/>
      <c r="H84" s="70">
        <f>SUM(C84:G84)</f>
        <v>24.57</v>
      </c>
    </row>
    <row r="85" spans="1:8" ht="17.100000000000001" customHeight="1" x14ac:dyDescent="0.25">
      <c r="A85" s="3" t="s">
        <v>146</v>
      </c>
      <c r="B85" s="69" t="s">
        <v>147</v>
      </c>
      <c r="C85" s="52"/>
      <c r="D85" s="52"/>
      <c r="E85" s="52"/>
      <c r="F85" s="56">
        <v>24.35</v>
      </c>
      <c r="G85" s="52"/>
      <c r="H85" s="70">
        <f t="shared" ref="H85:H90" si="14">SUM(C85:G85)</f>
        <v>24.35</v>
      </c>
    </row>
    <row r="86" spans="1:8" ht="17.100000000000001" customHeight="1" x14ac:dyDescent="0.25">
      <c r="A86" s="3" t="s">
        <v>148</v>
      </c>
      <c r="B86" s="69" t="s">
        <v>149</v>
      </c>
      <c r="C86" s="52"/>
      <c r="D86" s="52"/>
      <c r="E86" s="52"/>
      <c r="F86" s="56">
        <v>12.78</v>
      </c>
      <c r="G86" s="52"/>
      <c r="H86" s="70">
        <f t="shared" si="14"/>
        <v>12.78</v>
      </c>
    </row>
    <row r="87" spans="1:8" ht="17.100000000000001" customHeight="1" x14ac:dyDescent="0.25">
      <c r="A87" s="3" t="s">
        <v>150</v>
      </c>
      <c r="B87" s="69" t="s">
        <v>151</v>
      </c>
      <c r="C87" s="52"/>
      <c r="D87" s="52"/>
      <c r="E87" s="52"/>
      <c r="F87" s="56">
        <v>14.48</v>
      </c>
      <c r="G87" s="52"/>
      <c r="H87" s="70">
        <f t="shared" si="14"/>
        <v>14.48</v>
      </c>
    </row>
    <row r="88" spans="1:8" ht="17.100000000000001" customHeight="1" x14ac:dyDescent="0.25">
      <c r="A88" s="3" t="s">
        <v>152</v>
      </c>
      <c r="B88" s="69" t="s">
        <v>153</v>
      </c>
      <c r="C88" s="52"/>
      <c r="D88" s="52"/>
      <c r="E88" s="52"/>
      <c r="F88" s="56">
        <v>8</v>
      </c>
      <c r="G88" s="52"/>
      <c r="H88" s="70">
        <f t="shared" si="14"/>
        <v>8</v>
      </c>
    </row>
    <row r="89" spans="1:8" ht="17.100000000000001" customHeight="1" x14ac:dyDescent="0.25">
      <c r="A89" s="3" t="s">
        <v>154</v>
      </c>
      <c r="B89" s="69" t="s">
        <v>155</v>
      </c>
      <c r="C89" s="52"/>
      <c r="D89" s="52"/>
      <c r="E89" s="52"/>
      <c r="F89" s="56">
        <v>24</v>
      </c>
      <c r="G89" s="66">
        <v>8.92</v>
      </c>
      <c r="H89" s="70">
        <f t="shared" si="14"/>
        <v>32.92</v>
      </c>
    </row>
    <row r="90" spans="1:8" ht="17.100000000000001" customHeight="1" thickBot="1" x14ac:dyDescent="0.3">
      <c r="A90" s="71" t="s">
        <v>156</v>
      </c>
      <c r="B90" s="72" t="s">
        <v>157</v>
      </c>
      <c r="C90" s="73"/>
      <c r="D90" s="73"/>
      <c r="E90" s="73"/>
      <c r="F90" s="74">
        <v>13</v>
      </c>
      <c r="G90" s="75">
        <v>7.85</v>
      </c>
      <c r="H90" s="70">
        <f t="shared" si="14"/>
        <v>20.85</v>
      </c>
    </row>
  </sheetData>
  <mergeCells count="16">
    <mergeCell ref="F1:F3"/>
    <mergeCell ref="G1:G3"/>
    <mergeCell ref="G4:G5"/>
    <mergeCell ref="H4:H5"/>
    <mergeCell ref="A4:A5"/>
    <mergeCell ref="B4:B5"/>
    <mergeCell ref="C4:C5"/>
    <mergeCell ref="D4:D5"/>
    <mergeCell ref="E4:E5"/>
    <mergeCell ref="F4:F5"/>
    <mergeCell ref="A1:A3"/>
    <mergeCell ref="B2:B3"/>
    <mergeCell ref="C2:C3"/>
    <mergeCell ref="D2:D3"/>
    <mergeCell ref="E2:E3"/>
    <mergeCell ref="C1:E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Ilona</dc:creator>
  <cp:lastModifiedBy>Ekonom_ZT</cp:lastModifiedBy>
  <dcterms:created xsi:type="dcterms:W3CDTF">2023-06-27T11:12:39Z</dcterms:created>
  <dcterms:modified xsi:type="dcterms:W3CDTF">2023-06-28T07:18:53Z</dcterms:modified>
</cp:coreProperties>
</file>