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240" yWindow="120" windowWidth="18060" windowHeight="7050"/>
  </bookViews>
  <sheets>
    <sheet name="1sav" sheetId="1" r:id="rId1"/>
    <sheet name="1sav išlaidų" sheetId="2" r:id="rId2"/>
    <sheet name="2sav" sheetId="5" r:id="rId3"/>
    <sheet name="asignavimai" sheetId="4" r:id="rId4"/>
  </sheets>
  <definedNames>
    <definedName name="_xlnm.Print_Area" localSheetId="1">'1sav išlaidų'!$A$1:$U$33</definedName>
    <definedName name="_xlnm.Print_Area" localSheetId="3">asignavimai!$A$1:$F$388</definedName>
  </definedNames>
  <calcPr calcId="152511"/>
</workbook>
</file>

<file path=xl/calcChain.xml><?xml version="1.0" encoding="utf-8"?>
<calcChain xmlns="http://schemas.openxmlformats.org/spreadsheetml/2006/main">
  <c r="F376" i="4" l="1"/>
  <c r="E376" i="4"/>
  <c r="F375" i="4"/>
  <c r="E375" i="4"/>
  <c r="F374" i="4"/>
  <c r="E374" i="4"/>
  <c r="F373" i="4"/>
  <c r="E373" i="4"/>
  <c r="F372" i="4"/>
  <c r="E372" i="4"/>
  <c r="F371" i="4"/>
  <c r="E371" i="4"/>
  <c r="F370" i="4"/>
  <c r="E370" i="4"/>
  <c r="F369" i="4"/>
  <c r="E369" i="4"/>
  <c r="F368" i="4"/>
  <c r="E368" i="4"/>
  <c r="F367" i="4"/>
  <c r="E367" i="4"/>
  <c r="F366" i="4"/>
  <c r="E366" i="4"/>
  <c r="E365" i="4"/>
  <c r="F364" i="4"/>
  <c r="E364" i="4"/>
  <c r="F363" i="4"/>
  <c r="E363" i="4"/>
  <c r="F362" i="4"/>
  <c r="E362" i="4"/>
  <c r="F361" i="4"/>
  <c r="E361" i="4"/>
  <c r="F360" i="4"/>
  <c r="E360" i="4"/>
  <c r="F359" i="4"/>
  <c r="E359" i="4"/>
  <c r="F358" i="4"/>
  <c r="E358" i="4"/>
  <c r="F357" i="4"/>
  <c r="E357" i="4"/>
  <c r="F356" i="4"/>
  <c r="E356" i="4"/>
  <c r="F355" i="4"/>
  <c r="E355" i="4"/>
  <c r="F354" i="4"/>
  <c r="E354" i="4"/>
  <c r="F353" i="4"/>
  <c r="E353" i="4"/>
  <c r="F352" i="4"/>
  <c r="E352" i="4"/>
  <c r="F351" i="4"/>
  <c r="E351" i="4"/>
  <c r="F350" i="4"/>
  <c r="E350" i="4"/>
  <c r="F349" i="4"/>
  <c r="E349" i="4"/>
  <c r="F348" i="4"/>
  <c r="E348" i="4"/>
  <c r="F347" i="4"/>
  <c r="E347" i="4"/>
  <c r="F346" i="4"/>
  <c r="E346" i="4"/>
  <c r="F345" i="4"/>
  <c r="E345" i="4"/>
  <c r="F344" i="4"/>
  <c r="E344" i="4"/>
  <c r="F343" i="4"/>
  <c r="E343" i="4"/>
  <c r="F342" i="4"/>
  <c r="E342" i="4"/>
  <c r="F341" i="4"/>
  <c r="E341" i="4"/>
  <c r="F340" i="4"/>
  <c r="E340" i="4"/>
  <c r="F331" i="4"/>
  <c r="F330" i="4" s="1"/>
  <c r="E331" i="4"/>
  <c r="E330" i="4" s="1"/>
  <c r="F327" i="4"/>
  <c r="E327" i="4"/>
  <c r="F324" i="4"/>
  <c r="E324" i="4"/>
  <c r="F322" i="4"/>
  <c r="E322" i="4"/>
  <c r="F319" i="4"/>
  <c r="E319" i="4"/>
  <c r="F316" i="4"/>
  <c r="E316" i="4"/>
  <c r="F313" i="4"/>
  <c r="E313" i="4"/>
  <c r="F311" i="4"/>
  <c r="E311" i="4"/>
  <c r="F309" i="4"/>
  <c r="E309" i="4"/>
  <c r="F306" i="4"/>
  <c r="E306" i="4"/>
  <c r="F303" i="4"/>
  <c r="E303" i="4"/>
  <c r="F300" i="4"/>
  <c r="E300" i="4"/>
  <c r="F295" i="4"/>
  <c r="E295" i="4"/>
  <c r="F292" i="4"/>
  <c r="E292" i="4"/>
  <c r="F290" i="4"/>
  <c r="E290" i="4"/>
  <c r="F288" i="4"/>
  <c r="E288" i="4"/>
  <c r="F286" i="4"/>
  <c r="E286" i="4"/>
  <c r="F284" i="4"/>
  <c r="E284" i="4"/>
  <c r="F282" i="4"/>
  <c r="E282" i="4"/>
  <c r="F280" i="4"/>
  <c r="E280" i="4"/>
  <c r="F278" i="4"/>
  <c r="E278" i="4"/>
  <c r="F276" i="4"/>
  <c r="E276" i="4"/>
  <c r="F274" i="4"/>
  <c r="E274" i="4"/>
  <c r="F272" i="4"/>
  <c r="E272" i="4"/>
  <c r="F270" i="4"/>
  <c r="E270" i="4"/>
  <c r="F268" i="4"/>
  <c r="E268" i="4"/>
  <c r="F262" i="4"/>
  <c r="F261" i="4" s="1"/>
  <c r="E262" i="4"/>
  <c r="F258" i="4"/>
  <c r="E258" i="4"/>
  <c r="F255" i="4"/>
  <c r="E255" i="4"/>
  <c r="F252" i="4"/>
  <c r="E252" i="4"/>
  <c r="F249" i="4"/>
  <c r="E249" i="4"/>
  <c r="F246" i="4"/>
  <c r="E246" i="4"/>
  <c r="F243" i="4"/>
  <c r="E243" i="4"/>
  <c r="F240" i="4"/>
  <c r="E240" i="4"/>
  <c r="F235" i="4"/>
  <c r="E235" i="4"/>
  <c r="F233" i="4"/>
  <c r="E233" i="4"/>
  <c r="F230" i="4"/>
  <c r="E230" i="4"/>
  <c r="F227" i="4"/>
  <c r="E227" i="4"/>
  <c r="F219" i="4"/>
  <c r="E219" i="4"/>
  <c r="F214" i="4"/>
  <c r="E214" i="4"/>
  <c r="F209" i="4"/>
  <c r="E209" i="4"/>
  <c r="F204" i="4"/>
  <c r="E204" i="4"/>
  <c r="F189" i="4"/>
  <c r="E189" i="4"/>
  <c r="E188" i="4" s="1"/>
  <c r="F185" i="4"/>
  <c r="F184" i="4" s="1"/>
  <c r="E185" i="4"/>
  <c r="E184" i="4" s="1"/>
  <c r="F181" i="4"/>
  <c r="F178" i="4" s="1"/>
  <c r="E181" i="4"/>
  <c r="F179" i="4"/>
  <c r="E179" i="4"/>
  <c r="F172" i="4"/>
  <c r="E172" i="4"/>
  <c r="F165" i="4"/>
  <c r="E165" i="4"/>
  <c r="F158" i="4"/>
  <c r="E158" i="4"/>
  <c r="F151" i="4"/>
  <c r="E151" i="4"/>
  <c r="F144" i="4"/>
  <c r="E144" i="4"/>
  <c r="F139" i="4"/>
  <c r="E139" i="4"/>
  <c r="F132" i="4"/>
  <c r="E132" i="4"/>
  <c r="F128" i="4"/>
  <c r="E128" i="4"/>
  <c r="F124" i="4"/>
  <c r="E124" i="4"/>
  <c r="F118" i="4"/>
  <c r="E118" i="4"/>
  <c r="F110" i="4"/>
  <c r="E110" i="4"/>
  <c r="F104" i="4"/>
  <c r="E104" i="4"/>
  <c r="F98" i="4"/>
  <c r="E98" i="4"/>
  <c r="F90" i="4"/>
  <c r="E90" i="4"/>
  <c r="F84" i="4"/>
  <c r="E84" i="4"/>
  <c r="F77" i="4"/>
  <c r="E77" i="4"/>
  <c r="F72" i="4"/>
  <c r="E72" i="4"/>
  <c r="F67" i="4"/>
  <c r="E67" i="4"/>
  <c r="F59" i="4"/>
  <c r="E59" i="4"/>
  <c r="F53" i="4"/>
  <c r="E53" i="4"/>
  <c r="F46" i="4"/>
  <c r="E46" i="4"/>
  <c r="F39" i="4"/>
  <c r="E39" i="4"/>
  <c r="F35" i="4"/>
  <c r="E35" i="4"/>
  <c r="F28" i="4"/>
  <c r="E28" i="4"/>
  <c r="F21" i="4"/>
  <c r="E21" i="4"/>
  <c r="F16" i="4"/>
  <c r="E16" i="4"/>
  <c r="F11" i="4"/>
  <c r="E11" i="4"/>
  <c r="F294" i="4" l="1"/>
  <c r="F232" i="4"/>
  <c r="F188" i="4"/>
  <c r="E294" i="4"/>
  <c r="E261" i="4"/>
  <c r="E232" i="4"/>
  <c r="E178" i="4"/>
  <c r="F10" i="4"/>
  <c r="E10" i="4"/>
  <c r="D376" i="4"/>
  <c r="C376" i="4"/>
  <c r="D375" i="4"/>
  <c r="C375" i="4"/>
  <c r="D374" i="4"/>
  <c r="C374" i="4"/>
  <c r="D373" i="4"/>
  <c r="C373" i="4"/>
  <c r="D372" i="4"/>
  <c r="C372" i="4"/>
  <c r="D371" i="4"/>
  <c r="C371" i="4"/>
  <c r="D370" i="4"/>
  <c r="C370" i="4"/>
  <c r="D369" i="4"/>
  <c r="C369" i="4"/>
  <c r="D368" i="4"/>
  <c r="C368" i="4"/>
  <c r="D367" i="4"/>
  <c r="C367" i="4"/>
  <c r="D366" i="4"/>
  <c r="C366" i="4"/>
  <c r="C365" i="4"/>
  <c r="D364" i="4"/>
  <c r="C364" i="4"/>
  <c r="D363" i="4"/>
  <c r="C363" i="4"/>
  <c r="D362" i="4"/>
  <c r="C362" i="4"/>
  <c r="D361" i="4"/>
  <c r="C361" i="4"/>
  <c r="D360" i="4"/>
  <c r="C360" i="4"/>
  <c r="D359" i="4"/>
  <c r="C359" i="4"/>
  <c r="D358" i="4"/>
  <c r="C358" i="4"/>
  <c r="D357" i="4"/>
  <c r="C357" i="4"/>
  <c r="D356" i="4"/>
  <c r="C356" i="4"/>
  <c r="D355" i="4"/>
  <c r="C355" i="4"/>
  <c r="D354" i="4"/>
  <c r="C354" i="4"/>
  <c r="D353" i="4"/>
  <c r="C353" i="4"/>
  <c r="D352" i="4"/>
  <c r="C352" i="4"/>
  <c r="D351" i="4"/>
  <c r="C351" i="4"/>
  <c r="D350" i="4"/>
  <c r="C350" i="4"/>
  <c r="D349" i="4"/>
  <c r="C349" i="4"/>
  <c r="D348" i="4"/>
  <c r="C348" i="4"/>
  <c r="D347" i="4"/>
  <c r="C347" i="4"/>
  <c r="D346" i="4"/>
  <c r="C346" i="4"/>
  <c r="D345" i="4"/>
  <c r="C345" i="4"/>
  <c r="D344" i="4"/>
  <c r="C344" i="4"/>
  <c r="D343" i="4"/>
  <c r="C343" i="4"/>
  <c r="D342" i="4"/>
  <c r="C342" i="4"/>
  <c r="D341" i="4"/>
  <c r="C341" i="4"/>
  <c r="D340" i="4"/>
  <c r="C340" i="4"/>
  <c r="D331" i="4"/>
  <c r="D330" i="4" s="1"/>
  <c r="C331" i="4"/>
  <c r="C330" i="4" s="1"/>
  <c r="D327" i="4"/>
  <c r="C327" i="4"/>
  <c r="D324" i="4"/>
  <c r="C324" i="4"/>
  <c r="D322" i="4"/>
  <c r="C322" i="4"/>
  <c r="D319" i="4"/>
  <c r="C319" i="4"/>
  <c r="D316" i="4"/>
  <c r="C316" i="4"/>
  <c r="D313" i="4"/>
  <c r="C313" i="4"/>
  <c r="D311" i="4"/>
  <c r="C311" i="4"/>
  <c r="D309" i="4"/>
  <c r="C309" i="4"/>
  <c r="D306" i="4"/>
  <c r="C306" i="4"/>
  <c r="D303" i="4"/>
  <c r="C303" i="4"/>
  <c r="D300" i="4"/>
  <c r="C300" i="4"/>
  <c r="D295" i="4"/>
  <c r="C295" i="4"/>
  <c r="D292" i="4"/>
  <c r="C292" i="4"/>
  <c r="D290" i="4"/>
  <c r="C290" i="4"/>
  <c r="D288" i="4"/>
  <c r="C288" i="4"/>
  <c r="D286" i="4"/>
  <c r="C286" i="4"/>
  <c r="D284" i="4"/>
  <c r="C284" i="4"/>
  <c r="D282" i="4"/>
  <c r="C282" i="4"/>
  <c r="D280" i="4"/>
  <c r="C280" i="4"/>
  <c r="D278" i="4"/>
  <c r="C278" i="4"/>
  <c r="D276" i="4"/>
  <c r="C276" i="4"/>
  <c r="D274" i="4"/>
  <c r="C274" i="4"/>
  <c r="D272" i="4"/>
  <c r="C272" i="4"/>
  <c r="D270" i="4"/>
  <c r="C270" i="4"/>
  <c r="D268" i="4"/>
  <c r="C268" i="4"/>
  <c r="D262" i="4"/>
  <c r="C262" i="4"/>
  <c r="D258" i="4"/>
  <c r="C258" i="4"/>
  <c r="D255" i="4"/>
  <c r="C255" i="4"/>
  <c r="D252" i="4"/>
  <c r="C252" i="4"/>
  <c r="D249" i="4"/>
  <c r="C249" i="4"/>
  <c r="D246" i="4"/>
  <c r="C246" i="4"/>
  <c r="D243" i="4"/>
  <c r="C243" i="4"/>
  <c r="D240" i="4"/>
  <c r="C240" i="4"/>
  <c r="D235" i="4"/>
  <c r="C235" i="4"/>
  <c r="D233" i="4"/>
  <c r="C233" i="4"/>
  <c r="D230" i="4"/>
  <c r="C230" i="4"/>
  <c r="D227" i="4"/>
  <c r="C227" i="4"/>
  <c r="D219" i="4"/>
  <c r="C219" i="4"/>
  <c r="D214" i="4"/>
  <c r="C214" i="4"/>
  <c r="D209" i="4"/>
  <c r="C209" i="4"/>
  <c r="D204" i="4"/>
  <c r="C204" i="4"/>
  <c r="D189" i="4"/>
  <c r="C189" i="4"/>
  <c r="D185" i="4"/>
  <c r="D184" i="4" s="1"/>
  <c r="C185" i="4"/>
  <c r="C184" i="4" s="1"/>
  <c r="D181" i="4"/>
  <c r="D178" i="4" s="1"/>
  <c r="C181" i="4"/>
  <c r="D179" i="4"/>
  <c r="C179" i="4"/>
  <c r="D172" i="4"/>
  <c r="C172" i="4"/>
  <c r="D165" i="4"/>
  <c r="C165" i="4"/>
  <c r="D158" i="4"/>
  <c r="C158" i="4"/>
  <c r="D151" i="4"/>
  <c r="C151" i="4"/>
  <c r="D144" i="4"/>
  <c r="C144" i="4"/>
  <c r="D139" i="4"/>
  <c r="C139" i="4"/>
  <c r="D132" i="4"/>
  <c r="C132" i="4"/>
  <c r="D128" i="4"/>
  <c r="C128" i="4"/>
  <c r="D124" i="4"/>
  <c r="C124" i="4"/>
  <c r="D118" i="4"/>
  <c r="C118" i="4"/>
  <c r="D110" i="4"/>
  <c r="C110" i="4"/>
  <c r="D104" i="4"/>
  <c r="C104" i="4"/>
  <c r="D98" i="4"/>
  <c r="C98" i="4"/>
  <c r="D90" i="4"/>
  <c r="C90" i="4"/>
  <c r="D84" i="4"/>
  <c r="C84" i="4"/>
  <c r="D77" i="4"/>
  <c r="C77" i="4"/>
  <c r="D72" i="4"/>
  <c r="C72" i="4"/>
  <c r="D67" i="4"/>
  <c r="C67" i="4"/>
  <c r="D59" i="4"/>
  <c r="C59" i="4"/>
  <c r="D53" i="4"/>
  <c r="C53" i="4"/>
  <c r="D46" i="4"/>
  <c r="C46" i="4"/>
  <c r="D39" i="4"/>
  <c r="C39" i="4"/>
  <c r="D35" i="4"/>
  <c r="C35" i="4"/>
  <c r="D28" i="4"/>
  <c r="C28" i="4"/>
  <c r="D21" i="4"/>
  <c r="C21" i="4"/>
  <c r="D16" i="4"/>
  <c r="C16" i="4"/>
  <c r="D11" i="4"/>
  <c r="C11" i="4"/>
  <c r="F338" i="4" l="1"/>
  <c r="E338" i="4"/>
  <c r="D294" i="4"/>
  <c r="C294" i="4"/>
  <c r="D261" i="4"/>
  <c r="D188" i="4"/>
  <c r="C178" i="4"/>
  <c r="C10" i="4"/>
  <c r="D10" i="4"/>
  <c r="C188" i="4"/>
  <c r="C261" i="4"/>
  <c r="C232" i="4"/>
  <c r="D232" i="4"/>
  <c r="C338" i="4" l="1"/>
  <c r="D338" i="4"/>
</calcChain>
</file>

<file path=xl/sharedStrings.xml><?xml version="1.0" encoding="utf-8"?>
<sst xmlns="http://schemas.openxmlformats.org/spreadsheetml/2006/main" count="1973" uniqueCount="610">
  <si>
    <t>(dokumento sudarytojo (savivaldybės) pavadinimas)</t>
  </si>
  <si>
    <t>BIUDŽETO PAJAMŲ IR IŠLAIDŲ PLANO VYKDYMO</t>
  </si>
  <si>
    <t>ATASKAITA</t>
  </si>
  <si>
    <t/>
  </si>
  <si>
    <t>(tūks. eurų)</t>
  </si>
  <si>
    <t>Pajamų ekonominės klasifikacijos kodas</t>
  </si>
  <si>
    <t>Pajamų pavadinimas</t>
  </si>
  <si>
    <t>Eil. Nr.</t>
  </si>
  <si>
    <t>Patikslintas ataskaitinio laikotarpio planas</t>
  </si>
  <si>
    <t>Vykdymas</t>
  </si>
  <si>
    <t>1</t>
  </si>
  <si>
    <t>2</t>
  </si>
  <si>
    <t>3</t>
  </si>
  <si>
    <t>4</t>
  </si>
  <si>
    <t>5</t>
  </si>
  <si>
    <t>Mokesčiai (2+4+10)</t>
  </si>
  <si>
    <t xml:space="preserve">Pajamų ir pelno mokesčiai </t>
  </si>
  <si>
    <t>Gyventojų pajamų mokestis</t>
  </si>
  <si>
    <t>Turto mokesčiai (5+8+9)</t>
  </si>
  <si>
    <t>Žemės mokestis</t>
  </si>
  <si>
    <t>Fizinių asmenų žemės mokestis</t>
  </si>
  <si>
    <t>Juridinių asmenų žemės mokestis</t>
  </si>
  <si>
    <t>Paveldimo turto mokestis</t>
  </si>
  <si>
    <t xml:space="preserve">Nekilnojamojo turto mokestis </t>
  </si>
  <si>
    <t>Prekių ir paslaugų mokesčiai (11+12+13)</t>
  </si>
  <si>
    <t>Loterijų ir lošimų mokesčiai</t>
  </si>
  <si>
    <t>7</t>
  </si>
  <si>
    <t>Mokesčiai už aplinkos teršimą</t>
  </si>
  <si>
    <t>8</t>
  </si>
  <si>
    <t>Kiti mokesčiai</t>
  </si>
  <si>
    <t>Dotacijos (15+18+21+24)</t>
  </si>
  <si>
    <t>Dotacijos iš užsienio šalių</t>
  </si>
  <si>
    <t>Dotacijos iš užsienio šalių einamiesiems tikslams</t>
  </si>
  <si>
    <t>Dotacijos iš užsienio šalių turtui įsigyti</t>
  </si>
  <si>
    <t>Dotacijos iš tarptautinių organizacijų</t>
  </si>
  <si>
    <t>Dotacijos iš tarptautinių organizacijų einamiesiems tikslams</t>
  </si>
  <si>
    <t>Dotacijos iš tarptautinių organizacijų turtui  įsigyti</t>
  </si>
  <si>
    <t>Europos Sąjungos finansinės paramos lėšos</t>
  </si>
  <si>
    <t>Europos Sąjungos finansnės paramos lėšos einamiesiems tikslams</t>
  </si>
  <si>
    <t xml:space="preserve">Europos Sąjungos finansinės paramos lėšos turtui įsigyti </t>
  </si>
  <si>
    <t>Dotacijos iš kitų valdžios sektoriaus subjektų (25+32)</t>
  </si>
  <si>
    <t>Dotacijos iš kitų valdžios sektoriaus subjektų einamiesiems tikslams (26+30+31)</t>
  </si>
  <si>
    <t>Speciali tikslinė dotacija savivaldybėms einamiesiems tikslams, iš viso (27+28+29)</t>
  </si>
  <si>
    <t>Valstybinėms (valstybės perduotoms savivaldybėms) funkcijoms atlikti</t>
  </si>
  <si>
    <t>Mokinio krepšeliui finansuoti</t>
  </si>
  <si>
    <t>Kita tikslinė dotacija</t>
  </si>
  <si>
    <t>Dotacija savivaldybėms iš Europos Sąjungos, kitos tarptautinės finansinės paramos ir bendrojo finansavimo lėšų einamiesiems tikslams</t>
  </si>
  <si>
    <t>Kitos dotacijos einamiesiems tikslams</t>
  </si>
  <si>
    <t>Dotacijos iš kitų valdžios sektoriaus subjektų turtui įsigyti (33+38+39)</t>
  </si>
  <si>
    <t>Speciali tikslinė dotacija savivaldybėms turtui įsigyti,  iš viso (34+35+36+37)</t>
  </si>
  <si>
    <t xml:space="preserve">Valstybinėms (valstybės perduotoms savivaldybėms) funkcijoms atlikti </t>
  </si>
  <si>
    <t>Ilgalaikiam materialiajam ir nematerialiajam turtui įsigyti</t>
  </si>
  <si>
    <t>Dotacija savivaldybėms iš Europos Sąjungos, kitos tarptautinės finansinės paramos ir bendrojo finansavimo lėšų turtui įsigyti</t>
  </si>
  <si>
    <t>Kitos dotacijos turtui įsigyti</t>
  </si>
  <si>
    <t>Kitos pajamos (41+53+61+62)</t>
  </si>
  <si>
    <t>Turto pajamos (42+46+47+48+52)</t>
  </si>
  <si>
    <t>Palūkanos (43+44+45)</t>
  </si>
  <si>
    <t>Palūkanos už paskolas</t>
  </si>
  <si>
    <t>Palūkanos už indėlius, depozitus ir sąskaitų likučius</t>
  </si>
  <si>
    <t>Palūkanos už vertybinius popierius (išskyrus akcijas)</t>
  </si>
  <si>
    <t>Dividendai ir kitos pelno įmokos</t>
  </si>
  <si>
    <t>Nuomos mokestis už valstybinę žemę</t>
  </si>
  <si>
    <t>Mokesčiai už valstybinius gamtos išteklius (49+50+51)</t>
  </si>
  <si>
    <t>Mokesčiai už medžiojamųjų gyvūnų išteklius</t>
  </si>
  <si>
    <t>Kiti mokesčiai už valstybinius gamtos išteklius</t>
  </si>
  <si>
    <t>Angliavandenilių išteklių mokestis</t>
  </si>
  <si>
    <t>6</t>
  </si>
  <si>
    <t>Mokestis už valstybės turto naudojimą patikėjimo teise</t>
  </si>
  <si>
    <t>Pajamos už prekes ir paslaugas (54+55+56+57+60)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</si>
  <si>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</si>
  <si>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</si>
  <si>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</si>
  <si>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Rinkliavos (58+59)</t>
  </si>
  <si>
    <t>Valstybės rinkliava</t>
  </si>
  <si>
    <t>Vietinė rinkliava</t>
  </si>
  <si>
    <t>Kitos pajamos</t>
  </si>
  <si>
    <t>Pajamos iš baudų, konfiskuoto turto ir kitų netesybų</t>
  </si>
  <si>
    <t>Kitos neišvardintos pajamos</t>
  </si>
  <si>
    <t>Materialiojo ir nematerialiojo turto realizavimo pajamos (64+79+84+87)</t>
  </si>
  <si>
    <t>Ilgalaikio materialiojo turto realizavimo pajamos (65+66+70+74+78)</t>
  </si>
  <si>
    <t>Žemės realizavimo pajamos</t>
  </si>
  <si>
    <t>Pastatų ir statinių realizavimo pajamos (67+68+69)</t>
  </si>
  <si>
    <t>Gyvenamųjų namų realizavimo pajamos</t>
  </si>
  <si>
    <t>Negyvenamųjų pastatų realizavimo pajamos</t>
  </si>
  <si>
    <t>Infrastruktūros ir kitų statinių realizavimo pajamos</t>
  </si>
  <si>
    <t>Mašinų ir įrenginių realizavimo pajamos (71+72+73)</t>
  </si>
  <si>
    <t>Transporto priemonių realizavimo pajamos</t>
  </si>
  <si>
    <t>Kitų mašinų ir įrenginių realizavimo pajamos</t>
  </si>
  <si>
    <t>Ginklų ir karinės įrangos realizavimo pajamos</t>
  </si>
  <si>
    <t>Kultūros ir kitų vertybių realizavimo pajamos (75+76+77)</t>
  </si>
  <si>
    <t>Muziejinių vertybių realizavimo pajamos</t>
  </si>
  <si>
    <t>Antikvarinių ir kitų meno kūrinių realizavimo pajamos</t>
  </si>
  <si>
    <t>Kitų vertybių realizavimo pajamos</t>
  </si>
  <si>
    <t>Kito ilgalaikio materialiojo turto realizavimo pajamos</t>
  </si>
  <si>
    <t>Nematerialiojo turto realizavimo pajamos (80+81+82+83)</t>
  </si>
  <si>
    <t>Kompiuterinės programinės įrangos realizavimo pajamos</t>
  </si>
  <si>
    <t>Patentų, licencijų realizavimo pajamos</t>
  </si>
  <si>
    <t>Literatūros ir meno kūrinių realizavimo pajamos</t>
  </si>
  <si>
    <t>Kito nematerialiojo turto realizavimo pajamos</t>
  </si>
  <si>
    <t>Atsargų realizavimo pajamos (85+86)</t>
  </si>
  <si>
    <t>Strateginių ir neliečiamųjų atsargų realizavimo pajamos</t>
  </si>
  <si>
    <t>Kitų atsargų realizavimo pajamos</t>
  </si>
  <si>
    <t>Biologinio turto ir žemės gelmių realizavimo pajamos</t>
  </si>
  <si>
    <t>IŠ VISO PAJAMŲ (1+14+40+63)</t>
  </si>
  <si>
    <t>ĮPLAUKOS IŠ FINANSINIO TURTO IR ĮSIPAREIGOJIMŲ (90+95)</t>
  </si>
  <si>
    <t>Finansinio turto sumažėjimo pajamos (finansinio turto pardavimo pajamos / grįžusios finansinės investicijos) (91+94)</t>
  </si>
  <si>
    <t>Vidaus finansinio turto sumažėjimo pajamos (surinktas iš rezidentų finansinis turtas ) (92+93)</t>
  </si>
  <si>
    <t>Akcijos (parduotos) ir kitas nuosavas kapitalas</t>
  </si>
  <si>
    <t>Kitos gautinos sumos (surinktos)</t>
  </si>
  <si>
    <t>Užsienio finansinio turto sumažėjimo pajamos (surinktas iš nerezidentų finansinis turtas)</t>
  </si>
  <si>
    <t>Finansinių įsipareigojimų prisiėmino pajamos (skolinimasis) (96+100)</t>
  </si>
  <si>
    <t>Vidaus finansinių įsipareigojimų prisiėmimo pajamos (pasiskolinta iš kreditorių rezidentų)</t>
  </si>
  <si>
    <t>Paskolos (gautos) (98+99)</t>
  </si>
  <si>
    <t>Trumpalaikės paskolos (gautos)</t>
  </si>
  <si>
    <t>Ilgalaikės paskolos (gautos)</t>
  </si>
  <si>
    <t>Užsienio finansinių įsipareigojimų prisiėmimo pajamos (pasiskolinta iš kreditorių nerezidentų)</t>
  </si>
  <si>
    <t>Paskolos (gautos) (102+103)</t>
  </si>
  <si>
    <t>Metų pradžios lėšų likutis</t>
  </si>
  <si>
    <t>iš jo: praėjusių metų nepanaudota pajamų dalis, kuri viršija praėjusių metų panaudotus asignavimus</t>
  </si>
  <si>
    <t xml:space="preserve">IŠ VISO ( 88+89+104)       </t>
  </si>
  <si>
    <t xml:space="preserve">Šilutės rajono savivaldybės administracija </t>
  </si>
  <si>
    <t>Savivaldybės pavadinimas</t>
  </si>
  <si>
    <t>Funkcinės klasifikacijos kodas</t>
  </si>
  <si>
    <t>Išlaidos pagal funkcinę klasifikaciją</t>
  </si>
  <si>
    <t>Patvirtintas ataskaitinio laikotarpio asignavimų planas</t>
  </si>
  <si>
    <t>Bendros valstybės paslaugos</t>
  </si>
  <si>
    <t>Gynyba</t>
  </si>
  <si>
    <t>Viešoji tvarka ir visuomenės apsauga</t>
  </si>
  <si>
    <t>Ekonomika</t>
  </si>
  <si>
    <t>Aplinkos apsauga</t>
  </si>
  <si>
    <t>Būstas ir komunalinis ūkis</t>
  </si>
  <si>
    <t>Sveikatos apsauga</t>
  </si>
  <si>
    <t>Poilsis, kultūra ir religija</t>
  </si>
  <si>
    <t>9</t>
  </si>
  <si>
    <t>Švietimas</t>
  </si>
  <si>
    <t>10</t>
  </si>
  <si>
    <t>Socialinė apsauga</t>
  </si>
  <si>
    <t>IŠ VISO IŠLAIDŲ (1+...+10)</t>
  </si>
  <si>
    <t>Finansinio turto padidėjimo išlaidos (finansinio turto įsigijimo / investavimo išlaidos)</t>
  </si>
  <si>
    <t>Finansinių įsipareigojimų vykdymo išlaidos (grąžintos paskolos)</t>
  </si>
  <si>
    <t>IŠ VISO IŠLAIDŲ (11+12+13)</t>
  </si>
  <si>
    <t>LĖŠŲ LIKUTIS ATASKAITINIO LAIKOTARPIO PABAIGOJE (16+18+19)</t>
  </si>
  <si>
    <t>iš jų: apyvartinių lėšų likutis</t>
  </si>
  <si>
    <t xml:space="preserve">  iš jo praėjusių metų napanaudota pajamų dalis*</t>
  </si>
  <si>
    <t xml:space="preserve">         skolintų lėšų likutis</t>
  </si>
  <si>
    <t xml:space="preserve">        kitos apyvartinės lėšos dėl kredito įstaigų veiklos apribojimo</t>
  </si>
  <si>
    <t xml:space="preserve">    * pildoma tik teikiant ataskaitą už metus.</t>
  </si>
  <si>
    <t>PATVIRTINTA</t>
  </si>
  <si>
    <t>Šilutės rajono savivaldybės tarybos</t>
  </si>
  <si>
    <t>( Dokumento sudarytojo (savivaldybės) pavadinimas)</t>
  </si>
  <si>
    <t>Išlaidų ekonominės klasifikacijos kodas</t>
  </si>
  <si>
    <t>Išlaidų pavadinimas</t>
  </si>
  <si>
    <t>Patikslinta ataskaitinio laikotarpio išlaidų sąmata</t>
  </si>
  <si>
    <t>Išlaidos (2+8+25+39+43+57+65)</t>
  </si>
  <si>
    <t>Darbo užmokestis ir socialinis draudimas (3+6)</t>
  </si>
  <si>
    <t xml:space="preserve">Darbo užmokestis </t>
  </si>
  <si>
    <t>Darbo užmokestis pinigais</t>
  </si>
  <si>
    <t>Pajamos natūra</t>
  </si>
  <si>
    <t>Socialinio draudimo įmokos</t>
  </si>
  <si>
    <t>Prekių ir paslaugų įsigijimo išlaidos (9)</t>
  </si>
  <si>
    <t>Prekių ir paslaugų įsigijimo išlaidos (10+….+24)</t>
  </si>
  <si>
    <t>Mitybos išlaidos</t>
  </si>
  <si>
    <t>Medikamentų ir medicininių prekių bei 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</si>
  <si>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</si>
  <si>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</si>
  <si>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</si>
  <si>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</si>
  <si>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</si>
  <si>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</si>
  <si>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</si>
  <si>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</si>
  <si>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</si>
  <si>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</si>
  <si>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</si>
  <si>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</si>
  <si>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</si>
  <si>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</si>
  <si>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</si>
  <si>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</si>
  <si>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</si>
  <si>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</si>
  <si>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</si>
  <si>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</si>
  <si>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</si>
  <si>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</si>
  <si>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</si>
  <si>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Palūkanos (26+37)</t>
  </si>
  <si>
    <t>Palūkanos (27+30+33)</t>
  </si>
  <si>
    <t>Palūkanos nerezidentams</t>
  </si>
  <si>
    <t>Asignavimų valdytojų sumokėtos palūkanos</t>
  </si>
  <si>
    <t>Savivaldybių sumokėtos palūkanos</t>
  </si>
  <si>
    <t>Palūkanos rezidentams, kitiems nei valdžios sektorius (tik už tiesioginę skolą) (31+32)</t>
  </si>
  <si>
    <t>Palūkanos kitiems valdžios sektoriaus subjektams (34+35+36)</t>
  </si>
  <si>
    <t>Palūkanos valstybės biudžetui</t>
  </si>
  <si>
    <t>Palūkanos savivaldybių biudžetams</t>
  </si>
  <si>
    <t>Palūkanos nebiudžetiniams fondams</t>
  </si>
  <si>
    <t>Žemės nuoma</t>
  </si>
  <si>
    <t xml:space="preserve">Žemės nuoma </t>
  </si>
  <si>
    <t>Subsidijos (40)</t>
  </si>
  <si>
    <t>Subsidijos iš biudžeto lėšų (41+42)</t>
  </si>
  <si>
    <t>Subsidijos gaminiams</t>
  </si>
  <si>
    <t>Subsidijos gamybai</t>
  </si>
  <si>
    <t>Dotacijos (44+47+50)</t>
  </si>
  <si>
    <t>Dotacijos užsienio valstybėms (45+46)</t>
  </si>
  <si>
    <t>Dotacijos užsienio valstybėms einamiesiems tikslams</t>
  </si>
  <si>
    <t>Dotacijos užsienio valstybėms turtui įsigyti</t>
  </si>
  <si>
    <t>Dotacijos tarptautinėms organizacijoms (48+49)</t>
  </si>
  <si>
    <t>Dotacijos tarptautinėms organizacijoms einamiesiems tikslams</t>
  </si>
  <si>
    <t>Dotacijos tarptautinėms organizacijoms turtui įsigyti</t>
  </si>
  <si>
    <t>Dotacijos kitiems valdžios sektoriaus subjektams (51+54)</t>
  </si>
  <si>
    <t>Dotacijos kitiems valdžios sektoriaus subjektams einamiesiems tikslams (52+53)</t>
  </si>
  <si>
    <t>Dotacijos kitiems valdžios sektoriaus subjektams einamiesiems tikslams</t>
  </si>
  <si>
    <t>Dotacijos savivaldybėms einamiesiems tikslams</t>
  </si>
  <si>
    <t>Dotacijos kitiems valdžios sektoriaus subjektams turtui įsigyti (55+56)</t>
  </si>
  <si>
    <t>Dotacijos kitiems valdžios sektoriaus subjektams turtui įsigyti</t>
  </si>
  <si>
    <t>Dotacijos savivaldybėms turtui įsigyti</t>
  </si>
  <si>
    <t>Socialinės išmokos (pašalpos) (58+61+62)</t>
  </si>
  <si>
    <t>Socialinė parama (socialinės paramos pašalpos) (59+60)</t>
  </si>
  <si>
    <t>Socialinė parama pinigais</t>
  </si>
  <si>
    <t>Socialinė parama natūra</t>
  </si>
  <si>
    <t>Rentos</t>
  </si>
  <si>
    <t>Darbdavių socialinė parama (63+64)</t>
  </si>
  <si>
    <t>Darbdavių socialinė parama pinigais</t>
  </si>
  <si>
    <t>Darbdavių socialinė parama natūra</t>
  </si>
  <si>
    <t>Kitos išlaidos (66+70)</t>
  </si>
  <si>
    <t>Kitos išlaidos einamiesiems tikslams (67+68+69)</t>
  </si>
  <si>
    <t>Stipendijos</t>
  </si>
  <si>
    <t>Kitos išlaidos kitiems einamiesiems tikslams</t>
  </si>
  <si>
    <t>Valiutos kurso įtaka</t>
  </si>
  <si>
    <t>Kitos išlaidos turtui įsigyti</t>
  </si>
  <si>
    <t>MATERIALIOJO IR NEMATERIALIOJO TURTO ĮSIGIJIMO IŠLAIDOS (72+90+95+97+99)</t>
  </si>
  <si>
    <t>Ilgalaikio materialiojo turto kūrimo ir įsigijimo išlaidos (73+75+79+84+88)</t>
  </si>
  <si>
    <t>Žemės įsigijimo išlaidos</t>
  </si>
  <si>
    <t>Pastatų ir statinių įsigijimo išlaidos (76+77+78)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</si>
  <si>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</si>
  <si>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</si>
  <si>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</si>
  <si>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 (80+81+82+83)</t>
  </si>
  <si>
    <t>Transporto priemonių įsigijimo išlaidos</t>
  </si>
  <si>
    <t>Kitų mašinų ir įrenginių įsigijimo išlaidos</t>
  </si>
  <si>
    <t xml:space="preserve">Ginklų ir karinės įrangos įsigijimo išlaidos </t>
  </si>
  <si>
    <t>Kompiuterinės techninės ir elektroninių ryšių įrangos įsigijimo išlaidos</t>
  </si>
  <si>
    <t>Kultūros ir kitų vertybių įsigijimo išlaidos (85+86+87)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</si>
  <si>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</si>
  <si>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</si>
  <si>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</si>
  <si>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</si>
  <si>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Kito ilgalaikio materialiojo turto įsigijimo  išlaidos</t>
  </si>
  <si>
    <t>Nematerialiojo turto kūrimo ir įsigijimo išlaidos (91+92+93+94)</t>
  </si>
  <si>
    <t>Kompiuterinės programinės įrangos,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</si>
  <si>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</si>
  <si>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</si>
  <si>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</si>
  <si>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</si>
  <si>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Kitų atsargų įsigijimo išlaidos</t>
  </si>
  <si>
    <t>Ilgalaikio turto finansinės nuomos (lizingo) išlaidos</t>
  </si>
  <si>
    <t>Biologinio turto ir žemės gelmių išteklių įsigijimo išlaidos  (100+101+102)</t>
  </si>
  <si>
    <t>Žemės gelmių išteklių įsigijimo išlaidos</t>
  </si>
  <si>
    <t>Gyvulių ir kitų gyvūnų įsigijimo išlaidos</t>
  </si>
  <si>
    <t>Miškų, vaismedžių ir kitų augalų įsigijimo išlaidos</t>
  </si>
  <si>
    <t>IŠ VISO ASIGNAVIMŲ (1+71)</t>
  </si>
  <si>
    <t>Finansinio turto padidėjimo išlaidos (finansinio turto įsigijimo / investavimo išlaidos) (105+109)</t>
  </si>
  <si>
    <t>Vidaus finansinio turto padidėjimo išlaidos (investavimo į rezidentus išlaidos)(106+107+108)</t>
  </si>
  <si>
    <t>Akcijos (įsigytos iš rezidentų)</t>
  </si>
  <si>
    <t>Kitos trumpalaikės mokėtinos sumos (suteiktos)</t>
  </si>
  <si>
    <t>Kitos ilgalaikės mokėtinos sumos (suteiktos)</t>
  </si>
  <si>
    <t>Užsienio finansinio turto padidėjimo išlaidos (investavimo į nerezidentus išlaidos) (110+111+112)</t>
  </si>
  <si>
    <t>Akcijos (įsigytos iš nerezidentų)</t>
  </si>
  <si>
    <t>Vidaus finansinių įsipareigojimų vykdymo išlaidos (kreditoriams rezidentams grąžintos skolos)  (115+116+117+118)</t>
  </si>
  <si>
    <t>Trumpalaikės paskolos (grąžintos)</t>
  </si>
  <si>
    <t>Ilgalaikės paskolos (grąžintos)</t>
  </si>
  <si>
    <t>Kitos trumpalaikės mokėtinos sumos (grąžintos)</t>
  </si>
  <si>
    <t>Kitos ilgalaikės mokėtinos sumos (grąžintos)</t>
  </si>
  <si>
    <t>Užsienio finansinių įsipareigojimų vykdymo išlaidos (grąžinta kreditoriams nerezedentams) (120+121+122+123)</t>
  </si>
  <si>
    <t>IŠ VISO IŠLAIDŲ (103+104+113)</t>
  </si>
  <si>
    <t>Šilutės rajono savivaldybės administracija, 188723322</t>
  </si>
  <si>
    <t>iš viso</t>
  </si>
  <si>
    <t>iš jų darbo</t>
  </si>
  <si>
    <t>užmokesčiui</t>
  </si>
  <si>
    <t>01.Ugdymo kokybės ir sporto plėtros programa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</si>
  <si>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</si>
  <si>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</si>
  <si>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</si>
  <si>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</si>
  <si>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</si>
  <si>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</si>
  <si>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</si>
  <si>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</si>
  <si>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>3. Martyno Jankaus pagrindinė mokykla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</si>
  <si>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</si>
  <si>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</si>
  <si>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</si>
  <si>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</si>
  <si>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</si>
  <si>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</si>
  <si>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>5. Švietimo pagalbos tarnyba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</si>
  <si>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</si>
  <si>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</si>
  <si>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</si>
  <si>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</si>
  <si>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</si>
  <si>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</si>
  <si>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</si>
  <si>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</si>
  <si>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</si>
  <si>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</si>
  <si>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8.1. ugdymo lėšos</t>
  </si>
  <si>
    <t xml:space="preserve">    8.2. savarankiškųjų funkcijų finansavimo lėšos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</si>
  <si>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</si>
  <si>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</si>
  <si>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</si>
  <si>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</si>
  <si>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</si>
  <si>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</si>
  <si>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</si>
  <si>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</si>
  <si>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</si>
  <si>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</si>
  <si>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</si>
  <si>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</si>
  <si>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</si>
  <si>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</si>
  <si>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</si>
  <si>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</si>
  <si>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</si>
  <si>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</si>
  <si>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</si>
  <si>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</si>
  <si>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</si>
  <si>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</si>
  <si>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</si>
  <si>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</si>
  <si>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</si>
  <si>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</si>
  <si>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</si>
  <si>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</si>
  <si>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</si>
  <si>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</si>
  <si>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</si>
  <si>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</si>
  <si>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</si>
  <si>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</si>
  <si>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</si>
  <si>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</si>
  <si>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</si>
  <si>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</si>
  <si>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</si>
  <si>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23.2. savarankiškųjų funkcijų finansavimo lėšos</t>
  </si>
  <si>
    <t xml:space="preserve">    23.3. lėšos už paslaugas ir nuomą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</si>
  <si>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</si>
  <si>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</si>
  <si>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</si>
  <si>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26.1. ugdymo lėšos</t>
  </si>
  <si>
    <t xml:space="preserve">    26.2. savarankiškųjų funkcijų finansavimo lėšos</t>
  </si>
  <si>
    <t xml:space="preserve">    26.3. lėšos už paslaugas ir nuomą</t>
  </si>
  <si>
    <t xml:space="preserve">    27.1. ugdymo lėšos</t>
  </si>
  <si>
    <t xml:space="preserve">    27.2.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</si>
  <si>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</si>
  <si>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</si>
  <si>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</si>
  <si>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 xml:space="preserve">    2.1. savarankiškųjų funkcijų finansavimo lėšos</t>
  </si>
  <si>
    <t xml:space="preserve">    2.2. lėšos už paslaugas ir nuomą</t>
  </si>
  <si>
    <t xml:space="preserve">    1.1. specialioji dotacija valstybės deleguotoms funkcijoms</t>
  </si>
  <si>
    <t xml:space="preserve">    1.2. Europos Sąjungos lėšos </t>
  </si>
  <si>
    <t xml:space="preserve">    1.2. specialioji dotacija valstybės deleguotoms funkcijoms</t>
  </si>
  <si>
    <t xml:space="preserve">    1.3. akredituotai vaikų dienos socialinei priežiūrai</t>
  </si>
  <si>
    <t>2. Šilutės socialinės globos namai</t>
  </si>
  <si>
    <t>3. Vaiko gerovės ir globos centras</t>
  </si>
  <si>
    <t xml:space="preserve">    3.1. savarankiškųjų funkcijų finansavimo lėšos</t>
  </si>
  <si>
    <t xml:space="preserve">    3.2. specialioji dotacija perduotoms įstaigoms išlaikyti</t>
  </si>
  <si>
    <t>4. Visuomenės sveikatos biuras</t>
  </si>
  <si>
    <t xml:space="preserve">    4.1. savarankiškųjų funkcijų finansavimo lėšos</t>
  </si>
  <si>
    <t xml:space="preserve">    4.2. specialioji dotacija valstybės deleguotoms funkcijoms</t>
  </si>
  <si>
    <t>5. Socialinių paslaugų centras</t>
  </si>
  <si>
    <t xml:space="preserve">    5.1. savarankiškųjų funkcijų finansavimo lėšos</t>
  </si>
  <si>
    <t xml:space="preserve">    5.2. specialioji dotacija valstybės deleguotoms funkcijoms</t>
  </si>
  <si>
    <t>6. Priešgaisrinė tarnyba</t>
  </si>
  <si>
    <t xml:space="preserve">    6.1. specialioji dotacija valstybės deleguotoms funkcijoms</t>
  </si>
  <si>
    <t>7. Šilutės atviro jaunimo centras</t>
  </si>
  <si>
    <t xml:space="preserve">    7.1. savarankiškųjų funkcijų finansavimo lėšos</t>
  </si>
  <si>
    <t>05. Kultūros plėtros ir paveldo puoselėjimo programa</t>
  </si>
  <si>
    <t>2. Fridricho Bajoraičio viešoji biblioteka</t>
  </si>
  <si>
    <t xml:space="preserve">    2.3. bibliotekoms dokumentams įsigyti</t>
  </si>
  <si>
    <t>3. Šilutės Hugo Šojaus muziejus</t>
  </si>
  <si>
    <t xml:space="preserve">    3.2. lėšos už paslaugas ir nuomą</t>
  </si>
  <si>
    <t>4. Šilutės kultūros ir pramogų centras</t>
  </si>
  <si>
    <t xml:space="preserve">    4.2. lėšos už paslaugas ir nuomą</t>
  </si>
  <si>
    <t>5. Šilutės kamerinis dramos teatras</t>
  </si>
  <si>
    <t xml:space="preserve">    5.1.savarankiškųjų funkcijų finansavimo lėšos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</si>
  <si>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</si>
  <si>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</si>
  <si>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</si>
  <si>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</si>
  <si>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>7. Senųjų kaimo tradicijų kultūros centras</t>
  </si>
  <si>
    <t xml:space="preserve">    7.2. lėšos už paslaugas ir nuomą</t>
  </si>
  <si>
    <t>8. Salos etnokultūros ir informacijos centras</t>
  </si>
  <si>
    <t xml:space="preserve">    8.1. savarankiškųjų funkcijų finansavimo lėšos</t>
  </si>
  <si>
    <t xml:space="preserve">    8.2. lėšos už paslaugas ir nuomą</t>
  </si>
  <si>
    <t>9. Žemaičių krašto etnokultūros centras</t>
  </si>
  <si>
    <t xml:space="preserve">    9.1. savarankiškųjų funkcijų finansavimo lėšos</t>
  </si>
  <si>
    <t xml:space="preserve">    9.2. lėšos už paslaugas ir nuomą</t>
  </si>
  <si>
    <t>06. Efektyvaus Savivaldybės valdymo programa</t>
  </si>
  <si>
    <t xml:space="preserve">    1.2. lėšos už paslaugas ir nuomą</t>
  </si>
  <si>
    <t xml:space="preserve">    1.3. specialioji dotacija valstybės deleguotoms funkcijoms</t>
  </si>
  <si>
    <t>2. Kontrolės ir audito tarnyba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</si>
  <si>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</si>
  <si>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</si>
  <si>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</si>
  <si>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</si>
  <si>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</si>
  <si>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</si>
  <si>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</si>
  <si>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</si>
  <si>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</si>
  <si>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</si>
  <si>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</si>
  <si>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</si>
  <si>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</si>
  <si>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</si>
  <si>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</si>
  <si>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</si>
  <si>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</si>
  <si>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</si>
  <si>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 xml:space="preserve">    1.4. bendruomeninei veiklai stiprinti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</si>
  <si>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</si>
  <si>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</si>
  <si>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</si>
  <si>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</si>
  <si>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</si>
  <si>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</si>
  <si>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</si>
  <si>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</si>
  <si>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</si>
  <si>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</si>
  <si>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</si>
  <si>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</si>
  <si>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</si>
  <si>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</si>
  <si>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 1. Savivaldybės administracija</t>
  </si>
  <si>
    <t xml:space="preserve">    1.2. kelių priežiūros ir plėtros programa</t>
  </si>
  <si>
    <t>Iš viso asignavimų</t>
  </si>
  <si>
    <t>iš jų:</t>
  </si>
  <si>
    <t>specialioji dotacija ugdymui</t>
  </si>
  <si>
    <t>specialioji dotacija valstybės deleguotoms funkcijoms</t>
  </si>
  <si>
    <t>akredituotai vaikų dienos socialinei priežiūrai</t>
  </si>
  <si>
    <t>lėšos už paslaugas ir nuomą</t>
  </si>
  <si>
    <t>savarankiškųjų funkcijų finansavimo lėšos</t>
  </si>
  <si>
    <t>aplinkos apsaugos rėmimo specialiosios programos lėšos</t>
  </si>
  <si>
    <t>specialioji dotacija Savivaldybei perduotoms įstaigoms išlaikyti</t>
  </si>
  <si>
    <t>specialioji dotacija specialiųjų poreikių mokiniams išlaikyti</t>
  </si>
  <si>
    <t>Savivaldybių viešosioms bibliotekoms dokumentams įsigyti</t>
  </si>
  <si>
    <t>bendruomeninei veiklai stiprinti</t>
  </si>
  <si>
    <t>dotacija neformaliajam vaikų švietimui</t>
  </si>
  <si>
    <t>socialinę riziką patiriančių vaikų ikimokykliniam ugdymui</t>
  </si>
  <si>
    <t>jaunimo užimtumo vasarą ir integravimui į darbo rinką projektui finansuoti</t>
  </si>
  <si>
    <t>kelių priežiūros ir plėtros programa</t>
  </si>
  <si>
    <t>dotacija pagal ES fondų investicijų veiksmų programą įgyvendinamų projektų nuosavam indėliui užtikrinti</t>
  </si>
  <si>
    <t>Europos Sąjungos lėšos</t>
  </si>
  <si>
    <t>skolintos lėšos</t>
  </si>
  <si>
    <t>Programos pavadinimas ir asignavimų</t>
  </si>
  <si>
    <t>valdytojo pavadinimas</t>
  </si>
  <si>
    <t>04. Socialiai saugios ir sveikos aplinkos kūrimo programa</t>
  </si>
  <si>
    <t>2023 m. birželio     d. sprendimu Nr. T1-</t>
  </si>
  <si>
    <t>2022 M. GRUODŽIO 31 D.</t>
  </si>
  <si>
    <t>Finansinių įsipareigojimų vykdymo išlaidos (grąžintos skolos) (114+119)</t>
  </si>
  <si>
    <t xml:space="preserve"> </t>
  </si>
  <si>
    <t>BIUDŽETO IŠLAIDŲ SĄMATOS VYKDYMO 2022 M. GRUODŽIO 31 D.</t>
  </si>
  <si>
    <t>2023 m. birželio   d. sprendimu Nr. T1-</t>
  </si>
  <si>
    <t xml:space="preserve">                                2022 METŲ SAVIVALDYBĖS BIUDŽETO ASIGNAVIMAI </t>
  </si>
  <si>
    <t xml:space="preserve"> 2022 m. patikslintas planas/ tūkst.eur</t>
  </si>
  <si>
    <t>2022 m. Įvykdymas/ tūkst.eur</t>
  </si>
  <si>
    <t xml:space="preserve">    1.4. vaikų, atvykusių į Lietuvos Respubliką iš Ukrainos, ugdymui ir pavėžėjimui į mokyklą ir atgal</t>
  </si>
  <si>
    <t xml:space="preserve">    2.4. pedagoginių darbuotojų skaičiaus optimizavimui</t>
  </si>
  <si>
    <t xml:space="preserve">    3.4. socialinę riziką patiriančių vaikų ikimokykliniam ugdymui</t>
  </si>
  <si>
    <t xml:space="preserve">    3.5. pedagoginių darbuotojų darbo užmokesčiui didinti</t>
  </si>
  <si>
    <t xml:space="preserve">    3.6. vaikų, atvykusių į Lietuvos Respubliką iš Ukrainos, ugdymui ir pavėžėjimui į mokyklą ir atgal</t>
  </si>
  <si>
    <t>4. Pamario progimnazija</t>
  </si>
  <si>
    <t xml:space="preserve">    4.4. pedagoginių darbuotojų darbo užmokesčiui didinti</t>
  </si>
  <si>
    <t xml:space="preserve">    4.5. vaikų, atvykusių į Lietuvos Respubliką iš Ukrainos, ugdymui ir pavėžėjimui į mokyklą ir atgal</t>
  </si>
  <si>
    <t xml:space="preserve">    4.6. pedagoginių darbuotojų skaičiaus optimizavimui</t>
  </si>
  <si>
    <t xml:space="preserve">    6.4. socialinę riziką patiriančių vaikų ikimokykliniam ugdymui</t>
  </si>
  <si>
    <t xml:space="preserve">    6.5. pedagoginių darbuotojų darbo užmokesčiui didinti</t>
  </si>
  <si>
    <t xml:space="preserve">    6.6. vaikų, atvykusių į Lietuvos Respubliką iš Ukrainos, ugdymui ir pavėžėjimui į mokyklą ir atgal</t>
  </si>
  <si>
    <t>7. Kintų pagrindinė mokykla</t>
  </si>
  <si>
    <t xml:space="preserve">    7.4. socialinę riziką patiriančių vaikų ikimokykliniam ugdymui</t>
  </si>
  <si>
    <t xml:space="preserve">    7.5. pedagoginių darbuotojų darbo užmokesčiui didinti</t>
  </si>
  <si>
    <t xml:space="preserve">    7.6. vaikų, atvykusių į Lietuvos Respubliką iš Ukrainos, ugdymui ir pavėžėjimui į mokyklą ir atgal</t>
  </si>
  <si>
    <t>8. Traksėdžių Šilojų mokykla</t>
  </si>
  <si>
    <t xml:space="preserve">    8.3. dotacija specialiųjų poreikių mokiniams</t>
  </si>
  <si>
    <t xml:space="preserve">    8.4. lėšos už paslaugas ir nuomą</t>
  </si>
  <si>
    <t xml:space="preserve">    8.5. vaikų, atvykusių į Lietuvos Respubliką iš Ukrainos, ugdymui ir pavėžėjimui į mokyklą ir atgal</t>
  </si>
  <si>
    <t>9. Saugų Jurgio Mikšo pagrindinė mokykla</t>
  </si>
  <si>
    <t xml:space="preserve">    9.2. savarankiškųjų funkcijų finansavimo lėšos</t>
  </si>
  <si>
    <t xml:space="preserve">    9.4. socialinę riziką patiriančių vaikų ikimokykliniam ugdymui</t>
  </si>
  <si>
    <t xml:space="preserve">    9.5. pedagoginių darbuotojų darbo užmokesčiui didinti</t>
  </si>
  <si>
    <t xml:space="preserve">    9.6. vaikų, atvykusių į Lietuvos Respubliką iš Ukrainos, ugdymui ir pavėžėjimui į mokyklą ir atgal</t>
  </si>
  <si>
    <t xml:space="preserve">    9.7. pedagoginių darbuotojų skaičiaus optimizavimui</t>
  </si>
  <si>
    <t>10. Jaunimo ir suaugusiųjų mokymo centras</t>
  </si>
  <si>
    <t xml:space="preserve">    10.4. suaugusių asmenų, atvykusių į Lietuvos Respubliką iš Ukrainos, lietuvių kalbai mokyti</t>
  </si>
  <si>
    <t>11. Švėkšnos ,,Saulės" gimnazija</t>
  </si>
  <si>
    <t xml:space="preserve">    11.4. vaikų, atvykusių į Lietuvos Respubliką iš Ukrainos, ugdymui ir pavėžėjimui į mokyklą ir atgal</t>
  </si>
  <si>
    <t>12. Švėkšnos lopšelis-darželis</t>
  </si>
  <si>
    <t xml:space="preserve">    12.4. socialinę riziką patiriančių vaikų ikimokykliniam ugdymui</t>
  </si>
  <si>
    <t xml:space="preserve">    12.5. pedagoginių darbuotojų darbo užmokesčiui didinti</t>
  </si>
  <si>
    <t xml:space="preserve">    12.6. vaikų, atvykusių į Lietuvos Respubliką iš Ukrainos, ugdymui ir pavėžėjimui į mokyklą ir atgal</t>
  </si>
  <si>
    <t>13. Usėnų pagrindinė mokykla</t>
  </si>
  <si>
    <t xml:space="preserve">    13.4. socialinę riziką patiriančių vaikų ikimokykliniam ugdymui</t>
  </si>
  <si>
    <t xml:space="preserve">    13.5. pedagoginių darbuotojų darbo užmokesčiui didinti</t>
  </si>
  <si>
    <t>14. Vainuto gimnazija</t>
  </si>
  <si>
    <t xml:space="preserve">    14.4. socialinę riziką patiriančių vaikų ikimokykliniam ugdymui</t>
  </si>
  <si>
    <t xml:space="preserve">    14.5. pedagoginių darbuotojų darbo užmokesčiui didinti</t>
  </si>
  <si>
    <t xml:space="preserve">    14.6. vaikų, atvykusių į Lietuvos Respubliką iš Ukrainos, ugdymui ir pavėžėjimui į mokyklą ir atgal</t>
  </si>
  <si>
    <t xml:space="preserve">    14.7. pedagoginių darbuotojų skaičiaus optimizavimui</t>
  </si>
  <si>
    <t>15. Vilkyčių pagrindinė mokykla</t>
  </si>
  <si>
    <t xml:space="preserve">    15.4. socialinę riziką patiriančių vaikų ikimokykliniam ugdymui</t>
  </si>
  <si>
    <t xml:space="preserve">    15.5. pedagoginių darbuotojų darbo užmokesčiui didinti</t>
  </si>
  <si>
    <t>16. Žibų pradinė mokykla</t>
  </si>
  <si>
    <t xml:space="preserve">    16.3. dotacija specialiųjų poreikių mokiniams</t>
  </si>
  <si>
    <t xml:space="preserve">    16.4. lėšos už paslaugas ir nuomą</t>
  </si>
  <si>
    <t xml:space="preserve">    16.5. vaikų, atvykusių į Lietuvos Respubliką iš Ukrainos, ugdymui ir pavėžėjimui į mokyklą ir atgal</t>
  </si>
  <si>
    <t>17. Žemaičių Naumiesčio gimnazija</t>
  </si>
  <si>
    <t xml:space="preserve">    17.3. lėšos už paslaugas ir nuomą</t>
  </si>
  <si>
    <t xml:space="preserve">    17.4. socialinę riziką patiriančių vaikų ikimokykliniam ugdymui</t>
  </si>
  <si>
    <t xml:space="preserve">    17.5. pedagoginių darbuotojų darbo užmokesčiui didinti</t>
  </si>
  <si>
    <t xml:space="preserve">    17.6. vaikų, atvykusių į Lietuvos Respubliką iš Ukrainos, ugdymui ir pavėžėjimui į mokyklą ir atgal</t>
  </si>
  <si>
    <t xml:space="preserve">    17.7. pedagoginių darbuotojų skaičiaus optimizavimui</t>
  </si>
  <si>
    <t xml:space="preserve">18. Žemaičių Naumiesčio mokykla - darželis </t>
  </si>
  <si>
    <t xml:space="preserve">    18.4. socialinę riziką patiriančių vaikų ikimokykliniam ugdymui</t>
  </si>
  <si>
    <t xml:space="preserve">    18.5. pedagoginių darbuotojų darbo užmokesčiui didinti</t>
  </si>
  <si>
    <t>19. Šilutės  meno mokykla</t>
  </si>
  <si>
    <t>20. Šilutės sporto mokykla</t>
  </si>
  <si>
    <t>21. Lopšelis-darželis ,,Ąžuoliukas"</t>
  </si>
  <si>
    <t xml:space="preserve">    21.4. socialinę riziką patiriančių vaikų ikimokykliniam ugdymui</t>
  </si>
  <si>
    <t xml:space="preserve">    21.5. pedagoginių darbuotojų darbo užmokesčiui didinti</t>
  </si>
  <si>
    <t xml:space="preserve">    21.6. vaikų, atvykusių į Lietuvos Respubliką iš Ukrainos, ugdymui ir pavėžėjimui į mokyklą ir atgal</t>
  </si>
  <si>
    <t>22. Lopšelis-darželis,,Gintarėlis''</t>
  </si>
  <si>
    <t xml:space="preserve">    22.4. pedagoginių darbuotojų darbo užmokesčiui didinti</t>
  </si>
  <si>
    <t>23. Lopšelis-darželis ,,Pušelė''</t>
  </si>
  <si>
    <t xml:space="preserve">    23.1.ugdymo lėšos</t>
  </si>
  <si>
    <t xml:space="preserve">    23.4. socialinę riziką patiriančių vaikų ikimokykliniam ugdymui</t>
  </si>
  <si>
    <t xml:space="preserve">    23.5. pedagoginių darbuotojų darbo užmokesčiui didinti</t>
  </si>
  <si>
    <t xml:space="preserve">    23.6. vaikų, atvykusių į Lietuvos Respubliką iš Ukrainos, ugdymui ir pavėžėjimui į mokyklą ir atgal</t>
  </si>
  <si>
    <t>24. Lopšelis-darželis ,,Raudonkepuraitė''</t>
  </si>
  <si>
    <t xml:space="preserve">   24.1. ugdymo lėšos</t>
  </si>
  <si>
    <t xml:space="preserve">   24.2. savarankiškųjų funkcijų finansavimo lėšos</t>
  </si>
  <si>
    <t xml:space="preserve">   24.3. lėšos už paslaugas ir nuomą</t>
  </si>
  <si>
    <t xml:space="preserve">   24.4. socialinę riziką patiriančių vaikų ikimokykliniam ugdymui</t>
  </si>
  <si>
    <t xml:space="preserve">   24.5. pedagoginių darbuotojų darbo užmokesčiui didinti</t>
  </si>
  <si>
    <t xml:space="preserve">   24.6. vaikų, atvykusių į Lietuvos Respubliką iš Ukrainos, ugdymui ir pavėžėjimui į mokyklą ir atgal</t>
  </si>
  <si>
    <t>25. Lopšelis-darželis ,,Žibutė"</t>
  </si>
  <si>
    <t xml:space="preserve">    25.4. socialinę riziką patiriančių vaikų ikimokykliniam ugdymui</t>
  </si>
  <si>
    <t xml:space="preserve">    25.5. pedagoginių darbuotojų darbo užmokesčiui didinti</t>
  </si>
  <si>
    <t xml:space="preserve">    25.6. vaikų, atvykusių į Lietuvos Respubliką iš Ukrainos, ugdymui ir pavėžėjimui į mokyklą ir atgal</t>
  </si>
  <si>
    <t>26. Lopšelis-darželis ,,Žvaigždutė"</t>
  </si>
  <si>
    <t xml:space="preserve">    26.4. socialinę riziką patiriančių vaikų ikimokykliniam ugdymui</t>
  </si>
  <si>
    <t xml:space="preserve">    26.5. pedagoginių darbuotojų darbo užmokesčiui didinti</t>
  </si>
  <si>
    <t xml:space="preserve">    26.6. vaikų, atvykusių į Lietuvos Respubliką iš Ukrainos, ugdymui ir pavėžėjimui į mokyklą ir atgal</t>
  </si>
  <si>
    <t>27. Savivaldybės administracija</t>
  </si>
  <si>
    <t xml:space="preserve">    27.3. Europos Sąjungos lėšos </t>
  </si>
  <si>
    <t xml:space="preserve">    27.4. dotacija neformaliajam vaikų švietimui</t>
  </si>
  <si>
    <t xml:space="preserve">    27.5. mokyklų tinklo stiprinimo iniciatyvoms skatinti</t>
  </si>
  <si>
    <t>02. Turizmo informacijos centras</t>
  </si>
  <si>
    <t>03. Konkurencingo  žemės ūkio programa</t>
  </si>
  <si>
    <t xml:space="preserve">    1.4. būsto šildymo išlaidų kompensacijoms teikti </t>
  </si>
  <si>
    <t xml:space="preserve">    1.5. asmeninei pagalbai teikti ir administruoti</t>
  </si>
  <si>
    <t xml:space="preserve">    1.6. aplinkos apsaugos rėmimo specialioji programa</t>
  </si>
  <si>
    <t xml:space="preserve">    1.7. Europos Sąjungos lėšos </t>
  </si>
  <si>
    <t xml:space="preserve">    1.8. socialinės reabilitacijos paslaugų neįgaliesiems teikimo bendruomenėje projektams finansuoti</t>
  </si>
  <si>
    <t xml:space="preserve">    1.9. kompensacijoms už būsto suteikimą  užsieniečiams, pasitraukusiems iš Ukrainos, finansuoti</t>
  </si>
  <si>
    <t xml:space="preserve">    1.10. įstatymo įgyvendinimui dėl valstybės remiamų pajamų dydžio padidinimo</t>
  </si>
  <si>
    <t xml:space="preserve">    1.11. jaunimo užimtumo vasarą ir integravimui į darbo rinką projektui finansuoti</t>
  </si>
  <si>
    <t xml:space="preserve">    1.12.  užtikrinti socialinės paramos nepasiturintiems gyventojams įstatymo įgyvendinimą dėl karinių veiksmų iš Ukrainos pasitraukusiems gyventojams</t>
  </si>
  <si>
    <t xml:space="preserve">    1.13. užsieniečiams, pasitraukusiems iš Ukrainos dėl Rusijos Federacijos karinių veiksmų Ukrainoje, priimti ir pagalbai jiems teikti</t>
  </si>
  <si>
    <t xml:space="preserve">    1.14. vienkartinėms išmokoms įsikurti gyvenamojoje vietoje savivaldybės teritorijoje ir (ar) mėnesinėms kompensacijoms vaiko ugdymo pagal ikimokyklinio ar priešmokyklinio ugdymo programą išlaidoms kompensuoti</t>
  </si>
  <si>
    <t xml:space="preserve">    2.3. vadovaujančių darbuotojų minimaliems pareiginės algos koeficientams padidinti</t>
  </si>
  <si>
    <t xml:space="preserve">    2.4. socialinių paslaugų srities darbuotojų minimaliems pareiginės algos pastoviosios dalies koeficientams didinti</t>
  </si>
  <si>
    <t xml:space="preserve">    3.3. vadovaujančių darbuotojų minimaliems pareiginės algos koeficientams padidinti</t>
  </si>
  <si>
    <t xml:space="preserve">    3.4. socialinių paslaugų srities darbuotojų minimaliems pareiginės algos pastoviosios dalies koeficientams didinti</t>
  </si>
  <si>
    <t xml:space="preserve">    4.4. plėtoti visuomenės psichologinės gerovės ir psichikos sveikatos stiprinimo paslaugas gyventojams bendruomenėse</t>
  </si>
  <si>
    <t xml:space="preserve">    5.4. vadovaujančių darbuotojų minimaliems pareiginės algos koeficientams padidinti</t>
  </si>
  <si>
    <t xml:space="preserve">    5.5. socialinių paslaugų srities darbuotojų minimaliems pareiginės algos pastoviosios dalies koeficientams didinti</t>
  </si>
  <si>
    <t xml:space="preserve">    5.6. socialinės priežiūros šeimoms teikimas</t>
  </si>
  <si>
    <t xml:space="preserve">    5.7. integraliai pagalbai teikti</t>
  </si>
  <si>
    <t xml:space="preserve">    2.4. vadovaujančių darbuotojų minimaliems pareiginės algos koeficientams padidinti</t>
  </si>
  <si>
    <t xml:space="preserve">    1.4. socialinių paslaugų srities darbuotojų minimaliems pareiginės algos pastoviosios dalies koeficientams didinti</t>
  </si>
  <si>
    <t xml:space="preserve">    1.5. išlaidoms, susijusioms su užsieniečiais, pasitraukusiais iš Ukrainos dėl Rusijos Federacijos karinių veiksmų Ukrainoje, kompensuoti</t>
  </si>
  <si>
    <t xml:space="preserve">    1.3. dotacija pagal ES fondų investicijų veiksmų programą įgyvendinamų projektų nuosavam indėliui užtikrinti</t>
  </si>
  <si>
    <t xml:space="preserve">    1.4. Europos Sąjungos lėšos </t>
  </si>
  <si>
    <t xml:space="preserve">    1.5. skolintos lėšos</t>
  </si>
  <si>
    <t xml:space="preserve">    1.6. dotacija būstams pritaikyti neįgaliesiems</t>
  </si>
  <si>
    <t>pedagoginių darbuotojų darbo užmokesčiui didinti</t>
  </si>
  <si>
    <t>asmeninei pagalbai teikti ir administruoti</t>
  </si>
  <si>
    <t xml:space="preserve">būsto šildymo išlaidų kompensacijoms teikti </t>
  </si>
  <si>
    <t>vadovaujančių darbuotojų minimaliems pareiginės algos koeficientams padidinti</t>
  </si>
  <si>
    <t>pedagoginių darbuotojų skaičiaus optimizavimui</t>
  </si>
  <si>
    <t>socialinių paslaugų srities darbuotojų minimaliems pareiginės algos pastoviosios dalies koeficientams didinti</t>
  </si>
  <si>
    <t>socialinės reabilitacijos paslaugų neįgaliesiems teikimo bendruomenėje projektams finansuoti</t>
  </si>
  <si>
    <t>vaikų, atvykusių į Lietuvos Respubliką iš Ukrainos, ugdymui ir pavėžėjimui į mokyklą ir atgal</t>
  </si>
  <si>
    <t>suaugusių asmenų, atvykusių į Lietuvos Respubliką iš Ukrainos, lietuvių kalbai mokyti</t>
  </si>
  <si>
    <t>mokyklų tinklo stiprinimo iniciatyvoms skatinti</t>
  </si>
  <si>
    <t>plėtoti visuomenės psichologinės gerovės ir psichikos sveikatos stiprinimo paslaugas gyventojams bendruomenėse</t>
  </si>
  <si>
    <t>kompensacijoms už būsto suteikimą  užsieniečiams, pasitraukusiems iš Ukrainos, finansuoti</t>
  </si>
  <si>
    <t>dotacija būstams pritaikyti neįgaliesiems</t>
  </si>
  <si>
    <t>įstatymo įgyvendinimui dėl valstybės remiamų pajamų dydžio padidinimo</t>
  </si>
  <si>
    <t>užtikrinti socialinės paramos nepasiturintiems gyventojams įstatymo įgyvendinimą dėl karinių veiksmų iš Ukrainos pasitraukusiems gyventojams</t>
  </si>
  <si>
    <t>socialinės priežiūros šeimoms teikimas</t>
  </si>
  <si>
    <t>užsieniečiams, pasitraukusiems iš Ukrainos dėl Rusijos Federacijos karinių veiksmų Ukrainoje, priimti ir pagalbai jiems teikti</t>
  </si>
  <si>
    <t>vienkartinėms išmokoms įsikurti gyvenamojoje vietoje savivaldybės teritorijoje ir (ar) mėnesinėms kompensacijoms vaiko ugdymo pagal ikimokyklinio ar priešmokyklinio ugdymo programą išlaidoms kompensuoti</t>
  </si>
  <si>
    <t>išlaidoms, susijusioms su užsieniečiais, pasitraukusiais iš Ukrainos dėl Rusijos Federacijos karinių veiksmų Ukrainoje, kompensuoti</t>
  </si>
  <si>
    <t>integraliai pagalbai teikti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</si>
</sst>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27]#,##0;\-#,##0"/>
    <numFmt numFmtId="165" formatCode="[$-10427]#,##0.0;\-#,##0.0"/>
    <numFmt numFmtId="166" formatCode="0.0"/>
  </numFmts>
  <fonts count="2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7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7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name val="Times New Roman"/>
      <family val="1"/>
    </font>
    <font>
      <b/>
      <sz val="9"/>
      <color rgb="FF000000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</font>
    <font>
      <b/>
      <sz val="8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sz val="7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7">
    <xf numFmtId="0" fontId="1" fillId="0" borderId="0" xfId="0" applyFont="1" applyFill="1" applyBorder="1"/>
    <xf numFmtId="0" fontId="6" fillId="0" borderId="2" xfId="1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  <xf numFmtId="0" fontId="2" fillId="0" borderId="0" xfId="1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  <xf numFmtId="0" fontId="15" fillId="0" borderId="0" xfId="0" applyFont="1" applyFill="1" applyBorder="1"/>
    <xf numFmtId="0" fontId="15" fillId="0" borderId="0" xfId="0" applyFont="1" applyFill="1" applyBorder="1" applyAlignment="1"/>
    <xf numFmtId="0" fontId="9" fillId="0" borderId="0" xfId="0" applyFont="1" applyFill="1" applyBorder="1" applyAlignment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8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4" xfId="0" applyFont="1" applyFill="1" applyBorder="1"/>
    <xf numFmtId="0" fontId="20" fillId="2" borderId="17" xfId="0" applyFont="1" applyFill="1" applyBorder="1"/>
    <xf numFmtId="0" fontId="18" fillId="2" borderId="17" xfId="0" applyFont="1" applyFill="1" applyBorder="1"/>
    <xf numFmtId="0" fontId="18" fillId="2" borderId="0" xfId="0" applyFont="1" applyFill="1" applyBorder="1"/>
    <xf numFmtId="0" fontId="18" fillId="0" borderId="17" xfId="0" applyFont="1" applyBorder="1" applyAlignment="1">
      <alignment wrapText="1"/>
    </xf>
    <xf numFmtId="0" fontId="18" fillId="2" borderId="17" xfId="0" applyFont="1" applyFill="1" applyBorder="1" applyAlignment="1">
      <alignment wrapText="1"/>
    </xf>
    <xf numFmtId="0" fontId="18" fillId="0" borderId="17" xfId="0" applyFont="1" applyBorder="1"/>
    <xf numFmtId="1" fontId="18" fillId="2" borderId="0" xfId="0" applyNumberFormat="1" applyFont="1" applyFill="1" applyBorder="1"/>
    <xf numFmtId="0" fontId="20" fillId="2" borderId="0" xfId="0" applyFont="1" applyFill="1" applyBorder="1"/>
    <xf numFmtId="2" fontId="20" fillId="2" borderId="0" xfId="0" applyNumberFormat="1" applyFont="1" applyFill="1" applyBorder="1"/>
    <xf numFmtId="1" fontId="20" fillId="2" borderId="0" xfId="0" applyNumberFormat="1" applyFont="1" applyFill="1" applyBorder="1"/>
    <xf numFmtId="0" fontId="17" fillId="2" borderId="0" xfId="0" applyFont="1" applyFill="1" applyBorder="1"/>
    <xf numFmtId="0" fontId="21" fillId="2" borderId="0" xfId="0" applyFont="1" applyFill="1" applyBorder="1"/>
    <xf numFmtId="1" fontId="21" fillId="2" borderId="0" xfId="0" applyNumberFormat="1" applyFont="1" applyFill="1" applyBorder="1"/>
    <xf numFmtId="0" fontId="20" fillId="2" borderId="12" xfId="0" applyFont="1" applyFill="1" applyBorder="1"/>
    <xf numFmtId="0" fontId="22" fillId="2" borderId="9" xfId="0" applyFont="1" applyFill="1" applyBorder="1"/>
    <xf numFmtId="0" fontId="22" fillId="2" borderId="10" xfId="0" applyFont="1" applyFill="1" applyBorder="1"/>
    <xf numFmtId="0" fontId="9" fillId="0" borderId="0" xfId="0" applyFont="1" applyFill="1" applyBorder="1"/>
    <xf numFmtId="0" fontId="25" fillId="0" borderId="2" xfId="1" applyNumberFormat="1" applyFont="1" applyFill="1" applyBorder="1" applyAlignment="1">
      <alignment horizontal="center" vertical="top" wrapText="1" readingOrder="1"/>
    </xf>
    <xf numFmtId="0" fontId="22" fillId="2" borderId="9" xfId="0" applyFont="1" applyFill="1" applyBorder="1" applyAlignment="1">
      <alignment horizontal="left"/>
    </xf>
    <xf numFmtId="0" fontId="22" fillId="2" borderId="11" xfId="0" applyFont="1" applyFill="1" applyBorder="1"/>
    <xf numFmtId="0" fontId="20" fillId="2" borderId="8" xfId="0" applyFont="1" applyFill="1" applyBorder="1"/>
    <xf numFmtId="0" fontId="20" fillId="2" borderId="15" xfId="0" applyFont="1" applyFill="1" applyBorder="1" applyAlignment="1">
      <alignment horizontal="center"/>
    </xf>
    <xf numFmtId="0" fontId="20" fillId="3" borderId="16" xfId="0" applyFont="1" applyFill="1" applyBorder="1"/>
    <xf numFmtId="0" fontId="20" fillId="3" borderId="17" xfId="0" applyFont="1" applyFill="1" applyBorder="1"/>
    <xf numFmtId="0" fontId="20" fillId="0" borderId="17" xfId="0" applyFont="1" applyFill="1" applyBorder="1"/>
    <xf numFmtId="0" fontId="18" fillId="0" borderId="17" xfId="0" applyFont="1" applyFill="1" applyBorder="1" applyAlignment="1">
      <alignment wrapText="1"/>
    </xf>
    <xf numFmtId="0" fontId="21" fillId="4" borderId="17" xfId="0" applyFont="1" applyFill="1" applyBorder="1"/>
    <xf numFmtId="0" fontId="18" fillId="0" borderId="17" xfId="0" applyFont="1" applyBorder="1" applyAlignment="1">
      <alignment horizontal="left" wrapText="1"/>
    </xf>
    <xf numFmtId="0" fontId="17" fillId="0" borderId="0" xfId="0" applyFont="1" applyFill="1"/>
    <xf numFmtId="166" fontId="20" fillId="3" borderId="16" xfId="0" applyNumberFormat="1" applyFont="1" applyFill="1" applyBorder="1"/>
    <xf numFmtId="166" fontId="20" fillId="2" borderId="17" xfId="0" applyNumberFormat="1" applyFont="1" applyFill="1" applyBorder="1"/>
    <xf numFmtId="166" fontId="18" fillId="2" borderId="17" xfId="0" applyNumberFormat="1" applyFont="1" applyFill="1" applyBorder="1"/>
    <xf numFmtId="166" fontId="21" fillId="3" borderId="17" xfId="0" applyNumberFormat="1" applyFont="1" applyFill="1" applyBorder="1"/>
    <xf numFmtId="166" fontId="20" fillId="0" borderId="17" xfId="0" applyNumberFormat="1" applyFont="1" applyFill="1" applyBorder="1"/>
    <xf numFmtId="166" fontId="20" fillId="3" borderId="17" xfId="0" applyNumberFormat="1" applyFont="1" applyFill="1" applyBorder="1"/>
    <xf numFmtId="166" fontId="18" fillId="0" borderId="17" xfId="0" applyNumberFormat="1" applyFont="1" applyBorder="1"/>
    <xf numFmtId="166" fontId="21" fillId="4" borderId="17" xfId="0" applyNumberFormat="1" applyFont="1" applyFill="1" applyBorder="1"/>
    <xf numFmtId="0" fontId="6" fillId="0" borderId="2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lef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164" fontId="6" fillId="0" borderId="2" xfId="1" applyNumberFormat="1" applyFont="1" applyFill="1" applyBorder="1" applyAlignment="1">
      <alignment horizontal="center" vertical="top" wrapText="1" readingOrder="1"/>
    </xf>
    <xf numFmtId="165" fontId="6" fillId="0" borderId="2" xfId="1" applyNumberFormat="1" applyFont="1" applyFill="1" applyBorder="1" applyAlignment="1">
      <alignment horizontal="right" vertical="top" wrapText="1" readingOrder="1"/>
    </xf>
    <xf numFmtId="165" fontId="6" fillId="0" borderId="2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right" vertical="top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166" fontId="6" fillId="0" borderId="5" xfId="1" applyNumberFormat="1" applyFont="1" applyFill="1" applyBorder="1" applyAlignment="1">
      <alignment horizontal="right" vertical="center" wrapText="1" readingOrder="1"/>
    </xf>
    <xf numFmtId="166" fontId="6" fillId="0" borderId="3" xfId="1" applyNumberFormat="1" applyFont="1" applyFill="1" applyBorder="1" applyAlignment="1">
      <alignment horizontal="right" vertical="center" wrapText="1" readingOrder="1"/>
    </xf>
    <xf numFmtId="166" fontId="6" fillId="0" borderId="4" xfId="1" applyNumberFormat="1" applyFont="1" applyFill="1" applyBorder="1" applyAlignment="1">
      <alignment horizontal="right" vertical="center" wrapText="1" readingOrder="1"/>
    </xf>
    <xf numFmtId="0" fontId="6" fillId="0" borderId="5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right" vertical="center" wrapText="1" readingOrder="1"/>
    </xf>
    <xf numFmtId="0" fontId="6" fillId="0" borderId="4" xfId="1" applyNumberFormat="1" applyFont="1" applyFill="1" applyBorder="1" applyAlignment="1">
      <alignment horizontal="right" vertical="center" wrapText="1" readingOrder="1"/>
    </xf>
    <xf numFmtId="166" fontId="6" fillId="0" borderId="2" xfId="1" applyNumberFormat="1" applyFont="1" applyFill="1" applyBorder="1" applyAlignment="1">
      <alignment horizontal="right" vertical="center" wrapText="1" readingOrder="1"/>
    </xf>
    <xf numFmtId="166" fontId="1" fillId="0" borderId="3" xfId="1" applyNumberFormat="1" applyFont="1" applyFill="1" applyBorder="1" applyAlignment="1">
      <alignment vertical="top" wrapText="1"/>
    </xf>
    <xf numFmtId="166" fontId="1" fillId="0" borderId="4" xfId="1" applyNumberFormat="1" applyFont="1" applyFill="1" applyBorder="1" applyAlignment="1">
      <alignment vertical="top" wrapText="1"/>
    </xf>
    <xf numFmtId="165" fontId="6" fillId="0" borderId="2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 readingOrder="1"/>
    </xf>
    <xf numFmtId="0" fontId="6" fillId="0" borderId="2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7" fillId="0" borderId="2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14" fillId="0" borderId="2" xfId="1" applyNumberFormat="1" applyFont="1" applyFill="1" applyBorder="1" applyAlignment="1">
      <alignment horizontal="center" vertical="top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14" fillId="0" borderId="2" xfId="1" applyNumberFormat="1" applyFont="1" applyFill="1" applyBorder="1" applyAlignment="1">
      <alignment horizontal="left" vertical="top" wrapText="1" readingOrder="1"/>
    </xf>
    <xf numFmtId="164" fontId="14" fillId="0" borderId="2" xfId="1" applyNumberFormat="1" applyFont="1" applyFill="1" applyBorder="1" applyAlignment="1">
      <alignment horizontal="center" vertical="center" wrapText="1" readingOrder="1"/>
    </xf>
    <xf numFmtId="0" fontId="14" fillId="0" borderId="2" xfId="1" applyNumberFormat="1" applyFont="1" applyFill="1" applyBorder="1" applyAlignment="1">
      <alignment horizontal="right" vertical="top" wrapText="1" readingOrder="1"/>
    </xf>
    <xf numFmtId="165" fontId="14" fillId="0" borderId="2" xfId="1" applyNumberFormat="1" applyFont="1" applyFill="1" applyBorder="1" applyAlignment="1">
      <alignment horizontal="right" vertical="top" wrapText="1" readingOrder="1"/>
    </xf>
    <xf numFmtId="165" fontId="14" fillId="0" borderId="2" xfId="1" applyNumberFormat="1" applyFont="1" applyFill="1" applyBorder="1" applyAlignment="1">
      <alignment horizontal="right" vertical="center" wrapText="1" readingOrder="1"/>
    </xf>
    <xf numFmtId="0" fontId="14" fillId="0" borderId="2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2" fillId="0" borderId="0" xfId="1" applyNumberFormat="1" applyFont="1" applyFill="1" applyBorder="1" applyAlignment="1">
      <alignment horizontal="right" vertical="top" wrapText="1" readingOrder="1"/>
    </xf>
    <xf numFmtId="0" fontId="13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>
      <alignment horizontal="right"/>
    </xf>
    <xf numFmtId="0" fontId="1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16" fillId="0" borderId="0" xfId="1" applyNumberFormat="1" applyFont="1" applyFill="1" applyBorder="1" applyAlignment="1">
      <alignment horizontal="left" vertical="top" wrapText="1" readingOrder="1"/>
    </xf>
    <xf numFmtId="0" fontId="16" fillId="0" borderId="0" xfId="1" applyNumberFormat="1" applyFont="1" applyFill="1" applyBorder="1" applyAlignment="1">
      <alignment horizontal="center" vertical="top" wrapText="1" readingOrder="1"/>
    </xf>
    <xf numFmtId="0" fontId="25" fillId="0" borderId="2" xfId="1" applyNumberFormat="1" applyFont="1" applyFill="1" applyBorder="1" applyAlignment="1">
      <alignment horizontal="center" vertical="top" wrapText="1" readingOrder="1"/>
    </xf>
    <xf numFmtId="0" fontId="24" fillId="0" borderId="4" xfId="1" applyNumberFormat="1" applyFont="1" applyFill="1" applyBorder="1" applyAlignment="1">
      <alignment vertical="top" wrapText="1"/>
    </xf>
    <xf numFmtId="0" fontId="24" fillId="0" borderId="3" xfId="1" applyNumberFormat="1" applyFont="1" applyFill="1" applyBorder="1" applyAlignment="1">
      <alignment vertical="top" wrapText="1"/>
    </xf>
    <xf numFmtId="0" fontId="25" fillId="0" borderId="2" xfId="1" applyNumberFormat="1" applyFont="1" applyFill="1" applyBorder="1" applyAlignment="1">
      <alignment horizontal="left" vertical="top" wrapText="1" readingOrder="1"/>
    </xf>
    <xf numFmtId="164" fontId="25" fillId="0" borderId="2" xfId="1" applyNumberFormat="1" applyFont="1" applyFill="1" applyBorder="1" applyAlignment="1">
      <alignment horizontal="center" vertical="top" wrapText="1" readingOrder="1"/>
    </xf>
    <xf numFmtId="0" fontId="25" fillId="0" borderId="2" xfId="1" applyNumberFormat="1" applyFont="1" applyFill="1" applyBorder="1" applyAlignment="1">
      <alignment horizontal="right" vertical="top" wrapText="1" readingOrder="1"/>
    </xf>
    <xf numFmtId="0" fontId="23" fillId="0" borderId="2" xfId="1" applyNumberFormat="1" applyFont="1" applyFill="1" applyBorder="1" applyAlignment="1">
      <alignment horizontal="center" vertical="center" wrapText="1" readingOrder="1"/>
    </xf>
    <xf numFmtId="0" fontId="25" fillId="0" borderId="7" xfId="1" applyNumberFormat="1" applyFont="1" applyFill="1" applyBorder="1" applyAlignment="1">
      <alignment horizontal="center" vertical="center" wrapText="1" readingOrder="1"/>
    </xf>
    <xf numFmtId="0" fontId="24" fillId="0" borderId="1" xfId="1" applyNumberFormat="1" applyFont="1" applyFill="1" applyBorder="1" applyAlignment="1">
      <alignment vertical="top" wrapText="1"/>
    </xf>
    <xf numFmtId="0" fontId="24" fillId="0" borderId="6" xfId="1" applyNumberFormat="1" applyFont="1" applyFill="1" applyBorder="1" applyAlignment="1">
      <alignment vertical="top" wrapText="1"/>
    </xf>
    <xf numFmtId="0" fontId="26" fillId="0" borderId="7" xfId="1" applyNumberFormat="1" applyFont="1" applyFill="1" applyBorder="1" applyAlignment="1">
      <alignment horizontal="center"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3"/>
  <sheetViews>
    <sheetView showGridLines="0" tabSelected="1" zoomScaleNormal="100" workbookViewId="0">
      <selection activeCell="G19" sqref="G19:I19"/>
    </sheetView>
  </sheetViews>
  <sheetFormatPr defaultRowHeight="15" x14ac:dyDescent="0.25"/>
  <cols>
    <col min="1" max="2" width="2.7109375" customWidth="1"/>
    <col min="3" max="3" width="0" hidden="1" customWidth="1"/>
    <col min="4" max="6" width="2.7109375" customWidth="1"/>
    <col min="7" max="7" width="1.7109375" customWidth="1"/>
    <col min="8" max="8" width="1" customWidth="1"/>
    <col min="9" max="9" width="2.7109375" customWidth="1"/>
    <col min="10" max="10" width="9.42578125" customWidth="1"/>
    <col min="11" max="11" width="6.140625" customWidth="1"/>
    <col min="12" max="12" width="1.140625" customWidth="1"/>
    <col min="13" max="13" width="4.28515625" customWidth="1"/>
    <col min="14" max="14" width="2.5703125" customWidth="1"/>
    <col min="15" max="15" width="5" customWidth="1"/>
    <col min="16" max="16" width="0" hidden="1" customWidth="1"/>
    <col min="17" max="17" width="3.42578125" customWidth="1"/>
    <col min="18" max="18" width="0.28515625" customWidth="1"/>
    <col min="19" max="19" width="3.42578125" customWidth="1"/>
    <col min="20" max="20" width="1.42578125" customWidth="1"/>
    <col min="21" max="21" width="1.28515625" customWidth="1"/>
    <col min="22" max="22" width="0.140625" customWidth="1"/>
    <col min="23" max="23" width="1.140625" customWidth="1"/>
    <col min="24" max="24" width="0" hidden="1" customWidth="1"/>
    <col min="25" max="25" width="0.5703125" customWidth="1"/>
    <col min="26" max="26" width="0" hidden="1" customWidth="1"/>
    <col min="27" max="27" width="2.28515625" customWidth="1"/>
    <col min="28" max="28" width="2.42578125" customWidth="1"/>
    <col min="29" max="29" width="13.140625" customWidth="1"/>
    <col min="30" max="30" width="1.7109375" customWidth="1"/>
    <col min="31" max="31" width="1.28515625" customWidth="1"/>
    <col min="32" max="32" width="6" customWidth="1"/>
    <col min="33" max="33" width="5.42578125" customWidth="1"/>
    <col min="34" max="34" width="0.7109375" customWidth="1"/>
    <col min="35" max="35" width="0" hidden="1" customWidth="1"/>
  </cols>
  <sheetData>
    <row r="1" spans="1:34" ht="18" customHeight="1" x14ac:dyDescent="0.25">
      <c r="AB1" s="5" t="s">
        <v>147</v>
      </c>
    </row>
    <row r="2" spans="1:34" ht="13.5" customHeight="1" x14ac:dyDescent="0.25">
      <c r="V2" s="3"/>
      <c r="W2" s="4"/>
      <c r="X2" s="4"/>
      <c r="Y2" s="4"/>
      <c r="Z2" s="4"/>
      <c r="AA2" s="4"/>
      <c r="AB2" s="6" t="s">
        <v>148</v>
      </c>
      <c r="AD2" s="4"/>
      <c r="AE2" s="4"/>
      <c r="AF2" s="4"/>
      <c r="AG2" s="4"/>
    </row>
    <row r="3" spans="1:34" ht="15.75" customHeight="1" x14ac:dyDescent="0.25">
      <c r="AB3" s="5" t="s">
        <v>462</v>
      </c>
    </row>
    <row r="4" spans="1:34" ht="15.75" customHeight="1" x14ac:dyDescent="0.25"/>
    <row r="5" spans="1:34" ht="13.35" customHeight="1" x14ac:dyDescent="0.25">
      <c r="H5" s="76" t="s">
        <v>275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34" ht="13.35" customHeight="1" x14ac:dyDescent="0.25">
      <c r="H6" s="78" t="s">
        <v>0</v>
      </c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</row>
    <row r="7" spans="1:34" ht="5.0999999999999996" customHeight="1" x14ac:dyDescent="0.25"/>
    <row r="8" spans="1:34" ht="13.35" customHeight="1" x14ac:dyDescent="0.25">
      <c r="C8" s="79" t="s">
        <v>1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AA8" s="80" t="s">
        <v>463</v>
      </c>
      <c r="AB8" s="74"/>
      <c r="AC8" s="74"/>
      <c r="AD8" s="74"/>
      <c r="AE8" s="74"/>
      <c r="AF8" s="74"/>
    </row>
    <row r="9" spans="1:34" ht="0.95" customHeight="1" x14ac:dyDescent="0.25"/>
    <row r="10" spans="1:34" ht="12.75" customHeight="1" x14ac:dyDescent="0.25">
      <c r="N10" s="75" t="s">
        <v>2</v>
      </c>
      <c r="O10" s="74"/>
      <c r="P10" s="74"/>
      <c r="Q10" s="74"/>
      <c r="R10" s="74"/>
      <c r="S10" s="74"/>
      <c r="T10" s="74"/>
    </row>
    <row r="11" spans="1:34" ht="12.75" customHeight="1" x14ac:dyDescent="0.25"/>
    <row r="12" spans="1:34" ht="13.35" customHeight="1" x14ac:dyDescent="0.25">
      <c r="T12" s="73" t="s">
        <v>4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</row>
    <row r="13" spans="1:34" ht="0" hidden="1" customHeight="1" x14ac:dyDescent="0.25"/>
    <row r="14" spans="1:34" ht="26.65" customHeight="1" x14ac:dyDescent="0.25">
      <c r="A14" s="81" t="s">
        <v>5</v>
      </c>
      <c r="B14" s="54"/>
      <c r="C14" s="54"/>
      <c r="D14" s="54"/>
      <c r="E14" s="54"/>
      <c r="F14" s="54"/>
      <c r="G14" s="54"/>
      <c r="H14" s="54"/>
      <c r="I14" s="52"/>
      <c r="J14" s="81" t="s">
        <v>6</v>
      </c>
      <c r="K14" s="54"/>
      <c r="L14" s="54"/>
      <c r="M14" s="54"/>
      <c r="N14" s="54"/>
      <c r="O14" s="54"/>
      <c r="P14" s="54"/>
      <c r="Q14" s="54"/>
      <c r="R14" s="52"/>
      <c r="S14" s="81" t="s">
        <v>7</v>
      </c>
      <c r="T14" s="54"/>
      <c r="U14" s="54"/>
      <c r="V14" s="54"/>
      <c r="W14" s="54"/>
      <c r="X14" s="52"/>
      <c r="Y14" s="81" t="s">
        <v>8</v>
      </c>
      <c r="Z14" s="54"/>
      <c r="AA14" s="54"/>
      <c r="AB14" s="54"/>
      <c r="AC14" s="54"/>
      <c r="AD14" s="52"/>
      <c r="AE14" s="81" t="s">
        <v>9</v>
      </c>
      <c r="AF14" s="54"/>
      <c r="AG14" s="54"/>
      <c r="AH14" s="52"/>
    </row>
    <row r="15" spans="1:34" ht="13.35" customHeight="1" x14ac:dyDescent="0.25">
      <c r="A15" s="51" t="s">
        <v>10</v>
      </c>
      <c r="B15" s="54"/>
      <c r="C15" s="54"/>
      <c r="D15" s="54"/>
      <c r="E15" s="54"/>
      <c r="F15" s="54"/>
      <c r="G15" s="54"/>
      <c r="H15" s="54"/>
      <c r="I15" s="52"/>
      <c r="J15" s="51" t="s">
        <v>11</v>
      </c>
      <c r="K15" s="54"/>
      <c r="L15" s="54"/>
      <c r="M15" s="54"/>
      <c r="N15" s="54"/>
      <c r="O15" s="54"/>
      <c r="P15" s="54"/>
      <c r="Q15" s="54"/>
      <c r="R15" s="52"/>
      <c r="S15" s="51" t="s">
        <v>12</v>
      </c>
      <c r="T15" s="54"/>
      <c r="U15" s="54"/>
      <c r="V15" s="54"/>
      <c r="W15" s="54"/>
      <c r="X15" s="52"/>
      <c r="Y15" s="51" t="s">
        <v>13</v>
      </c>
      <c r="Z15" s="54"/>
      <c r="AA15" s="54"/>
      <c r="AB15" s="54"/>
      <c r="AC15" s="54"/>
      <c r="AD15" s="52"/>
      <c r="AE15" s="51" t="s">
        <v>14</v>
      </c>
      <c r="AF15" s="54"/>
      <c r="AG15" s="54"/>
      <c r="AH15" s="52"/>
    </row>
    <row r="16" spans="1:34" x14ac:dyDescent="0.25">
      <c r="A16" s="1" t="s">
        <v>10</v>
      </c>
      <c r="B16" s="1" t="s">
        <v>10</v>
      </c>
      <c r="D16" s="1"/>
      <c r="E16" s="1"/>
      <c r="F16" s="1"/>
      <c r="G16" s="51"/>
      <c r="H16" s="52"/>
      <c r="I16" s="1"/>
      <c r="J16" s="53" t="s">
        <v>15</v>
      </c>
      <c r="K16" s="54"/>
      <c r="L16" s="54"/>
      <c r="M16" s="54"/>
      <c r="N16" s="54"/>
      <c r="O16" s="54"/>
      <c r="P16" s="54"/>
      <c r="Q16" s="54"/>
      <c r="R16" s="52"/>
      <c r="S16" s="55">
        <v>1</v>
      </c>
      <c r="T16" s="54"/>
      <c r="U16" s="54"/>
      <c r="V16" s="54"/>
      <c r="W16" s="54"/>
      <c r="X16" s="52"/>
      <c r="Y16" s="56">
        <v>30878.5</v>
      </c>
      <c r="Z16" s="54"/>
      <c r="AA16" s="54"/>
      <c r="AB16" s="54"/>
      <c r="AC16" s="54"/>
      <c r="AD16" s="52"/>
      <c r="AE16" s="57">
        <v>34062</v>
      </c>
      <c r="AF16" s="54"/>
      <c r="AG16" s="54"/>
      <c r="AH16" s="52"/>
    </row>
    <row r="17" spans="1:34" x14ac:dyDescent="0.25">
      <c r="A17" s="1" t="s">
        <v>10</v>
      </c>
      <c r="B17" s="1" t="s">
        <v>10</v>
      </c>
      <c r="D17" s="1" t="s">
        <v>10</v>
      </c>
      <c r="E17" s="1"/>
      <c r="F17" s="1"/>
      <c r="G17" s="51"/>
      <c r="H17" s="52"/>
      <c r="I17" s="1"/>
      <c r="J17" s="53" t="s">
        <v>16</v>
      </c>
      <c r="K17" s="54"/>
      <c r="L17" s="54"/>
      <c r="M17" s="54"/>
      <c r="N17" s="54"/>
      <c r="O17" s="54"/>
      <c r="P17" s="54"/>
      <c r="Q17" s="54"/>
      <c r="R17" s="52"/>
      <c r="S17" s="55">
        <v>2</v>
      </c>
      <c r="T17" s="54"/>
      <c r="U17" s="54"/>
      <c r="V17" s="54"/>
      <c r="W17" s="54"/>
      <c r="X17" s="52"/>
      <c r="Y17" s="56">
        <v>29120</v>
      </c>
      <c r="Z17" s="54"/>
      <c r="AA17" s="54"/>
      <c r="AB17" s="54"/>
      <c r="AC17" s="54"/>
      <c r="AD17" s="52"/>
      <c r="AE17" s="57">
        <v>32116</v>
      </c>
      <c r="AF17" s="54"/>
      <c r="AG17" s="54"/>
      <c r="AH17" s="52"/>
    </row>
    <row r="18" spans="1:34" x14ac:dyDescent="0.25">
      <c r="A18" s="1" t="s">
        <v>10</v>
      </c>
      <c r="B18" s="1" t="s">
        <v>10</v>
      </c>
      <c r="D18" s="1" t="s">
        <v>10</v>
      </c>
      <c r="E18" s="1" t="s">
        <v>10</v>
      </c>
      <c r="F18" s="1"/>
      <c r="G18" s="51"/>
      <c r="H18" s="52"/>
      <c r="I18" s="1"/>
      <c r="J18" s="53" t="s">
        <v>17</v>
      </c>
      <c r="K18" s="54"/>
      <c r="L18" s="54"/>
      <c r="M18" s="54"/>
      <c r="N18" s="54"/>
      <c r="O18" s="54"/>
      <c r="P18" s="54"/>
      <c r="Q18" s="54"/>
      <c r="R18" s="52"/>
      <c r="S18" s="55">
        <v>3</v>
      </c>
      <c r="T18" s="54"/>
      <c r="U18" s="54"/>
      <c r="V18" s="54"/>
      <c r="W18" s="54"/>
      <c r="X18" s="52"/>
      <c r="Y18" s="56">
        <v>29120</v>
      </c>
      <c r="Z18" s="54"/>
      <c r="AA18" s="54"/>
      <c r="AB18" s="54"/>
      <c r="AC18" s="54"/>
      <c r="AD18" s="52"/>
      <c r="AE18" s="57">
        <v>32116</v>
      </c>
      <c r="AF18" s="54"/>
      <c r="AG18" s="54"/>
      <c r="AH18" s="52"/>
    </row>
    <row r="19" spans="1:34" x14ac:dyDescent="0.25">
      <c r="A19" s="1" t="s">
        <v>10</v>
      </c>
      <c r="B19" s="1" t="s">
        <v>10</v>
      </c>
      <c r="D19" s="1" t="s">
        <v>12</v>
      </c>
      <c r="E19" s="1"/>
      <c r="F19" s="1"/>
      <c r="G19" s="51"/>
      <c r="H19" s="52"/>
      <c r="I19" s="1"/>
      <c r="J19" s="53" t="s">
        <v>18</v>
      </c>
      <c r="K19" s="54"/>
      <c r="L19" s="54"/>
      <c r="M19" s="54"/>
      <c r="N19" s="54"/>
      <c r="O19" s="54"/>
      <c r="P19" s="54"/>
      <c r="Q19" s="54"/>
      <c r="R19" s="52"/>
      <c r="S19" s="55">
        <v>4</v>
      </c>
      <c r="T19" s="54"/>
      <c r="U19" s="54"/>
      <c r="V19" s="54"/>
      <c r="W19" s="54"/>
      <c r="X19" s="52"/>
      <c r="Y19" s="56">
        <v>1644.5</v>
      </c>
      <c r="Z19" s="54"/>
      <c r="AA19" s="54"/>
      <c r="AB19" s="54"/>
      <c r="AC19" s="54"/>
      <c r="AD19" s="52"/>
      <c r="AE19" s="57">
        <v>1830.5</v>
      </c>
      <c r="AF19" s="54"/>
      <c r="AG19" s="54"/>
      <c r="AH19" s="52"/>
    </row>
    <row r="20" spans="1:34" x14ac:dyDescent="0.25">
      <c r="A20" s="1" t="s">
        <v>10</v>
      </c>
      <c r="B20" s="1" t="s">
        <v>10</v>
      </c>
      <c r="D20" s="1" t="s">
        <v>12</v>
      </c>
      <c r="E20" s="1" t="s">
        <v>10</v>
      </c>
      <c r="F20" s="1"/>
      <c r="G20" s="51"/>
      <c r="H20" s="52"/>
      <c r="I20" s="1"/>
      <c r="J20" s="53" t="s">
        <v>19</v>
      </c>
      <c r="K20" s="54"/>
      <c r="L20" s="54"/>
      <c r="M20" s="54"/>
      <c r="N20" s="54"/>
      <c r="O20" s="54"/>
      <c r="P20" s="54"/>
      <c r="Q20" s="54"/>
      <c r="R20" s="52"/>
      <c r="S20" s="55">
        <v>5</v>
      </c>
      <c r="T20" s="54"/>
      <c r="U20" s="54"/>
      <c r="V20" s="54"/>
      <c r="W20" s="54"/>
      <c r="X20" s="52"/>
      <c r="Y20" s="56">
        <v>500</v>
      </c>
      <c r="Z20" s="54"/>
      <c r="AA20" s="54"/>
      <c r="AB20" s="54"/>
      <c r="AC20" s="54"/>
      <c r="AD20" s="52"/>
      <c r="AE20" s="57">
        <v>679.1</v>
      </c>
      <c r="AF20" s="54"/>
      <c r="AG20" s="54"/>
      <c r="AH20" s="52"/>
    </row>
    <row r="21" spans="1:34" x14ac:dyDescent="0.25">
      <c r="A21" s="1" t="s">
        <v>10</v>
      </c>
      <c r="B21" s="1" t="s">
        <v>10</v>
      </c>
      <c r="D21" s="1" t="s">
        <v>12</v>
      </c>
      <c r="E21" s="1" t="s">
        <v>10</v>
      </c>
      <c r="F21" s="1" t="s">
        <v>10</v>
      </c>
      <c r="G21" s="51" t="s">
        <v>10</v>
      </c>
      <c r="H21" s="52"/>
      <c r="I21" s="1"/>
      <c r="J21" s="53" t="s">
        <v>20</v>
      </c>
      <c r="K21" s="54"/>
      <c r="L21" s="54"/>
      <c r="M21" s="54"/>
      <c r="N21" s="54"/>
      <c r="O21" s="54"/>
      <c r="P21" s="54"/>
      <c r="Q21" s="54"/>
      <c r="R21" s="52"/>
      <c r="S21" s="55">
        <v>6</v>
      </c>
      <c r="T21" s="54"/>
      <c r="U21" s="54"/>
      <c r="V21" s="54"/>
      <c r="W21" s="54"/>
      <c r="X21" s="52"/>
      <c r="Y21" s="56">
        <v>500</v>
      </c>
      <c r="Z21" s="54"/>
      <c r="AA21" s="54"/>
      <c r="AB21" s="54"/>
      <c r="AC21" s="54"/>
      <c r="AD21" s="52"/>
      <c r="AE21" s="57">
        <v>579.20000000000005</v>
      </c>
      <c r="AF21" s="54"/>
      <c r="AG21" s="54"/>
      <c r="AH21" s="52"/>
    </row>
    <row r="22" spans="1:34" x14ac:dyDescent="0.25">
      <c r="A22" s="1" t="s">
        <v>10</v>
      </c>
      <c r="B22" s="1" t="s">
        <v>10</v>
      </c>
      <c r="D22" s="1" t="s">
        <v>12</v>
      </c>
      <c r="E22" s="1" t="s">
        <v>10</v>
      </c>
      <c r="F22" s="1" t="s">
        <v>10</v>
      </c>
      <c r="G22" s="51" t="s">
        <v>11</v>
      </c>
      <c r="H22" s="52"/>
      <c r="I22" s="1"/>
      <c r="J22" s="53" t="s">
        <v>21</v>
      </c>
      <c r="K22" s="54"/>
      <c r="L22" s="54"/>
      <c r="M22" s="54"/>
      <c r="N22" s="54"/>
      <c r="O22" s="54"/>
      <c r="P22" s="54"/>
      <c r="Q22" s="54"/>
      <c r="R22" s="52"/>
      <c r="S22" s="55">
        <v>7</v>
      </c>
      <c r="T22" s="54"/>
      <c r="U22" s="54"/>
      <c r="V22" s="54"/>
      <c r="W22" s="54"/>
      <c r="X22" s="52"/>
      <c r="Y22" s="58" t="s">
        <v>3</v>
      </c>
      <c r="Z22" s="54"/>
      <c r="AA22" s="54"/>
      <c r="AB22" s="54"/>
      <c r="AC22" s="54"/>
      <c r="AD22" s="52"/>
      <c r="AE22" s="57">
        <v>99.9</v>
      </c>
      <c r="AF22" s="54"/>
      <c r="AG22" s="54"/>
      <c r="AH22" s="52"/>
    </row>
    <row r="23" spans="1:34" x14ac:dyDescent="0.25">
      <c r="A23" s="1" t="s">
        <v>10</v>
      </c>
      <c r="B23" s="1" t="s">
        <v>10</v>
      </c>
      <c r="D23" s="1" t="s">
        <v>12</v>
      </c>
      <c r="E23" s="1" t="s">
        <v>11</v>
      </c>
      <c r="F23" s="1"/>
      <c r="G23" s="51"/>
      <c r="H23" s="52"/>
      <c r="I23" s="1"/>
      <c r="J23" s="53" t="s">
        <v>22</v>
      </c>
      <c r="K23" s="54"/>
      <c r="L23" s="54"/>
      <c r="M23" s="54"/>
      <c r="N23" s="54"/>
      <c r="O23" s="54"/>
      <c r="P23" s="54"/>
      <c r="Q23" s="54"/>
      <c r="R23" s="52"/>
      <c r="S23" s="55">
        <v>8</v>
      </c>
      <c r="T23" s="54"/>
      <c r="U23" s="54"/>
      <c r="V23" s="54"/>
      <c r="W23" s="54"/>
      <c r="X23" s="52"/>
      <c r="Y23" s="56">
        <v>10</v>
      </c>
      <c r="Z23" s="54"/>
      <c r="AA23" s="54"/>
      <c r="AB23" s="54"/>
      <c r="AC23" s="54"/>
      <c r="AD23" s="52"/>
      <c r="AE23" s="57">
        <v>12.3</v>
      </c>
      <c r="AF23" s="54"/>
      <c r="AG23" s="54"/>
      <c r="AH23" s="52"/>
    </row>
    <row r="24" spans="1:34" x14ac:dyDescent="0.25">
      <c r="A24" s="1" t="s">
        <v>10</v>
      </c>
      <c r="B24" s="1" t="s">
        <v>10</v>
      </c>
      <c r="D24" s="1" t="s">
        <v>12</v>
      </c>
      <c r="E24" s="1" t="s">
        <v>12</v>
      </c>
      <c r="F24" s="1"/>
      <c r="G24" s="51"/>
      <c r="H24" s="52"/>
      <c r="I24" s="1"/>
      <c r="J24" s="53" t="s">
        <v>23</v>
      </c>
      <c r="K24" s="54"/>
      <c r="L24" s="54"/>
      <c r="M24" s="54"/>
      <c r="N24" s="54"/>
      <c r="O24" s="54"/>
      <c r="P24" s="54"/>
      <c r="Q24" s="54"/>
      <c r="R24" s="52"/>
      <c r="S24" s="55">
        <v>9</v>
      </c>
      <c r="T24" s="54"/>
      <c r="U24" s="54"/>
      <c r="V24" s="54"/>
      <c r="W24" s="54"/>
      <c r="X24" s="52"/>
      <c r="Y24" s="56">
        <v>1134.5</v>
      </c>
      <c r="Z24" s="54"/>
      <c r="AA24" s="54"/>
      <c r="AB24" s="54"/>
      <c r="AC24" s="54"/>
      <c r="AD24" s="52"/>
      <c r="AE24" s="57">
        <v>1139.0999999999999</v>
      </c>
      <c r="AF24" s="54"/>
      <c r="AG24" s="54"/>
      <c r="AH24" s="52"/>
    </row>
    <row r="25" spans="1:34" x14ac:dyDescent="0.25">
      <c r="A25" s="1" t="s">
        <v>10</v>
      </c>
      <c r="B25" s="1" t="s">
        <v>10</v>
      </c>
      <c r="D25" s="1" t="s">
        <v>13</v>
      </c>
      <c r="E25" s="1"/>
      <c r="F25" s="1"/>
      <c r="G25" s="51"/>
      <c r="H25" s="52"/>
      <c r="I25" s="1"/>
      <c r="J25" s="53" t="s">
        <v>24</v>
      </c>
      <c r="K25" s="54"/>
      <c r="L25" s="54"/>
      <c r="M25" s="54"/>
      <c r="N25" s="54"/>
      <c r="O25" s="54"/>
      <c r="P25" s="54"/>
      <c r="Q25" s="54"/>
      <c r="R25" s="52"/>
      <c r="S25" s="55">
        <v>10</v>
      </c>
      <c r="T25" s="54"/>
      <c r="U25" s="54"/>
      <c r="V25" s="54"/>
      <c r="W25" s="54"/>
      <c r="X25" s="52"/>
      <c r="Y25" s="56">
        <v>114</v>
      </c>
      <c r="Z25" s="54"/>
      <c r="AA25" s="54"/>
      <c r="AB25" s="54"/>
      <c r="AC25" s="54"/>
      <c r="AD25" s="52"/>
      <c r="AE25" s="57">
        <v>115.5</v>
      </c>
      <c r="AF25" s="54"/>
      <c r="AG25" s="54"/>
      <c r="AH25" s="52"/>
    </row>
    <row r="26" spans="1:34" x14ac:dyDescent="0.25">
      <c r="A26" s="1" t="s">
        <v>10</v>
      </c>
      <c r="B26" s="1" t="s">
        <v>10</v>
      </c>
      <c r="D26" s="1" t="s">
        <v>13</v>
      </c>
      <c r="E26" s="1" t="s">
        <v>14</v>
      </c>
      <c r="F26" s="1" t="s">
        <v>10</v>
      </c>
      <c r="G26" s="51" t="s">
        <v>10</v>
      </c>
      <c r="H26" s="52"/>
      <c r="I26" s="1"/>
      <c r="J26" s="53" t="s">
        <v>25</v>
      </c>
      <c r="K26" s="54"/>
      <c r="L26" s="54"/>
      <c r="M26" s="54"/>
      <c r="N26" s="54"/>
      <c r="O26" s="54"/>
      <c r="P26" s="54"/>
      <c r="Q26" s="54"/>
      <c r="R26" s="52"/>
      <c r="S26" s="55">
        <v>11</v>
      </c>
      <c r="T26" s="54"/>
      <c r="U26" s="54"/>
      <c r="V26" s="54"/>
      <c r="W26" s="54"/>
      <c r="X26" s="52"/>
      <c r="Y26" s="58" t="s">
        <v>3</v>
      </c>
      <c r="Z26" s="54"/>
      <c r="AA26" s="54"/>
      <c r="AB26" s="54"/>
      <c r="AC26" s="54"/>
      <c r="AD26" s="52"/>
      <c r="AE26" s="59" t="s">
        <v>3</v>
      </c>
      <c r="AF26" s="54"/>
      <c r="AG26" s="54"/>
      <c r="AH26" s="52"/>
    </row>
    <row r="27" spans="1:34" x14ac:dyDescent="0.25">
      <c r="A27" s="1" t="s">
        <v>10</v>
      </c>
      <c r="B27" s="1" t="s">
        <v>10</v>
      </c>
      <c r="D27" s="1" t="s">
        <v>13</v>
      </c>
      <c r="E27" s="1" t="s">
        <v>26</v>
      </c>
      <c r="F27" s="1" t="s">
        <v>10</v>
      </c>
      <c r="G27" s="51" t="s">
        <v>10</v>
      </c>
      <c r="H27" s="52"/>
      <c r="I27" s="1"/>
      <c r="J27" s="53" t="s">
        <v>27</v>
      </c>
      <c r="K27" s="54"/>
      <c r="L27" s="54"/>
      <c r="M27" s="54"/>
      <c r="N27" s="54"/>
      <c r="O27" s="54"/>
      <c r="P27" s="54"/>
      <c r="Q27" s="54"/>
      <c r="R27" s="52"/>
      <c r="S27" s="55">
        <v>12</v>
      </c>
      <c r="T27" s="54"/>
      <c r="U27" s="54"/>
      <c r="V27" s="54"/>
      <c r="W27" s="54"/>
      <c r="X27" s="52"/>
      <c r="Y27" s="56">
        <v>114</v>
      </c>
      <c r="Z27" s="54"/>
      <c r="AA27" s="54"/>
      <c r="AB27" s="54"/>
      <c r="AC27" s="54"/>
      <c r="AD27" s="52"/>
      <c r="AE27" s="57">
        <v>115.5</v>
      </c>
      <c r="AF27" s="54"/>
      <c r="AG27" s="54"/>
      <c r="AH27" s="52"/>
    </row>
    <row r="28" spans="1:34" x14ac:dyDescent="0.25">
      <c r="A28" s="1" t="s">
        <v>10</v>
      </c>
      <c r="B28" s="1" t="s">
        <v>10</v>
      </c>
      <c r="D28" s="1" t="s">
        <v>13</v>
      </c>
      <c r="E28" s="1" t="s">
        <v>28</v>
      </c>
      <c r="F28" s="1" t="s">
        <v>10</v>
      </c>
      <c r="G28" s="51" t="s">
        <v>10</v>
      </c>
      <c r="H28" s="52"/>
      <c r="I28" s="1"/>
      <c r="J28" s="53" t="s">
        <v>29</v>
      </c>
      <c r="K28" s="54"/>
      <c r="L28" s="54"/>
      <c r="M28" s="54"/>
      <c r="N28" s="54"/>
      <c r="O28" s="54"/>
      <c r="P28" s="54"/>
      <c r="Q28" s="54"/>
      <c r="R28" s="52"/>
      <c r="S28" s="55">
        <v>13</v>
      </c>
      <c r="T28" s="54"/>
      <c r="U28" s="54"/>
      <c r="V28" s="54"/>
      <c r="W28" s="54"/>
      <c r="X28" s="52"/>
      <c r="Y28" s="58" t="s">
        <v>3</v>
      </c>
      <c r="Z28" s="54"/>
      <c r="AA28" s="54"/>
      <c r="AB28" s="54"/>
      <c r="AC28" s="54"/>
      <c r="AD28" s="52"/>
      <c r="AE28" s="59" t="s">
        <v>3</v>
      </c>
      <c r="AF28" s="54"/>
      <c r="AG28" s="54"/>
      <c r="AH28" s="52"/>
    </row>
    <row r="29" spans="1:34" x14ac:dyDescent="0.25">
      <c r="A29" s="1" t="s">
        <v>10</v>
      </c>
      <c r="B29" s="1" t="s">
        <v>12</v>
      </c>
      <c r="D29" s="1"/>
      <c r="E29" s="1"/>
      <c r="F29" s="1"/>
      <c r="G29" s="51"/>
      <c r="H29" s="52"/>
      <c r="I29" s="1"/>
      <c r="J29" s="53" t="s">
        <v>30</v>
      </c>
      <c r="K29" s="54"/>
      <c r="L29" s="54"/>
      <c r="M29" s="54"/>
      <c r="N29" s="54"/>
      <c r="O29" s="54"/>
      <c r="P29" s="54"/>
      <c r="Q29" s="54"/>
      <c r="R29" s="52"/>
      <c r="S29" s="55">
        <v>14</v>
      </c>
      <c r="T29" s="54"/>
      <c r="U29" s="54"/>
      <c r="V29" s="54"/>
      <c r="W29" s="54"/>
      <c r="X29" s="52"/>
      <c r="Y29" s="56">
        <v>29745</v>
      </c>
      <c r="Z29" s="54"/>
      <c r="AA29" s="54"/>
      <c r="AB29" s="54"/>
      <c r="AC29" s="54"/>
      <c r="AD29" s="52"/>
      <c r="AE29" s="57">
        <v>29754.6</v>
      </c>
      <c r="AF29" s="54"/>
      <c r="AG29" s="54"/>
      <c r="AH29" s="52"/>
    </row>
    <row r="30" spans="1:34" x14ac:dyDescent="0.25">
      <c r="A30" s="1" t="s">
        <v>10</v>
      </c>
      <c r="B30" s="1" t="s">
        <v>12</v>
      </c>
      <c r="D30" s="1" t="s">
        <v>10</v>
      </c>
      <c r="E30" s="1"/>
      <c r="F30" s="1"/>
      <c r="G30" s="51"/>
      <c r="H30" s="52"/>
      <c r="I30" s="1"/>
      <c r="J30" s="53" t="s">
        <v>31</v>
      </c>
      <c r="K30" s="54"/>
      <c r="L30" s="54"/>
      <c r="M30" s="54"/>
      <c r="N30" s="54"/>
      <c r="O30" s="54"/>
      <c r="P30" s="54"/>
      <c r="Q30" s="54"/>
      <c r="R30" s="52"/>
      <c r="S30" s="55">
        <v>15</v>
      </c>
      <c r="T30" s="54"/>
      <c r="U30" s="54"/>
      <c r="V30" s="54"/>
      <c r="W30" s="54"/>
      <c r="X30" s="52"/>
      <c r="Y30" s="58" t="s">
        <v>3</v>
      </c>
      <c r="Z30" s="54"/>
      <c r="AA30" s="54"/>
      <c r="AB30" s="54"/>
      <c r="AC30" s="54"/>
      <c r="AD30" s="52"/>
      <c r="AE30" s="59" t="s">
        <v>3</v>
      </c>
      <c r="AF30" s="54"/>
      <c r="AG30" s="54"/>
      <c r="AH30" s="52"/>
    </row>
    <row r="31" spans="1:34" ht="24.75" customHeight="1" x14ac:dyDescent="0.25">
      <c r="A31" s="1" t="s">
        <v>10</v>
      </c>
      <c r="B31" s="1" t="s">
        <v>12</v>
      </c>
      <c r="D31" s="1" t="s">
        <v>10</v>
      </c>
      <c r="E31" s="1" t="s">
        <v>10</v>
      </c>
      <c r="F31" s="1" t="s">
        <v>10</v>
      </c>
      <c r="G31" s="51" t="s">
        <v>10</v>
      </c>
      <c r="H31" s="52"/>
      <c r="I31" s="1"/>
      <c r="J31" s="53" t="s">
        <v>32</v>
      </c>
      <c r="K31" s="54"/>
      <c r="L31" s="54"/>
      <c r="M31" s="54"/>
      <c r="N31" s="54"/>
      <c r="O31" s="54"/>
      <c r="P31" s="54"/>
      <c r="Q31" s="54"/>
      <c r="R31" s="52"/>
      <c r="S31" s="55">
        <v>16</v>
      </c>
      <c r="T31" s="54"/>
      <c r="U31" s="54"/>
      <c r="V31" s="54"/>
      <c r="W31" s="54"/>
      <c r="X31" s="52"/>
      <c r="Y31" s="58" t="s">
        <v>3</v>
      </c>
      <c r="Z31" s="54"/>
      <c r="AA31" s="54"/>
      <c r="AB31" s="54"/>
      <c r="AC31" s="54"/>
      <c r="AD31" s="52"/>
      <c r="AE31" s="59" t="s">
        <v>3</v>
      </c>
      <c r="AF31" s="54"/>
      <c r="AG31" s="54"/>
      <c r="AH31" s="52"/>
    </row>
    <row r="32" spans="1:34" ht="12.75" customHeight="1" x14ac:dyDescent="0.25">
      <c r="A32" s="1" t="s">
        <v>10</v>
      </c>
      <c r="B32" s="1" t="s">
        <v>12</v>
      </c>
      <c r="D32" s="1" t="s">
        <v>10</v>
      </c>
      <c r="E32" s="1" t="s">
        <v>11</v>
      </c>
      <c r="F32" s="1" t="s">
        <v>10</v>
      </c>
      <c r="G32" s="51" t="s">
        <v>10</v>
      </c>
      <c r="H32" s="52"/>
      <c r="I32" s="1"/>
      <c r="J32" s="53" t="s">
        <v>33</v>
      </c>
      <c r="K32" s="54"/>
      <c r="L32" s="54"/>
      <c r="M32" s="54"/>
      <c r="N32" s="54"/>
      <c r="O32" s="54"/>
      <c r="P32" s="54"/>
      <c r="Q32" s="54"/>
      <c r="R32" s="52"/>
      <c r="S32" s="55">
        <v>17</v>
      </c>
      <c r="T32" s="54"/>
      <c r="U32" s="54"/>
      <c r="V32" s="54"/>
      <c r="W32" s="54"/>
      <c r="X32" s="52"/>
      <c r="Y32" s="58" t="s">
        <v>3</v>
      </c>
      <c r="Z32" s="54"/>
      <c r="AA32" s="54"/>
      <c r="AB32" s="54"/>
      <c r="AC32" s="54"/>
      <c r="AD32" s="52"/>
      <c r="AE32" s="59" t="s">
        <v>3</v>
      </c>
      <c r="AF32" s="54"/>
      <c r="AG32" s="54"/>
      <c r="AH32" s="52"/>
    </row>
    <row r="33" spans="1:34" ht="12.75" customHeight="1" x14ac:dyDescent="0.25">
      <c r="A33" s="1" t="s">
        <v>10</v>
      </c>
      <c r="B33" s="1" t="s">
        <v>12</v>
      </c>
      <c r="D33" s="1" t="s">
        <v>11</v>
      </c>
      <c r="E33" s="1"/>
      <c r="F33" s="1"/>
      <c r="G33" s="51"/>
      <c r="H33" s="52"/>
      <c r="I33" s="1"/>
      <c r="J33" s="53" t="s">
        <v>34</v>
      </c>
      <c r="K33" s="54"/>
      <c r="L33" s="54"/>
      <c r="M33" s="54"/>
      <c r="N33" s="54"/>
      <c r="O33" s="54"/>
      <c r="P33" s="54"/>
      <c r="Q33" s="54"/>
      <c r="R33" s="52"/>
      <c r="S33" s="55">
        <v>18</v>
      </c>
      <c r="T33" s="54"/>
      <c r="U33" s="54"/>
      <c r="V33" s="54"/>
      <c r="W33" s="54"/>
      <c r="X33" s="52"/>
      <c r="Y33" s="58" t="s">
        <v>3</v>
      </c>
      <c r="Z33" s="54"/>
      <c r="AA33" s="54"/>
      <c r="AB33" s="54"/>
      <c r="AC33" s="54"/>
      <c r="AD33" s="52"/>
      <c r="AE33" s="59" t="s">
        <v>3</v>
      </c>
      <c r="AF33" s="54"/>
      <c r="AG33" s="54"/>
      <c r="AH33" s="52"/>
    </row>
    <row r="34" spans="1:34" ht="26.25" customHeight="1" x14ac:dyDescent="0.25">
      <c r="A34" s="1" t="s">
        <v>10</v>
      </c>
      <c r="B34" s="1" t="s">
        <v>12</v>
      </c>
      <c r="D34" s="1" t="s">
        <v>11</v>
      </c>
      <c r="E34" s="1" t="s">
        <v>10</v>
      </c>
      <c r="F34" s="1" t="s">
        <v>10</v>
      </c>
      <c r="G34" s="51" t="s">
        <v>10</v>
      </c>
      <c r="H34" s="52"/>
      <c r="I34" s="1"/>
      <c r="J34" s="53" t="s">
        <v>35</v>
      </c>
      <c r="K34" s="54"/>
      <c r="L34" s="54"/>
      <c r="M34" s="54"/>
      <c r="N34" s="54"/>
      <c r="O34" s="54"/>
      <c r="P34" s="54"/>
      <c r="Q34" s="54"/>
      <c r="R34" s="52"/>
      <c r="S34" s="55">
        <v>19</v>
      </c>
      <c r="T34" s="54"/>
      <c r="U34" s="54"/>
      <c r="V34" s="54"/>
      <c r="W34" s="54"/>
      <c r="X34" s="52"/>
      <c r="Y34" s="58" t="s">
        <v>3</v>
      </c>
      <c r="Z34" s="54"/>
      <c r="AA34" s="54"/>
      <c r="AB34" s="54"/>
      <c r="AC34" s="54"/>
      <c r="AD34" s="52"/>
      <c r="AE34" s="59" t="s">
        <v>3</v>
      </c>
      <c r="AF34" s="54"/>
      <c r="AG34" s="54"/>
      <c r="AH34" s="52"/>
    </row>
    <row r="35" spans="1:34" ht="23.25" customHeight="1" x14ac:dyDescent="0.25">
      <c r="A35" s="1" t="s">
        <v>10</v>
      </c>
      <c r="B35" s="1" t="s">
        <v>12</v>
      </c>
      <c r="D35" s="1" t="s">
        <v>11</v>
      </c>
      <c r="E35" s="1" t="s">
        <v>11</v>
      </c>
      <c r="F35" s="1" t="s">
        <v>10</v>
      </c>
      <c r="G35" s="51" t="s">
        <v>10</v>
      </c>
      <c r="H35" s="52"/>
      <c r="I35" s="1"/>
      <c r="J35" s="53" t="s">
        <v>36</v>
      </c>
      <c r="K35" s="54"/>
      <c r="L35" s="54"/>
      <c r="M35" s="54"/>
      <c r="N35" s="54"/>
      <c r="O35" s="54"/>
      <c r="P35" s="54"/>
      <c r="Q35" s="54"/>
      <c r="R35" s="52"/>
      <c r="S35" s="55">
        <v>20</v>
      </c>
      <c r="T35" s="54"/>
      <c r="U35" s="54"/>
      <c r="V35" s="54"/>
      <c r="W35" s="54"/>
      <c r="X35" s="52"/>
      <c r="Y35" s="58" t="s">
        <v>3</v>
      </c>
      <c r="Z35" s="54"/>
      <c r="AA35" s="54"/>
      <c r="AB35" s="54"/>
      <c r="AC35" s="54"/>
      <c r="AD35" s="52"/>
      <c r="AE35" s="59" t="s">
        <v>3</v>
      </c>
      <c r="AF35" s="54"/>
      <c r="AG35" s="54"/>
      <c r="AH35" s="52"/>
    </row>
    <row r="36" spans="1:34" x14ac:dyDescent="0.25">
      <c r="A36" s="1" t="s">
        <v>10</v>
      </c>
      <c r="B36" s="1" t="s">
        <v>12</v>
      </c>
      <c r="D36" s="1" t="s">
        <v>12</v>
      </c>
      <c r="E36" s="1"/>
      <c r="F36" s="1"/>
      <c r="G36" s="51"/>
      <c r="H36" s="52"/>
      <c r="I36" s="1"/>
      <c r="J36" s="53" t="s">
        <v>37</v>
      </c>
      <c r="K36" s="54"/>
      <c r="L36" s="54"/>
      <c r="M36" s="54"/>
      <c r="N36" s="54"/>
      <c r="O36" s="54"/>
      <c r="P36" s="54"/>
      <c r="Q36" s="54"/>
      <c r="R36" s="52"/>
      <c r="S36" s="55">
        <v>21</v>
      </c>
      <c r="T36" s="54"/>
      <c r="U36" s="54"/>
      <c r="V36" s="54"/>
      <c r="W36" s="54"/>
      <c r="X36" s="52"/>
      <c r="Y36" s="58" t="s">
        <v>3</v>
      </c>
      <c r="Z36" s="54"/>
      <c r="AA36" s="54"/>
      <c r="AB36" s="54"/>
      <c r="AC36" s="54"/>
      <c r="AD36" s="52"/>
      <c r="AE36" s="59" t="s">
        <v>3</v>
      </c>
      <c r="AF36" s="54"/>
      <c r="AG36" s="54"/>
      <c r="AH36" s="52"/>
    </row>
    <row r="37" spans="1:34" ht="22.5" customHeight="1" x14ac:dyDescent="0.25">
      <c r="A37" s="1" t="s">
        <v>10</v>
      </c>
      <c r="B37" s="1" t="s">
        <v>12</v>
      </c>
      <c r="D37" s="1" t="s">
        <v>12</v>
      </c>
      <c r="E37" s="1" t="s">
        <v>10</v>
      </c>
      <c r="F37" s="1" t="s">
        <v>10</v>
      </c>
      <c r="G37" s="51" t="s">
        <v>10</v>
      </c>
      <c r="H37" s="52"/>
      <c r="I37" s="1"/>
      <c r="J37" s="53" t="s">
        <v>38</v>
      </c>
      <c r="K37" s="54"/>
      <c r="L37" s="54"/>
      <c r="M37" s="54"/>
      <c r="N37" s="54"/>
      <c r="O37" s="54"/>
      <c r="P37" s="54"/>
      <c r="Q37" s="54"/>
      <c r="R37" s="52"/>
      <c r="S37" s="55">
        <v>22</v>
      </c>
      <c r="T37" s="54"/>
      <c r="U37" s="54"/>
      <c r="V37" s="54"/>
      <c r="W37" s="54"/>
      <c r="X37" s="52"/>
      <c r="Y37" s="58" t="s">
        <v>3</v>
      </c>
      <c r="Z37" s="54"/>
      <c r="AA37" s="54"/>
      <c r="AB37" s="54"/>
      <c r="AC37" s="54"/>
      <c r="AD37" s="52"/>
      <c r="AE37" s="59" t="s">
        <v>3</v>
      </c>
      <c r="AF37" s="54"/>
      <c r="AG37" s="54"/>
      <c r="AH37" s="52"/>
    </row>
    <row r="38" spans="1:34" ht="25.5" customHeight="1" x14ac:dyDescent="0.25">
      <c r="A38" s="1" t="s">
        <v>10</v>
      </c>
      <c r="B38" s="1" t="s">
        <v>12</v>
      </c>
      <c r="D38" s="1" t="s">
        <v>12</v>
      </c>
      <c r="E38" s="1" t="s">
        <v>11</v>
      </c>
      <c r="F38" s="1" t="s">
        <v>10</v>
      </c>
      <c r="G38" s="51" t="s">
        <v>10</v>
      </c>
      <c r="H38" s="52"/>
      <c r="I38" s="1"/>
      <c r="J38" s="53" t="s">
        <v>39</v>
      </c>
      <c r="K38" s="54"/>
      <c r="L38" s="54"/>
      <c r="M38" s="54"/>
      <c r="N38" s="54"/>
      <c r="O38" s="54"/>
      <c r="P38" s="54"/>
      <c r="Q38" s="54"/>
      <c r="R38" s="52"/>
      <c r="S38" s="55">
        <v>23</v>
      </c>
      <c r="T38" s="54"/>
      <c r="U38" s="54"/>
      <c r="V38" s="54"/>
      <c r="W38" s="54"/>
      <c r="X38" s="52"/>
      <c r="Y38" s="58" t="s">
        <v>3</v>
      </c>
      <c r="Z38" s="54"/>
      <c r="AA38" s="54"/>
      <c r="AB38" s="54"/>
      <c r="AC38" s="54"/>
      <c r="AD38" s="52"/>
      <c r="AE38" s="59" t="s">
        <v>3</v>
      </c>
      <c r="AF38" s="54"/>
      <c r="AG38" s="54"/>
      <c r="AH38" s="52"/>
    </row>
    <row r="39" spans="1:34" ht="24" customHeight="1" x14ac:dyDescent="0.25">
      <c r="A39" s="1" t="s">
        <v>10</v>
      </c>
      <c r="B39" s="1" t="s">
        <v>12</v>
      </c>
      <c r="D39" s="1" t="s">
        <v>13</v>
      </c>
      <c r="E39" s="1"/>
      <c r="F39" s="1"/>
      <c r="G39" s="51"/>
      <c r="H39" s="52"/>
      <c r="I39" s="1"/>
      <c r="J39" s="53" t="s">
        <v>40</v>
      </c>
      <c r="K39" s="54"/>
      <c r="L39" s="54"/>
      <c r="M39" s="54"/>
      <c r="N39" s="54"/>
      <c r="O39" s="54"/>
      <c r="P39" s="54"/>
      <c r="Q39" s="54"/>
      <c r="R39" s="52"/>
      <c r="S39" s="55">
        <v>24</v>
      </c>
      <c r="T39" s="54"/>
      <c r="U39" s="54"/>
      <c r="V39" s="54"/>
      <c r="W39" s="54"/>
      <c r="X39" s="52"/>
      <c r="Y39" s="56">
        <v>29745</v>
      </c>
      <c r="Z39" s="54"/>
      <c r="AA39" s="54"/>
      <c r="AB39" s="54"/>
      <c r="AC39" s="54"/>
      <c r="AD39" s="52"/>
      <c r="AE39" s="69">
        <v>29754.6</v>
      </c>
      <c r="AF39" s="70"/>
      <c r="AG39" s="70"/>
      <c r="AH39" s="71"/>
    </row>
    <row r="40" spans="1:34" ht="25.5" customHeight="1" x14ac:dyDescent="0.25">
      <c r="A40" s="1" t="s">
        <v>10</v>
      </c>
      <c r="B40" s="1" t="s">
        <v>12</v>
      </c>
      <c r="D40" s="1" t="s">
        <v>13</v>
      </c>
      <c r="E40" s="1" t="s">
        <v>10</v>
      </c>
      <c r="F40" s="1"/>
      <c r="G40" s="51"/>
      <c r="H40" s="52"/>
      <c r="I40" s="1"/>
      <c r="J40" s="53" t="s">
        <v>41</v>
      </c>
      <c r="K40" s="54"/>
      <c r="L40" s="54"/>
      <c r="M40" s="54"/>
      <c r="N40" s="54"/>
      <c r="O40" s="54"/>
      <c r="P40" s="54"/>
      <c r="Q40" s="54"/>
      <c r="R40" s="52"/>
      <c r="S40" s="55">
        <v>25</v>
      </c>
      <c r="T40" s="54"/>
      <c r="U40" s="54"/>
      <c r="V40" s="54"/>
      <c r="W40" s="54"/>
      <c r="X40" s="52"/>
      <c r="Y40" s="56">
        <v>25592.400000000001</v>
      </c>
      <c r="Z40" s="54"/>
      <c r="AA40" s="54"/>
      <c r="AB40" s="54"/>
      <c r="AC40" s="54"/>
      <c r="AD40" s="52"/>
      <c r="AE40" s="69">
        <v>25478.5</v>
      </c>
      <c r="AF40" s="70"/>
      <c r="AG40" s="70"/>
      <c r="AH40" s="71"/>
    </row>
    <row r="41" spans="1:34" ht="27" customHeight="1" x14ac:dyDescent="0.25">
      <c r="A41" s="1" t="s">
        <v>10</v>
      </c>
      <c r="B41" s="1" t="s">
        <v>12</v>
      </c>
      <c r="D41" s="1" t="s">
        <v>13</v>
      </c>
      <c r="E41" s="1" t="s">
        <v>10</v>
      </c>
      <c r="F41" s="1" t="s">
        <v>10</v>
      </c>
      <c r="G41" s="51" t="s">
        <v>10</v>
      </c>
      <c r="H41" s="52"/>
      <c r="I41" s="1"/>
      <c r="J41" s="53" t="s">
        <v>42</v>
      </c>
      <c r="K41" s="54"/>
      <c r="L41" s="54"/>
      <c r="M41" s="54"/>
      <c r="N41" s="54"/>
      <c r="O41" s="54"/>
      <c r="P41" s="54"/>
      <c r="Q41" s="54"/>
      <c r="R41" s="52"/>
      <c r="S41" s="55">
        <v>26</v>
      </c>
      <c r="T41" s="54"/>
      <c r="U41" s="54"/>
      <c r="V41" s="54"/>
      <c r="W41" s="54"/>
      <c r="X41" s="52"/>
      <c r="Y41" s="56">
        <v>21705.9</v>
      </c>
      <c r="Z41" s="54"/>
      <c r="AA41" s="54"/>
      <c r="AB41" s="54"/>
      <c r="AC41" s="54"/>
      <c r="AD41" s="52"/>
      <c r="AE41" s="69">
        <v>21633.200000000001</v>
      </c>
      <c r="AF41" s="70"/>
      <c r="AG41" s="70"/>
      <c r="AH41" s="71"/>
    </row>
    <row r="42" spans="1:34" ht="26.25" customHeight="1" x14ac:dyDescent="0.25">
      <c r="A42" s="1"/>
      <c r="B42" s="1"/>
      <c r="D42" s="1"/>
      <c r="E42" s="1"/>
      <c r="F42" s="1"/>
      <c r="G42" s="51"/>
      <c r="H42" s="52"/>
      <c r="I42" s="1"/>
      <c r="J42" s="53" t="s">
        <v>43</v>
      </c>
      <c r="K42" s="54"/>
      <c r="L42" s="54"/>
      <c r="M42" s="54"/>
      <c r="N42" s="54"/>
      <c r="O42" s="54"/>
      <c r="P42" s="54"/>
      <c r="Q42" s="54"/>
      <c r="R42" s="52"/>
      <c r="S42" s="55">
        <v>27</v>
      </c>
      <c r="T42" s="54"/>
      <c r="U42" s="54"/>
      <c r="V42" s="54"/>
      <c r="W42" s="54"/>
      <c r="X42" s="52"/>
      <c r="Y42" s="56">
        <v>6564.3</v>
      </c>
      <c r="Z42" s="54"/>
      <c r="AA42" s="54"/>
      <c r="AB42" s="54"/>
      <c r="AC42" s="54"/>
      <c r="AD42" s="52"/>
      <c r="AE42" s="69">
        <v>6525.3</v>
      </c>
      <c r="AF42" s="70"/>
      <c r="AG42" s="70"/>
      <c r="AH42" s="71"/>
    </row>
    <row r="43" spans="1:34" x14ac:dyDescent="0.25">
      <c r="A43" s="1"/>
      <c r="B43" s="1"/>
      <c r="D43" s="1"/>
      <c r="E43" s="1"/>
      <c r="F43" s="1"/>
      <c r="G43" s="51"/>
      <c r="H43" s="52"/>
      <c r="I43" s="1"/>
      <c r="J43" s="53" t="s">
        <v>44</v>
      </c>
      <c r="K43" s="54"/>
      <c r="L43" s="54"/>
      <c r="M43" s="54"/>
      <c r="N43" s="54"/>
      <c r="O43" s="54"/>
      <c r="P43" s="54"/>
      <c r="Q43" s="54"/>
      <c r="R43" s="52"/>
      <c r="S43" s="55">
        <v>28</v>
      </c>
      <c r="T43" s="54"/>
      <c r="U43" s="54"/>
      <c r="V43" s="54"/>
      <c r="W43" s="54"/>
      <c r="X43" s="52"/>
      <c r="Y43" s="56">
        <v>14701.9</v>
      </c>
      <c r="Z43" s="54"/>
      <c r="AA43" s="54"/>
      <c r="AB43" s="54"/>
      <c r="AC43" s="54"/>
      <c r="AD43" s="52"/>
      <c r="AE43" s="69">
        <v>14701.9</v>
      </c>
      <c r="AF43" s="70"/>
      <c r="AG43" s="70"/>
      <c r="AH43" s="71"/>
    </row>
    <row r="44" spans="1:34" x14ac:dyDescent="0.25">
      <c r="A44" s="1"/>
      <c r="B44" s="1"/>
      <c r="D44" s="1"/>
      <c r="E44" s="1"/>
      <c r="F44" s="1"/>
      <c r="G44" s="51"/>
      <c r="H44" s="52"/>
      <c r="I44" s="1"/>
      <c r="J44" s="53" t="s">
        <v>45</v>
      </c>
      <c r="K44" s="54"/>
      <c r="L44" s="54"/>
      <c r="M44" s="54"/>
      <c r="N44" s="54"/>
      <c r="O44" s="54"/>
      <c r="P44" s="54"/>
      <c r="Q44" s="54"/>
      <c r="R44" s="52"/>
      <c r="S44" s="55">
        <v>29</v>
      </c>
      <c r="T44" s="54"/>
      <c r="U44" s="54"/>
      <c r="V44" s="54"/>
      <c r="W44" s="54"/>
      <c r="X44" s="52"/>
      <c r="Y44" s="56">
        <v>439.7</v>
      </c>
      <c r="Z44" s="54"/>
      <c r="AA44" s="54"/>
      <c r="AB44" s="54"/>
      <c r="AC44" s="54"/>
      <c r="AD44" s="52"/>
      <c r="AE44" s="69">
        <v>406</v>
      </c>
      <c r="AF44" s="70"/>
      <c r="AG44" s="70"/>
      <c r="AH44" s="71"/>
    </row>
    <row r="45" spans="1:34" ht="44.25" customHeight="1" x14ac:dyDescent="0.25">
      <c r="A45" s="1" t="s">
        <v>10</v>
      </c>
      <c r="B45" s="1" t="s">
        <v>12</v>
      </c>
      <c r="D45" s="1" t="s">
        <v>13</v>
      </c>
      <c r="E45" s="1" t="s">
        <v>10</v>
      </c>
      <c r="F45" s="1" t="s">
        <v>10</v>
      </c>
      <c r="G45" s="51" t="s">
        <v>13</v>
      </c>
      <c r="H45" s="52"/>
      <c r="I45" s="1"/>
      <c r="J45" s="53" t="s">
        <v>46</v>
      </c>
      <c r="K45" s="54"/>
      <c r="L45" s="54"/>
      <c r="M45" s="54"/>
      <c r="N45" s="54"/>
      <c r="O45" s="54"/>
      <c r="P45" s="54"/>
      <c r="Q45" s="54"/>
      <c r="R45" s="52"/>
      <c r="S45" s="55">
        <v>30</v>
      </c>
      <c r="T45" s="54"/>
      <c r="U45" s="54"/>
      <c r="V45" s="54"/>
      <c r="W45" s="54"/>
      <c r="X45" s="52"/>
      <c r="Y45" s="56">
        <v>202.9</v>
      </c>
      <c r="Z45" s="54"/>
      <c r="AA45" s="54"/>
      <c r="AB45" s="54"/>
      <c r="AC45" s="54"/>
      <c r="AD45" s="52"/>
      <c r="AE45" s="72">
        <v>202.9</v>
      </c>
      <c r="AF45" s="70"/>
      <c r="AG45" s="70"/>
      <c r="AH45" s="71"/>
    </row>
    <row r="46" spans="1:34" x14ac:dyDescent="0.25">
      <c r="A46" s="1" t="s">
        <v>10</v>
      </c>
      <c r="B46" s="1" t="s">
        <v>12</v>
      </c>
      <c r="D46" s="1" t="s">
        <v>13</v>
      </c>
      <c r="E46" s="1" t="s">
        <v>10</v>
      </c>
      <c r="F46" s="1" t="s">
        <v>10</v>
      </c>
      <c r="G46" s="51" t="s">
        <v>14</v>
      </c>
      <c r="H46" s="52"/>
      <c r="I46" s="1"/>
      <c r="J46" s="53" t="s">
        <v>47</v>
      </c>
      <c r="K46" s="54"/>
      <c r="L46" s="54"/>
      <c r="M46" s="54"/>
      <c r="N46" s="54"/>
      <c r="O46" s="54"/>
      <c r="P46" s="54"/>
      <c r="Q46" s="54"/>
      <c r="R46" s="52"/>
      <c r="S46" s="55">
        <v>31</v>
      </c>
      <c r="T46" s="54"/>
      <c r="U46" s="54"/>
      <c r="V46" s="54"/>
      <c r="W46" s="54"/>
      <c r="X46" s="52"/>
      <c r="Y46" s="56">
        <v>3683.6</v>
      </c>
      <c r="Z46" s="54"/>
      <c r="AA46" s="54"/>
      <c r="AB46" s="54"/>
      <c r="AC46" s="54"/>
      <c r="AD46" s="52"/>
      <c r="AE46" s="69">
        <v>3642.4</v>
      </c>
      <c r="AF46" s="70"/>
      <c r="AG46" s="70"/>
      <c r="AH46" s="71"/>
    </row>
    <row r="47" spans="1:34" ht="26.25" customHeight="1" x14ac:dyDescent="0.25">
      <c r="A47" s="1" t="s">
        <v>10</v>
      </c>
      <c r="B47" s="1" t="s">
        <v>12</v>
      </c>
      <c r="D47" s="1" t="s">
        <v>13</v>
      </c>
      <c r="E47" s="1" t="s">
        <v>11</v>
      </c>
      <c r="F47" s="1"/>
      <c r="G47" s="51"/>
      <c r="H47" s="52"/>
      <c r="I47" s="1"/>
      <c r="J47" s="53" t="s">
        <v>48</v>
      </c>
      <c r="K47" s="54"/>
      <c r="L47" s="54"/>
      <c r="M47" s="54"/>
      <c r="N47" s="54"/>
      <c r="O47" s="54"/>
      <c r="P47" s="54"/>
      <c r="Q47" s="54"/>
      <c r="R47" s="52"/>
      <c r="S47" s="55">
        <v>32</v>
      </c>
      <c r="T47" s="54"/>
      <c r="U47" s="54"/>
      <c r="V47" s="54"/>
      <c r="W47" s="54"/>
      <c r="X47" s="52"/>
      <c r="Y47" s="56">
        <v>4152.6000000000004</v>
      </c>
      <c r="Z47" s="54"/>
      <c r="AA47" s="54"/>
      <c r="AB47" s="54"/>
      <c r="AC47" s="54"/>
      <c r="AD47" s="52"/>
      <c r="AE47" s="69">
        <v>4276.1000000000004</v>
      </c>
      <c r="AF47" s="70"/>
      <c r="AG47" s="70"/>
      <c r="AH47" s="71"/>
    </row>
    <row r="48" spans="1:34" ht="25.5" customHeight="1" x14ac:dyDescent="0.25">
      <c r="A48" s="1" t="s">
        <v>10</v>
      </c>
      <c r="B48" s="1" t="s">
        <v>12</v>
      </c>
      <c r="D48" s="1" t="s">
        <v>13</v>
      </c>
      <c r="E48" s="1" t="s">
        <v>11</v>
      </c>
      <c r="F48" s="1" t="s">
        <v>10</v>
      </c>
      <c r="G48" s="51" t="s">
        <v>10</v>
      </c>
      <c r="H48" s="52"/>
      <c r="I48" s="1"/>
      <c r="J48" s="53" t="s">
        <v>49</v>
      </c>
      <c r="K48" s="54"/>
      <c r="L48" s="54"/>
      <c r="M48" s="54"/>
      <c r="N48" s="54"/>
      <c r="O48" s="54"/>
      <c r="P48" s="54"/>
      <c r="Q48" s="54"/>
      <c r="R48" s="52"/>
      <c r="S48" s="55">
        <v>33</v>
      </c>
      <c r="T48" s="54"/>
      <c r="U48" s="54"/>
      <c r="V48" s="54"/>
      <c r="W48" s="54"/>
      <c r="X48" s="52"/>
      <c r="Y48" s="58" t="s">
        <v>3</v>
      </c>
      <c r="Z48" s="54"/>
      <c r="AA48" s="54"/>
      <c r="AB48" s="54"/>
      <c r="AC48" s="54"/>
      <c r="AD48" s="52"/>
      <c r="AE48" s="59" t="s">
        <v>3</v>
      </c>
      <c r="AF48" s="54"/>
      <c r="AG48" s="54"/>
      <c r="AH48" s="52"/>
    </row>
    <row r="49" spans="1:34" ht="24" customHeight="1" x14ac:dyDescent="0.25">
      <c r="A49" s="1"/>
      <c r="B49" s="1"/>
      <c r="D49" s="1"/>
      <c r="E49" s="1"/>
      <c r="F49" s="1"/>
      <c r="G49" s="51"/>
      <c r="H49" s="52"/>
      <c r="I49" s="1"/>
      <c r="J49" s="53" t="s">
        <v>50</v>
      </c>
      <c r="K49" s="54"/>
      <c r="L49" s="54"/>
      <c r="M49" s="54"/>
      <c r="N49" s="54"/>
      <c r="O49" s="54"/>
      <c r="P49" s="54"/>
      <c r="Q49" s="54"/>
      <c r="R49" s="52"/>
      <c r="S49" s="55">
        <v>34</v>
      </c>
      <c r="T49" s="54"/>
      <c r="U49" s="54"/>
      <c r="V49" s="54"/>
      <c r="W49" s="54"/>
      <c r="X49" s="52"/>
      <c r="Y49" s="58" t="s">
        <v>3</v>
      </c>
      <c r="Z49" s="54"/>
      <c r="AA49" s="54"/>
      <c r="AB49" s="54"/>
      <c r="AC49" s="54"/>
      <c r="AD49" s="52"/>
      <c r="AE49" s="59" t="s">
        <v>3</v>
      </c>
      <c r="AF49" s="54"/>
      <c r="AG49" s="54"/>
      <c r="AH49" s="52"/>
    </row>
    <row r="50" spans="1:34" x14ac:dyDescent="0.25">
      <c r="A50" s="1"/>
      <c r="B50" s="1"/>
      <c r="D50" s="1"/>
      <c r="E50" s="1"/>
      <c r="F50" s="1"/>
      <c r="G50" s="51"/>
      <c r="H50" s="52"/>
      <c r="I50" s="1"/>
      <c r="J50" s="53" t="s">
        <v>44</v>
      </c>
      <c r="K50" s="54"/>
      <c r="L50" s="54"/>
      <c r="M50" s="54"/>
      <c r="N50" s="54"/>
      <c r="O50" s="54"/>
      <c r="P50" s="54"/>
      <c r="Q50" s="54"/>
      <c r="R50" s="52"/>
      <c r="S50" s="55">
        <v>35</v>
      </c>
      <c r="T50" s="54"/>
      <c r="U50" s="54"/>
      <c r="V50" s="54"/>
      <c r="W50" s="54"/>
      <c r="X50" s="52"/>
      <c r="Y50" s="58" t="s">
        <v>3</v>
      </c>
      <c r="Z50" s="54"/>
      <c r="AA50" s="54"/>
      <c r="AB50" s="54"/>
      <c r="AC50" s="54"/>
      <c r="AD50" s="52"/>
      <c r="AE50" s="59" t="s">
        <v>3</v>
      </c>
      <c r="AF50" s="54"/>
      <c r="AG50" s="54"/>
      <c r="AH50" s="52"/>
    </row>
    <row r="51" spans="1:34" ht="21" customHeight="1" x14ac:dyDescent="0.25">
      <c r="A51" s="1"/>
      <c r="B51" s="1"/>
      <c r="D51" s="1"/>
      <c r="E51" s="1"/>
      <c r="F51" s="1"/>
      <c r="G51" s="51"/>
      <c r="H51" s="52"/>
      <c r="I51" s="1"/>
      <c r="J51" s="53" t="s">
        <v>51</v>
      </c>
      <c r="K51" s="54"/>
      <c r="L51" s="54"/>
      <c r="M51" s="54"/>
      <c r="N51" s="54"/>
      <c r="O51" s="54"/>
      <c r="P51" s="54"/>
      <c r="Q51" s="54"/>
      <c r="R51" s="52"/>
      <c r="S51" s="55">
        <v>36</v>
      </c>
      <c r="T51" s="54"/>
      <c r="U51" s="54"/>
      <c r="V51" s="54"/>
      <c r="W51" s="54"/>
      <c r="X51" s="52"/>
      <c r="Y51" s="58" t="s">
        <v>3</v>
      </c>
      <c r="Z51" s="54"/>
      <c r="AA51" s="54"/>
      <c r="AB51" s="54"/>
      <c r="AC51" s="54"/>
      <c r="AD51" s="52"/>
      <c r="AE51" s="59" t="s">
        <v>3</v>
      </c>
      <c r="AF51" s="54"/>
      <c r="AG51" s="54"/>
      <c r="AH51" s="52"/>
    </row>
    <row r="52" spans="1:34" x14ac:dyDescent="0.25">
      <c r="A52" s="1"/>
      <c r="B52" s="1"/>
      <c r="D52" s="1"/>
      <c r="E52" s="1"/>
      <c r="F52" s="1"/>
      <c r="G52" s="51"/>
      <c r="H52" s="52"/>
      <c r="I52" s="1"/>
      <c r="J52" s="53" t="s">
        <v>45</v>
      </c>
      <c r="K52" s="54"/>
      <c r="L52" s="54"/>
      <c r="M52" s="54"/>
      <c r="N52" s="54"/>
      <c r="O52" s="54"/>
      <c r="P52" s="54"/>
      <c r="Q52" s="54"/>
      <c r="R52" s="52"/>
      <c r="S52" s="55">
        <v>37</v>
      </c>
      <c r="T52" s="54"/>
      <c r="U52" s="54"/>
      <c r="V52" s="54"/>
      <c r="W52" s="54"/>
      <c r="X52" s="52"/>
      <c r="Y52" s="58" t="s">
        <v>3</v>
      </c>
      <c r="Z52" s="54"/>
      <c r="AA52" s="54"/>
      <c r="AB52" s="54"/>
      <c r="AC52" s="54"/>
      <c r="AD52" s="52"/>
      <c r="AE52" s="59" t="s">
        <v>3</v>
      </c>
      <c r="AF52" s="54"/>
      <c r="AG52" s="54"/>
      <c r="AH52" s="52"/>
    </row>
    <row r="53" spans="1:34" ht="36" customHeight="1" x14ac:dyDescent="0.25">
      <c r="A53" s="1" t="s">
        <v>10</v>
      </c>
      <c r="B53" s="1" t="s">
        <v>12</v>
      </c>
      <c r="D53" s="1" t="s">
        <v>13</v>
      </c>
      <c r="E53" s="1" t="s">
        <v>11</v>
      </c>
      <c r="F53" s="1" t="s">
        <v>10</v>
      </c>
      <c r="G53" s="51" t="s">
        <v>13</v>
      </c>
      <c r="H53" s="52"/>
      <c r="I53" s="1"/>
      <c r="J53" s="53" t="s">
        <v>52</v>
      </c>
      <c r="K53" s="54"/>
      <c r="L53" s="54"/>
      <c r="M53" s="54"/>
      <c r="N53" s="54"/>
      <c r="O53" s="54"/>
      <c r="P53" s="54"/>
      <c r="Q53" s="54"/>
      <c r="R53" s="52"/>
      <c r="S53" s="55">
        <v>38</v>
      </c>
      <c r="T53" s="54"/>
      <c r="U53" s="54"/>
      <c r="V53" s="54"/>
      <c r="W53" s="54"/>
      <c r="X53" s="52"/>
      <c r="Y53" s="56">
        <v>2368.3000000000002</v>
      </c>
      <c r="Z53" s="54"/>
      <c r="AA53" s="54"/>
      <c r="AB53" s="54"/>
      <c r="AC53" s="54"/>
      <c r="AD53" s="52"/>
      <c r="AE53" s="56">
        <v>2368.3000000000002</v>
      </c>
      <c r="AF53" s="54"/>
      <c r="AG53" s="54"/>
      <c r="AH53" s="52"/>
    </row>
    <row r="54" spans="1:34" x14ac:dyDescent="0.25">
      <c r="A54" s="1" t="s">
        <v>10</v>
      </c>
      <c r="B54" s="1" t="s">
        <v>12</v>
      </c>
      <c r="D54" s="1" t="s">
        <v>13</v>
      </c>
      <c r="E54" s="1" t="s">
        <v>11</v>
      </c>
      <c r="F54" s="1" t="s">
        <v>10</v>
      </c>
      <c r="G54" s="51" t="s">
        <v>14</v>
      </c>
      <c r="H54" s="52"/>
      <c r="I54" s="1"/>
      <c r="J54" s="53" t="s">
        <v>53</v>
      </c>
      <c r="K54" s="54"/>
      <c r="L54" s="54"/>
      <c r="M54" s="54"/>
      <c r="N54" s="54"/>
      <c r="O54" s="54"/>
      <c r="P54" s="54"/>
      <c r="Q54" s="54"/>
      <c r="R54" s="52"/>
      <c r="S54" s="55">
        <v>39</v>
      </c>
      <c r="T54" s="54"/>
      <c r="U54" s="54"/>
      <c r="V54" s="54"/>
      <c r="W54" s="54"/>
      <c r="X54" s="52"/>
      <c r="Y54" s="56">
        <v>1784.3</v>
      </c>
      <c r="Z54" s="54"/>
      <c r="AA54" s="54"/>
      <c r="AB54" s="54"/>
      <c r="AC54" s="54"/>
      <c r="AD54" s="52"/>
      <c r="AE54" s="56">
        <v>1907.8</v>
      </c>
      <c r="AF54" s="54"/>
      <c r="AG54" s="54"/>
      <c r="AH54" s="52"/>
    </row>
    <row r="55" spans="1:34" x14ac:dyDescent="0.25">
      <c r="A55" s="1" t="s">
        <v>10</v>
      </c>
      <c r="B55" s="1" t="s">
        <v>13</v>
      </c>
      <c r="D55" s="1"/>
      <c r="E55" s="1"/>
      <c r="F55" s="1"/>
      <c r="G55" s="51"/>
      <c r="H55" s="52"/>
      <c r="I55" s="1"/>
      <c r="J55" s="53" t="s">
        <v>54</v>
      </c>
      <c r="K55" s="54"/>
      <c r="L55" s="54"/>
      <c r="M55" s="54"/>
      <c r="N55" s="54"/>
      <c r="O55" s="54"/>
      <c r="P55" s="54"/>
      <c r="Q55" s="54"/>
      <c r="R55" s="52"/>
      <c r="S55" s="55">
        <v>40</v>
      </c>
      <c r="T55" s="54"/>
      <c r="U55" s="54"/>
      <c r="V55" s="54"/>
      <c r="W55" s="54"/>
      <c r="X55" s="52"/>
      <c r="Y55" s="56">
        <v>4254.6000000000004</v>
      </c>
      <c r="Z55" s="54"/>
      <c r="AA55" s="54"/>
      <c r="AB55" s="54"/>
      <c r="AC55" s="54"/>
      <c r="AD55" s="52"/>
      <c r="AE55" s="56">
        <v>4307.6000000000004</v>
      </c>
      <c r="AF55" s="54"/>
      <c r="AG55" s="54"/>
      <c r="AH55" s="52"/>
    </row>
    <row r="56" spans="1:34" x14ac:dyDescent="0.25">
      <c r="A56" s="1" t="s">
        <v>10</v>
      </c>
      <c r="B56" s="1" t="s">
        <v>13</v>
      </c>
      <c r="D56" s="1" t="s">
        <v>10</v>
      </c>
      <c r="E56" s="1"/>
      <c r="F56" s="1"/>
      <c r="G56" s="51"/>
      <c r="H56" s="52"/>
      <c r="I56" s="1"/>
      <c r="J56" s="53" t="s">
        <v>55</v>
      </c>
      <c r="K56" s="54"/>
      <c r="L56" s="54"/>
      <c r="M56" s="54"/>
      <c r="N56" s="54"/>
      <c r="O56" s="54"/>
      <c r="P56" s="54"/>
      <c r="Q56" s="54"/>
      <c r="R56" s="52"/>
      <c r="S56" s="55">
        <v>41</v>
      </c>
      <c r="T56" s="54"/>
      <c r="U56" s="54"/>
      <c r="V56" s="54"/>
      <c r="W56" s="54"/>
      <c r="X56" s="52"/>
      <c r="Y56" s="56">
        <v>497</v>
      </c>
      <c r="Z56" s="54"/>
      <c r="AA56" s="54"/>
      <c r="AB56" s="54"/>
      <c r="AC56" s="54"/>
      <c r="AD56" s="52"/>
      <c r="AE56" s="56">
        <v>555.70000000000005</v>
      </c>
      <c r="AF56" s="54"/>
      <c r="AG56" s="54"/>
      <c r="AH56" s="52"/>
    </row>
    <row r="57" spans="1:34" x14ac:dyDescent="0.25">
      <c r="A57" s="1" t="s">
        <v>10</v>
      </c>
      <c r="B57" s="1" t="s">
        <v>13</v>
      </c>
      <c r="D57" s="1" t="s">
        <v>10</v>
      </c>
      <c r="E57" s="1" t="s">
        <v>10</v>
      </c>
      <c r="F57" s="1"/>
      <c r="G57" s="51"/>
      <c r="H57" s="52"/>
      <c r="I57" s="1"/>
      <c r="J57" s="53" t="s">
        <v>56</v>
      </c>
      <c r="K57" s="54"/>
      <c r="L57" s="54"/>
      <c r="M57" s="54"/>
      <c r="N57" s="54"/>
      <c r="O57" s="54"/>
      <c r="P57" s="54"/>
      <c r="Q57" s="54"/>
      <c r="R57" s="52"/>
      <c r="S57" s="55">
        <v>42</v>
      </c>
      <c r="T57" s="54"/>
      <c r="U57" s="54"/>
      <c r="V57" s="54"/>
      <c r="W57" s="54"/>
      <c r="X57" s="52"/>
      <c r="Y57" s="58" t="s">
        <v>3</v>
      </c>
      <c r="Z57" s="54"/>
      <c r="AA57" s="54"/>
      <c r="AB57" s="54"/>
      <c r="AC57" s="54"/>
      <c r="AD57" s="52"/>
      <c r="AE57" s="56">
        <v>2.2000000000000002</v>
      </c>
      <c r="AF57" s="54"/>
      <c r="AG57" s="54"/>
      <c r="AH57" s="52"/>
    </row>
    <row r="58" spans="1:34" x14ac:dyDescent="0.25">
      <c r="A58" s="1" t="s">
        <v>10</v>
      </c>
      <c r="B58" s="1" t="s">
        <v>13</v>
      </c>
      <c r="D58" s="1" t="s">
        <v>10</v>
      </c>
      <c r="E58" s="1" t="s">
        <v>10</v>
      </c>
      <c r="F58" s="1" t="s">
        <v>10</v>
      </c>
      <c r="G58" s="51"/>
      <c r="H58" s="52"/>
      <c r="I58" s="1"/>
      <c r="J58" s="53" t="s">
        <v>57</v>
      </c>
      <c r="K58" s="54"/>
      <c r="L58" s="54"/>
      <c r="M58" s="54"/>
      <c r="N58" s="54"/>
      <c r="O58" s="54"/>
      <c r="P58" s="54"/>
      <c r="Q58" s="54"/>
      <c r="R58" s="52"/>
      <c r="S58" s="55">
        <v>43</v>
      </c>
      <c r="T58" s="54"/>
      <c r="U58" s="54"/>
      <c r="V58" s="54"/>
      <c r="W58" s="54"/>
      <c r="X58" s="52"/>
      <c r="Y58" s="58" t="s">
        <v>3</v>
      </c>
      <c r="Z58" s="54"/>
      <c r="AA58" s="54"/>
      <c r="AB58" s="54"/>
      <c r="AC58" s="54"/>
      <c r="AD58" s="52"/>
      <c r="AE58" s="56">
        <v>2.2000000000000002</v>
      </c>
      <c r="AF58" s="54"/>
      <c r="AG58" s="54"/>
      <c r="AH58" s="52"/>
    </row>
    <row r="59" spans="1:34" ht="23.25" customHeight="1" x14ac:dyDescent="0.25">
      <c r="A59" s="1" t="s">
        <v>10</v>
      </c>
      <c r="B59" s="1" t="s">
        <v>13</v>
      </c>
      <c r="D59" s="1" t="s">
        <v>10</v>
      </c>
      <c r="E59" s="1" t="s">
        <v>10</v>
      </c>
      <c r="F59" s="1" t="s">
        <v>11</v>
      </c>
      <c r="G59" s="51"/>
      <c r="H59" s="52"/>
      <c r="I59" s="1"/>
      <c r="J59" s="53" t="s">
        <v>58</v>
      </c>
      <c r="K59" s="54"/>
      <c r="L59" s="54"/>
      <c r="M59" s="54"/>
      <c r="N59" s="54"/>
      <c r="O59" s="54"/>
      <c r="P59" s="54"/>
      <c r="Q59" s="54"/>
      <c r="R59" s="52"/>
      <c r="S59" s="55">
        <v>44</v>
      </c>
      <c r="T59" s="54"/>
      <c r="U59" s="54"/>
      <c r="V59" s="54"/>
      <c r="W59" s="54"/>
      <c r="X59" s="52"/>
      <c r="Y59" s="58" t="s">
        <v>3</v>
      </c>
      <c r="Z59" s="54"/>
      <c r="AA59" s="54"/>
      <c r="AB59" s="54"/>
      <c r="AC59" s="54"/>
      <c r="AD59" s="52"/>
      <c r="AE59" s="59" t="s">
        <v>3</v>
      </c>
      <c r="AF59" s="54"/>
      <c r="AG59" s="54"/>
      <c r="AH59" s="52"/>
    </row>
    <row r="60" spans="1:34" ht="24.75" customHeight="1" x14ac:dyDescent="0.25">
      <c r="A60" s="1" t="s">
        <v>10</v>
      </c>
      <c r="B60" s="1" t="s">
        <v>13</v>
      </c>
      <c r="D60" s="1" t="s">
        <v>10</v>
      </c>
      <c r="E60" s="1" t="s">
        <v>10</v>
      </c>
      <c r="F60" s="1" t="s">
        <v>12</v>
      </c>
      <c r="G60" s="51"/>
      <c r="H60" s="52"/>
      <c r="I60" s="1"/>
      <c r="J60" s="53" t="s">
        <v>59</v>
      </c>
      <c r="K60" s="54"/>
      <c r="L60" s="54"/>
      <c r="M60" s="54"/>
      <c r="N60" s="54"/>
      <c r="O60" s="54"/>
      <c r="P60" s="54"/>
      <c r="Q60" s="54"/>
      <c r="R60" s="52"/>
      <c r="S60" s="55">
        <v>45</v>
      </c>
      <c r="T60" s="54"/>
      <c r="U60" s="54"/>
      <c r="V60" s="54"/>
      <c r="W60" s="54"/>
      <c r="X60" s="52"/>
      <c r="Y60" s="58" t="s">
        <v>3</v>
      </c>
      <c r="Z60" s="54"/>
      <c r="AA60" s="54"/>
      <c r="AB60" s="54"/>
      <c r="AC60" s="54"/>
      <c r="AD60" s="52"/>
      <c r="AE60" s="59" t="s">
        <v>3</v>
      </c>
      <c r="AF60" s="54"/>
      <c r="AG60" s="54"/>
      <c r="AH60" s="52"/>
    </row>
    <row r="61" spans="1:34" x14ac:dyDescent="0.25">
      <c r="A61" s="1" t="s">
        <v>10</v>
      </c>
      <c r="B61" s="1" t="s">
        <v>13</v>
      </c>
      <c r="D61" s="1" t="s">
        <v>10</v>
      </c>
      <c r="E61" s="1" t="s">
        <v>11</v>
      </c>
      <c r="F61" s="1"/>
      <c r="G61" s="51"/>
      <c r="H61" s="52"/>
      <c r="I61" s="1"/>
      <c r="J61" s="53" t="s">
        <v>60</v>
      </c>
      <c r="K61" s="54"/>
      <c r="L61" s="54"/>
      <c r="M61" s="54"/>
      <c r="N61" s="54"/>
      <c r="O61" s="54"/>
      <c r="P61" s="54"/>
      <c r="Q61" s="54"/>
      <c r="R61" s="52"/>
      <c r="S61" s="55">
        <v>46</v>
      </c>
      <c r="T61" s="54"/>
      <c r="U61" s="54"/>
      <c r="V61" s="54"/>
      <c r="W61" s="54"/>
      <c r="X61" s="52"/>
      <c r="Y61" s="58" t="s">
        <v>3</v>
      </c>
      <c r="Z61" s="54"/>
      <c r="AA61" s="54"/>
      <c r="AB61" s="54"/>
      <c r="AC61" s="54"/>
      <c r="AD61" s="52"/>
      <c r="AE61" s="59" t="s">
        <v>3</v>
      </c>
      <c r="AF61" s="54"/>
      <c r="AG61" s="54"/>
      <c r="AH61" s="52"/>
    </row>
    <row r="62" spans="1:34" x14ac:dyDescent="0.25">
      <c r="A62" s="1" t="s">
        <v>10</v>
      </c>
      <c r="B62" s="1" t="s">
        <v>13</v>
      </c>
      <c r="D62" s="1" t="s">
        <v>10</v>
      </c>
      <c r="E62" s="1" t="s">
        <v>13</v>
      </c>
      <c r="F62" s="1"/>
      <c r="G62" s="51"/>
      <c r="H62" s="52"/>
      <c r="I62" s="1"/>
      <c r="J62" s="53" t="s">
        <v>61</v>
      </c>
      <c r="K62" s="54"/>
      <c r="L62" s="54"/>
      <c r="M62" s="54"/>
      <c r="N62" s="54"/>
      <c r="O62" s="54"/>
      <c r="P62" s="54"/>
      <c r="Q62" s="54"/>
      <c r="R62" s="52"/>
      <c r="S62" s="55">
        <v>47</v>
      </c>
      <c r="T62" s="54"/>
      <c r="U62" s="54"/>
      <c r="V62" s="54"/>
      <c r="W62" s="54"/>
      <c r="X62" s="52"/>
      <c r="Y62" s="56">
        <v>244</v>
      </c>
      <c r="Z62" s="54"/>
      <c r="AA62" s="54"/>
      <c r="AB62" s="54"/>
      <c r="AC62" s="54"/>
      <c r="AD62" s="52"/>
      <c r="AE62" s="57">
        <v>280</v>
      </c>
      <c r="AF62" s="54"/>
      <c r="AG62" s="54"/>
      <c r="AH62" s="52"/>
    </row>
    <row r="63" spans="1:34" ht="23.25" customHeight="1" x14ac:dyDescent="0.25">
      <c r="A63" s="1" t="s">
        <v>10</v>
      </c>
      <c r="B63" s="1" t="s">
        <v>13</v>
      </c>
      <c r="D63" s="1" t="s">
        <v>10</v>
      </c>
      <c r="E63" s="1" t="s">
        <v>14</v>
      </c>
      <c r="F63" s="1"/>
      <c r="G63" s="51"/>
      <c r="H63" s="52"/>
      <c r="I63" s="1"/>
      <c r="J63" s="53" t="s">
        <v>62</v>
      </c>
      <c r="K63" s="54"/>
      <c r="L63" s="54"/>
      <c r="M63" s="54"/>
      <c r="N63" s="54"/>
      <c r="O63" s="54"/>
      <c r="P63" s="54"/>
      <c r="Q63" s="54"/>
      <c r="R63" s="52"/>
      <c r="S63" s="55">
        <v>48</v>
      </c>
      <c r="T63" s="54"/>
      <c r="U63" s="54"/>
      <c r="V63" s="54"/>
      <c r="W63" s="54"/>
      <c r="X63" s="52"/>
      <c r="Y63" s="56">
        <v>253</v>
      </c>
      <c r="Z63" s="54"/>
      <c r="AA63" s="54"/>
      <c r="AB63" s="54"/>
      <c r="AC63" s="54"/>
      <c r="AD63" s="52"/>
      <c r="AE63" s="57">
        <v>273.5</v>
      </c>
      <c r="AF63" s="54"/>
      <c r="AG63" s="54"/>
      <c r="AH63" s="52"/>
    </row>
    <row r="64" spans="1:34" x14ac:dyDescent="0.25">
      <c r="A64" s="1" t="s">
        <v>10</v>
      </c>
      <c r="B64" s="1" t="s">
        <v>13</v>
      </c>
      <c r="D64" s="1" t="s">
        <v>10</v>
      </c>
      <c r="E64" s="1" t="s">
        <v>14</v>
      </c>
      <c r="F64" s="1" t="s">
        <v>10</v>
      </c>
      <c r="G64" s="51" t="s">
        <v>10</v>
      </c>
      <c r="H64" s="52"/>
      <c r="I64" s="1"/>
      <c r="J64" s="53" t="s">
        <v>63</v>
      </c>
      <c r="K64" s="54"/>
      <c r="L64" s="54"/>
      <c r="M64" s="54"/>
      <c r="N64" s="54"/>
      <c r="O64" s="54"/>
      <c r="P64" s="54"/>
      <c r="Q64" s="54"/>
      <c r="R64" s="52"/>
      <c r="S64" s="55">
        <v>49</v>
      </c>
      <c r="T64" s="54"/>
      <c r="U64" s="54"/>
      <c r="V64" s="54"/>
      <c r="W64" s="54"/>
      <c r="X64" s="52"/>
      <c r="Y64" s="56">
        <v>42</v>
      </c>
      <c r="Z64" s="54"/>
      <c r="AA64" s="54"/>
      <c r="AB64" s="54"/>
      <c r="AC64" s="54"/>
      <c r="AD64" s="52"/>
      <c r="AE64" s="57">
        <v>42.2</v>
      </c>
      <c r="AF64" s="54"/>
      <c r="AG64" s="54"/>
      <c r="AH64" s="52"/>
    </row>
    <row r="65" spans="1:34" ht="15.75" customHeight="1" x14ac:dyDescent="0.25">
      <c r="A65" s="1" t="s">
        <v>10</v>
      </c>
      <c r="B65" s="1" t="s">
        <v>13</v>
      </c>
      <c r="D65" s="1" t="s">
        <v>10</v>
      </c>
      <c r="E65" s="1" t="s">
        <v>14</v>
      </c>
      <c r="F65" s="1" t="s">
        <v>10</v>
      </c>
      <c r="G65" s="51" t="s">
        <v>11</v>
      </c>
      <c r="H65" s="52"/>
      <c r="I65" s="1"/>
      <c r="J65" s="53" t="s">
        <v>64</v>
      </c>
      <c r="K65" s="54"/>
      <c r="L65" s="54"/>
      <c r="M65" s="54"/>
      <c r="N65" s="54"/>
      <c r="O65" s="54"/>
      <c r="P65" s="54"/>
      <c r="Q65" s="54"/>
      <c r="R65" s="52"/>
      <c r="S65" s="55">
        <v>50</v>
      </c>
      <c r="T65" s="54"/>
      <c r="U65" s="54"/>
      <c r="V65" s="54"/>
      <c r="W65" s="54"/>
      <c r="X65" s="52"/>
      <c r="Y65" s="56">
        <v>190</v>
      </c>
      <c r="Z65" s="54"/>
      <c r="AA65" s="54"/>
      <c r="AB65" s="54"/>
      <c r="AC65" s="54"/>
      <c r="AD65" s="52"/>
      <c r="AE65" s="57">
        <v>191</v>
      </c>
      <c r="AF65" s="54"/>
      <c r="AG65" s="54"/>
      <c r="AH65" s="52"/>
    </row>
    <row r="66" spans="1:34" x14ac:dyDescent="0.25">
      <c r="A66" s="1" t="s">
        <v>10</v>
      </c>
      <c r="B66" s="1" t="s">
        <v>13</v>
      </c>
      <c r="D66" s="1" t="s">
        <v>10</v>
      </c>
      <c r="E66" s="1" t="s">
        <v>14</v>
      </c>
      <c r="F66" s="1" t="s">
        <v>10</v>
      </c>
      <c r="G66" s="51" t="s">
        <v>12</v>
      </c>
      <c r="H66" s="52"/>
      <c r="I66" s="1"/>
      <c r="J66" s="53" t="s">
        <v>65</v>
      </c>
      <c r="K66" s="54"/>
      <c r="L66" s="54"/>
      <c r="M66" s="54"/>
      <c r="N66" s="54"/>
      <c r="O66" s="54"/>
      <c r="P66" s="54"/>
      <c r="Q66" s="54"/>
      <c r="R66" s="52"/>
      <c r="S66" s="55">
        <v>51</v>
      </c>
      <c r="T66" s="54"/>
      <c r="U66" s="54"/>
      <c r="V66" s="54"/>
      <c r="W66" s="54"/>
      <c r="X66" s="52"/>
      <c r="Y66" s="56">
        <v>21</v>
      </c>
      <c r="Z66" s="54"/>
      <c r="AA66" s="54"/>
      <c r="AB66" s="54"/>
      <c r="AC66" s="54"/>
      <c r="AD66" s="52"/>
      <c r="AE66" s="57">
        <v>40.299999999999997</v>
      </c>
      <c r="AF66" s="54"/>
      <c r="AG66" s="54"/>
      <c r="AH66" s="52"/>
    </row>
    <row r="67" spans="1:34" x14ac:dyDescent="0.25">
      <c r="A67" s="1" t="s">
        <v>10</v>
      </c>
      <c r="B67" s="1" t="s">
        <v>13</v>
      </c>
      <c r="D67" s="1" t="s">
        <v>10</v>
      </c>
      <c r="E67" s="1" t="s">
        <v>66</v>
      </c>
      <c r="F67" s="1"/>
      <c r="G67" s="51"/>
      <c r="H67" s="52"/>
      <c r="I67" s="1"/>
      <c r="J67" s="53" t="s">
        <v>67</v>
      </c>
      <c r="K67" s="54"/>
      <c r="L67" s="54"/>
      <c r="M67" s="54"/>
      <c r="N67" s="54"/>
      <c r="O67" s="54"/>
      <c r="P67" s="54"/>
      <c r="Q67" s="54"/>
      <c r="R67" s="52"/>
      <c r="S67" s="55">
        <v>52</v>
      </c>
      <c r="T67" s="54"/>
      <c r="U67" s="54"/>
      <c r="V67" s="54"/>
      <c r="W67" s="54"/>
      <c r="X67" s="52"/>
      <c r="Y67" s="58" t="s">
        <v>3</v>
      </c>
      <c r="Z67" s="54"/>
      <c r="AA67" s="54"/>
      <c r="AB67" s="54"/>
      <c r="AC67" s="54"/>
      <c r="AD67" s="52"/>
      <c r="AE67" s="59" t="s">
        <v>3</v>
      </c>
      <c r="AF67" s="54"/>
      <c r="AG67" s="54"/>
      <c r="AH67" s="52"/>
    </row>
    <row r="68" spans="1:34" ht="22.5" customHeight="1" x14ac:dyDescent="0.25">
      <c r="A68" s="1" t="s">
        <v>10</v>
      </c>
      <c r="B68" s="1" t="s">
        <v>13</v>
      </c>
      <c r="D68" s="1" t="s">
        <v>11</v>
      </c>
      <c r="E68" s="1"/>
      <c r="F68" s="1"/>
      <c r="G68" s="51"/>
      <c r="H68" s="52"/>
      <c r="I68" s="1"/>
      <c r="J68" s="53" t="s">
        <v>68</v>
      </c>
      <c r="K68" s="54"/>
      <c r="L68" s="54"/>
      <c r="M68" s="54"/>
      <c r="N68" s="54"/>
      <c r="O68" s="54"/>
      <c r="P68" s="54"/>
      <c r="Q68" s="54"/>
      <c r="R68" s="52"/>
      <c r="S68" s="55">
        <v>53</v>
      </c>
      <c r="T68" s="54"/>
      <c r="U68" s="54"/>
      <c r="V68" s="54"/>
      <c r="W68" s="54"/>
      <c r="X68" s="52"/>
      <c r="Y68" s="56">
        <v>2915.6</v>
      </c>
      <c r="Z68" s="54"/>
      <c r="AA68" s="54"/>
      <c r="AB68" s="54"/>
      <c r="AC68" s="54"/>
      <c r="AD68" s="52"/>
      <c r="AE68" s="57">
        <v>2841.5</v>
      </c>
      <c r="AF68" s="54"/>
      <c r="AG68" s="54"/>
      <c r="AH68" s="52"/>
    </row>
    <row r="69" spans="1:34" ht="24.75" customHeight="1" x14ac:dyDescent="0.25">
      <c r="A69" s="1" t="s">
        <v>10</v>
      </c>
      <c r="B69" s="1" t="s">
        <v>13</v>
      </c>
      <c r="D69" s="1" t="s">
        <v>11</v>
      </c>
      <c r="E69" s="1" t="s">
        <v>10</v>
      </c>
      <c r="F69" s="1" t="s">
        <v>10</v>
      </c>
      <c r="G69" s="51" t="s">
        <v>10</v>
      </c>
      <c r="H69" s="52"/>
      <c r="I69" s="1"/>
      <c r="J69" s="53" t="s">
        <v>69</v>
      </c>
      <c r="K69" s="54"/>
      <c r="L69" s="54"/>
      <c r="M69" s="54"/>
      <c r="N69" s="54"/>
      <c r="O69" s="54"/>
      <c r="P69" s="54"/>
      <c r="Q69" s="54"/>
      <c r="R69" s="52"/>
      <c r="S69" s="55">
        <v>54</v>
      </c>
      <c r="T69" s="54"/>
      <c r="U69" s="54"/>
      <c r="V69" s="54"/>
      <c r="W69" s="54"/>
      <c r="X69" s="52"/>
      <c r="Y69" s="56">
        <v>168.6</v>
      </c>
      <c r="Z69" s="54"/>
      <c r="AA69" s="54"/>
      <c r="AB69" s="54"/>
      <c r="AC69" s="54"/>
      <c r="AD69" s="52"/>
      <c r="AE69" s="57">
        <v>158.6</v>
      </c>
      <c r="AF69" s="54"/>
      <c r="AG69" s="54"/>
      <c r="AH69" s="52"/>
    </row>
    <row r="70" spans="1:34" ht="22.5" customHeight="1" x14ac:dyDescent="0.25">
      <c r="A70" s="1" t="s">
        <v>10</v>
      </c>
      <c r="B70" s="1" t="s">
        <v>13</v>
      </c>
      <c r="D70" s="1" t="s">
        <v>11</v>
      </c>
      <c r="E70" s="1" t="s">
        <v>10</v>
      </c>
      <c r="F70" s="1" t="s">
        <v>11</v>
      </c>
      <c r="G70" s="51" t="s">
        <v>10</v>
      </c>
      <c r="H70" s="52"/>
      <c r="I70" s="1"/>
      <c r="J70" s="53" t="s">
        <v>70</v>
      </c>
      <c r="K70" s="54"/>
      <c r="L70" s="54"/>
      <c r="M70" s="54"/>
      <c r="N70" s="54"/>
      <c r="O70" s="54"/>
      <c r="P70" s="54"/>
      <c r="Q70" s="54"/>
      <c r="R70" s="52"/>
      <c r="S70" s="55">
        <v>55</v>
      </c>
      <c r="T70" s="54"/>
      <c r="U70" s="54"/>
      <c r="V70" s="54"/>
      <c r="W70" s="54"/>
      <c r="X70" s="52"/>
      <c r="Y70" s="56">
        <v>180.7</v>
      </c>
      <c r="Z70" s="54"/>
      <c r="AA70" s="54"/>
      <c r="AB70" s="54"/>
      <c r="AC70" s="54"/>
      <c r="AD70" s="52"/>
      <c r="AE70" s="57">
        <v>157.9</v>
      </c>
      <c r="AF70" s="54"/>
      <c r="AG70" s="54"/>
      <c r="AH70" s="52"/>
    </row>
    <row r="71" spans="1:34" ht="21.75" customHeight="1" x14ac:dyDescent="0.25">
      <c r="A71" s="1" t="s">
        <v>10</v>
      </c>
      <c r="B71" s="1" t="s">
        <v>13</v>
      </c>
      <c r="D71" s="1" t="s">
        <v>11</v>
      </c>
      <c r="E71" s="1" t="s">
        <v>10</v>
      </c>
      <c r="F71" s="1" t="s">
        <v>13</v>
      </c>
      <c r="G71" s="51" t="s">
        <v>10</v>
      </c>
      <c r="H71" s="52"/>
      <c r="I71" s="1"/>
      <c r="J71" s="53" t="s">
        <v>71</v>
      </c>
      <c r="K71" s="54"/>
      <c r="L71" s="54"/>
      <c r="M71" s="54"/>
      <c r="N71" s="54"/>
      <c r="O71" s="54"/>
      <c r="P71" s="54"/>
      <c r="Q71" s="54"/>
      <c r="R71" s="52"/>
      <c r="S71" s="55">
        <v>56</v>
      </c>
      <c r="T71" s="54"/>
      <c r="U71" s="54"/>
      <c r="V71" s="54"/>
      <c r="W71" s="54"/>
      <c r="X71" s="52"/>
      <c r="Y71" s="56">
        <v>1265.3</v>
      </c>
      <c r="Z71" s="54"/>
      <c r="AA71" s="54"/>
      <c r="AB71" s="54"/>
      <c r="AC71" s="54"/>
      <c r="AD71" s="52"/>
      <c r="AE71" s="57">
        <v>1195.0999999999999</v>
      </c>
      <c r="AF71" s="54"/>
      <c r="AG71" s="54"/>
      <c r="AH71" s="52"/>
    </row>
    <row r="72" spans="1:34" x14ac:dyDescent="0.25">
      <c r="A72" s="1" t="s">
        <v>10</v>
      </c>
      <c r="B72" s="1" t="s">
        <v>13</v>
      </c>
      <c r="D72" s="1" t="s">
        <v>11</v>
      </c>
      <c r="E72" s="1" t="s">
        <v>10</v>
      </c>
      <c r="F72" s="1" t="s">
        <v>66</v>
      </c>
      <c r="G72" s="51"/>
      <c r="H72" s="52"/>
      <c r="I72" s="1"/>
      <c r="J72" s="53" t="s">
        <v>72</v>
      </c>
      <c r="K72" s="54"/>
      <c r="L72" s="54"/>
      <c r="M72" s="54"/>
      <c r="N72" s="54"/>
      <c r="O72" s="54"/>
      <c r="P72" s="54"/>
      <c r="Q72" s="54"/>
      <c r="R72" s="52"/>
      <c r="S72" s="55">
        <v>57</v>
      </c>
      <c r="T72" s="54"/>
      <c r="U72" s="54"/>
      <c r="V72" s="54"/>
      <c r="W72" s="54"/>
      <c r="X72" s="52"/>
      <c r="Y72" s="56">
        <v>1301</v>
      </c>
      <c r="Z72" s="54"/>
      <c r="AA72" s="54"/>
      <c r="AB72" s="54"/>
      <c r="AC72" s="54"/>
      <c r="AD72" s="52"/>
      <c r="AE72" s="57">
        <v>1329.9</v>
      </c>
      <c r="AF72" s="54"/>
      <c r="AG72" s="54"/>
      <c r="AH72" s="52"/>
    </row>
    <row r="73" spans="1:34" x14ac:dyDescent="0.25">
      <c r="A73" s="1" t="s">
        <v>10</v>
      </c>
      <c r="B73" s="1" t="s">
        <v>13</v>
      </c>
      <c r="D73" s="1" t="s">
        <v>11</v>
      </c>
      <c r="E73" s="1" t="s">
        <v>10</v>
      </c>
      <c r="F73" s="1" t="s">
        <v>66</v>
      </c>
      <c r="G73" s="51" t="s">
        <v>10</v>
      </c>
      <c r="H73" s="52"/>
      <c r="I73" s="1"/>
      <c r="J73" s="53" t="s">
        <v>73</v>
      </c>
      <c r="K73" s="54"/>
      <c r="L73" s="54"/>
      <c r="M73" s="54"/>
      <c r="N73" s="54"/>
      <c r="O73" s="54"/>
      <c r="P73" s="54"/>
      <c r="Q73" s="54"/>
      <c r="R73" s="52"/>
      <c r="S73" s="55">
        <v>58</v>
      </c>
      <c r="T73" s="54"/>
      <c r="U73" s="54"/>
      <c r="V73" s="54"/>
      <c r="W73" s="54"/>
      <c r="X73" s="52"/>
      <c r="Y73" s="56">
        <v>50</v>
      </c>
      <c r="Z73" s="54"/>
      <c r="AA73" s="54"/>
      <c r="AB73" s="54"/>
      <c r="AC73" s="54"/>
      <c r="AD73" s="52"/>
      <c r="AE73" s="57">
        <v>51.4</v>
      </c>
      <c r="AF73" s="54"/>
      <c r="AG73" s="54"/>
      <c r="AH73" s="52"/>
    </row>
    <row r="74" spans="1:34" x14ac:dyDescent="0.25">
      <c r="A74" s="1" t="s">
        <v>10</v>
      </c>
      <c r="B74" s="1" t="s">
        <v>13</v>
      </c>
      <c r="D74" s="1" t="s">
        <v>11</v>
      </c>
      <c r="E74" s="1" t="s">
        <v>10</v>
      </c>
      <c r="F74" s="1" t="s">
        <v>66</v>
      </c>
      <c r="G74" s="51" t="s">
        <v>11</v>
      </c>
      <c r="H74" s="52"/>
      <c r="I74" s="1"/>
      <c r="J74" s="53" t="s">
        <v>74</v>
      </c>
      <c r="K74" s="54"/>
      <c r="L74" s="54"/>
      <c r="M74" s="54"/>
      <c r="N74" s="54"/>
      <c r="O74" s="54"/>
      <c r="P74" s="54"/>
      <c r="Q74" s="54"/>
      <c r="R74" s="52"/>
      <c r="S74" s="55">
        <v>59</v>
      </c>
      <c r="T74" s="54"/>
      <c r="U74" s="54"/>
      <c r="V74" s="54"/>
      <c r="W74" s="54"/>
      <c r="X74" s="52"/>
      <c r="Y74" s="56">
        <v>1251</v>
      </c>
      <c r="Z74" s="54"/>
      <c r="AA74" s="54"/>
      <c r="AB74" s="54"/>
      <c r="AC74" s="54"/>
      <c r="AD74" s="52"/>
      <c r="AE74" s="57">
        <v>1278.5</v>
      </c>
      <c r="AF74" s="54"/>
      <c r="AG74" s="54"/>
      <c r="AH74" s="52"/>
    </row>
    <row r="75" spans="1:34" x14ac:dyDescent="0.25">
      <c r="A75" s="1" t="s">
        <v>10</v>
      </c>
      <c r="B75" s="1" t="s">
        <v>13</v>
      </c>
      <c r="D75" s="1" t="s">
        <v>11</v>
      </c>
      <c r="E75" s="1" t="s">
        <v>10</v>
      </c>
      <c r="F75" s="1" t="s">
        <v>26</v>
      </c>
      <c r="G75" s="51"/>
      <c r="H75" s="52"/>
      <c r="I75" s="1"/>
      <c r="J75" s="53" t="s">
        <v>75</v>
      </c>
      <c r="K75" s="54"/>
      <c r="L75" s="54"/>
      <c r="M75" s="54"/>
      <c r="N75" s="54"/>
      <c r="O75" s="54"/>
      <c r="P75" s="54"/>
      <c r="Q75" s="54"/>
      <c r="R75" s="52"/>
      <c r="S75" s="55">
        <v>60</v>
      </c>
      <c r="T75" s="54"/>
      <c r="U75" s="54"/>
      <c r="V75" s="54"/>
      <c r="W75" s="54"/>
      <c r="X75" s="52"/>
      <c r="Y75" s="58" t="s">
        <v>3</v>
      </c>
      <c r="Z75" s="54"/>
      <c r="AA75" s="54"/>
      <c r="AB75" s="54"/>
      <c r="AC75" s="54"/>
      <c r="AD75" s="52"/>
      <c r="AE75" s="59" t="s">
        <v>3</v>
      </c>
      <c r="AF75" s="54"/>
      <c r="AG75" s="54"/>
      <c r="AH75" s="52"/>
    </row>
    <row r="76" spans="1:34" ht="25.5" customHeight="1" x14ac:dyDescent="0.25">
      <c r="A76" s="1" t="s">
        <v>10</v>
      </c>
      <c r="B76" s="1" t="s">
        <v>13</v>
      </c>
      <c r="D76" s="1" t="s">
        <v>12</v>
      </c>
      <c r="E76" s="1"/>
      <c r="F76" s="1"/>
      <c r="G76" s="51"/>
      <c r="H76" s="52"/>
      <c r="I76" s="1"/>
      <c r="J76" s="53" t="s">
        <v>76</v>
      </c>
      <c r="K76" s="54"/>
      <c r="L76" s="54"/>
      <c r="M76" s="54"/>
      <c r="N76" s="54"/>
      <c r="O76" s="54"/>
      <c r="P76" s="54"/>
      <c r="Q76" s="54"/>
      <c r="R76" s="52"/>
      <c r="S76" s="55">
        <v>61</v>
      </c>
      <c r="T76" s="54"/>
      <c r="U76" s="54"/>
      <c r="V76" s="54"/>
      <c r="W76" s="54"/>
      <c r="X76" s="52"/>
      <c r="Y76" s="56">
        <v>31.2</v>
      </c>
      <c r="Z76" s="54"/>
      <c r="AA76" s="54"/>
      <c r="AB76" s="54"/>
      <c r="AC76" s="54"/>
      <c r="AD76" s="52"/>
      <c r="AE76" s="57">
        <v>38.299999999999997</v>
      </c>
      <c r="AF76" s="54"/>
      <c r="AG76" s="54"/>
      <c r="AH76" s="52"/>
    </row>
    <row r="77" spans="1:34" x14ac:dyDescent="0.25">
      <c r="A77" s="1" t="s">
        <v>10</v>
      </c>
      <c r="B77" s="1" t="s">
        <v>13</v>
      </c>
      <c r="D77" s="1" t="s">
        <v>13</v>
      </c>
      <c r="E77" s="1"/>
      <c r="F77" s="1"/>
      <c r="G77" s="51"/>
      <c r="H77" s="52"/>
      <c r="I77" s="1"/>
      <c r="J77" s="53" t="s">
        <v>77</v>
      </c>
      <c r="K77" s="54"/>
      <c r="L77" s="54"/>
      <c r="M77" s="54"/>
      <c r="N77" s="54"/>
      <c r="O77" s="54"/>
      <c r="P77" s="54"/>
      <c r="Q77" s="54"/>
      <c r="R77" s="52"/>
      <c r="S77" s="55">
        <v>62</v>
      </c>
      <c r="T77" s="54"/>
      <c r="U77" s="54"/>
      <c r="V77" s="54"/>
      <c r="W77" s="54"/>
      <c r="X77" s="52"/>
      <c r="Y77" s="56">
        <v>910.8</v>
      </c>
      <c r="Z77" s="54"/>
      <c r="AA77" s="54"/>
      <c r="AB77" s="54"/>
      <c r="AC77" s="54"/>
      <c r="AD77" s="52"/>
      <c r="AE77" s="57">
        <v>872.1</v>
      </c>
      <c r="AF77" s="54"/>
      <c r="AG77" s="54"/>
      <c r="AH77" s="52"/>
    </row>
    <row r="78" spans="1:34" ht="22.5" customHeight="1" x14ac:dyDescent="0.25">
      <c r="A78" s="1" t="s">
        <v>13</v>
      </c>
      <c r="B78" s="1" t="s">
        <v>10</v>
      </c>
      <c r="D78" s="1"/>
      <c r="E78" s="1"/>
      <c r="F78" s="1"/>
      <c r="G78" s="51"/>
      <c r="H78" s="52"/>
      <c r="I78" s="1"/>
      <c r="J78" s="53" t="s">
        <v>78</v>
      </c>
      <c r="K78" s="54"/>
      <c r="L78" s="54"/>
      <c r="M78" s="54"/>
      <c r="N78" s="54"/>
      <c r="O78" s="54"/>
      <c r="P78" s="54"/>
      <c r="Q78" s="54"/>
      <c r="R78" s="52"/>
      <c r="S78" s="55">
        <v>63</v>
      </c>
      <c r="T78" s="54"/>
      <c r="U78" s="54"/>
      <c r="V78" s="54"/>
      <c r="W78" s="54"/>
      <c r="X78" s="52"/>
      <c r="Y78" s="56">
        <v>768.5</v>
      </c>
      <c r="Z78" s="54"/>
      <c r="AA78" s="54"/>
      <c r="AB78" s="54"/>
      <c r="AC78" s="54"/>
      <c r="AD78" s="52"/>
      <c r="AE78" s="57">
        <v>805.9</v>
      </c>
      <c r="AF78" s="54"/>
      <c r="AG78" s="54"/>
      <c r="AH78" s="52"/>
    </row>
    <row r="79" spans="1:34" ht="24" customHeight="1" x14ac:dyDescent="0.25">
      <c r="A79" s="1" t="s">
        <v>13</v>
      </c>
      <c r="B79" s="1" t="s">
        <v>10</v>
      </c>
      <c r="D79" s="1" t="s">
        <v>10</v>
      </c>
      <c r="E79" s="1"/>
      <c r="F79" s="1"/>
      <c r="G79" s="51"/>
      <c r="H79" s="52"/>
      <c r="I79" s="1"/>
      <c r="J79" s="53" t="s">
        <v>79</v>
      </c>
      <c r="K79" s="54"/>
      <c r="L79" s="54"/>
      <c r="M79" s="54"/>
      <c r="N79" s="54"/>
      <c r="O79" s="54"/>
      <c r="P79" s="54"/>
      <c r="Q79" s="54"/>
      <c r="R79" s="52"/>
      <c r="S79" s="55">
        <v>64</v>
      </c>
      <c r="T79" s="54"/>
      <c r="U79" s="54"/>
      <c r="V79" s="54"/>
      <c r="W79" s="54"/>
      <c r="X79" s="52"/>
      <c r="Y79" s="56">
        <v>768.5</v>
      </c>
      <c r="Z79" s="54"/>
      <c r="AA79" s="54"/>
      <c r="AB79" s="54"/>
      <c r="AC79" s="54"/>
      <c r="AD79" s="52"/>
      <c r="AE79" s="57">
        <v>805.9</v>
      </c>
      <c r="AF79" s="54"/>
      <c r="AG79" s="54"/>
      <c r="AH79" s="52"/>
    </row>
    <row r="80" spans="1:34" x14ac:dyDescent="0.25">
      <c r="A80" s="1" t="s">
        <v>13</v>
      </c>
      <c r="B80" s="1" t="s">
        <v>10</v>
      </c>
      <c r="D80" s="1" t="s">
        <v>10</v>
      </c>
      <c r="E80" s="1" t="s">
        <v>10</v>
      </c>
      <c r="F80" s="1"/>
      <c r="G80" s="51"/>
      <c r="H80" s="52"/>
      <c r="I80" s="1"/>
      <c r="J80" s="53" t="s">
        <v>80</v>
      </c>
      <c r="K80" s="54"/>
      <c r="L80" s="54"/>
      <c r="M80" s="54"/>
      <c r="N80" s="54"/>
      <c r="O80" s="54"/>
      <c r="P80" s="54"/>
      <c r="Q80" s="54"/>
      <c r="R80" s="52"/>
      <c r="S80" s="55">
        <v>65</v>
      </c>
      <c r="T80" s="54"/>
      <c r="U80" s="54"/>
      <c r="V80" s="54"/>
      <c r="W80" s="54"/>
      <c r="X80" s="52"/>
      <c r="Y80" s="56">
        <v>589.9</v>
      </c>
      <c r="Z80" s="54"/>
      <c r="AA80" s="54"/>
      <c r="AB80" s="54"/>
      <c r="AC80" s="54"/>
      <c r="AD80" s="52"/>
      <c r="AE80" s="57">
        <v>617.6</v>
      </c>
      <c r="AF80" s="54"/>
      <c r="AG80" s="54"/>
      <c r="AH80" s="52"/>
    </row>
    <row r="81" spans="1:34" ht="21" customHeight="1" x14ac:dyDescent="0.25">
      <c r="A81" s="1" t="s">
        <v>13</v>
      </c>
      <c r="B81" s="1" t="s">
        <v>10</v>
      </c>
      <c r="D81" s="1" t="s">
        <v>10</v>
      </c>
      <c r="E81" s="1" t="s">
        <v>11</v>
      </c>
      <c r="F81" s="1"/>
      <c r="G81" s="51"/>
      <c r="H81" s="52"/>
      <c r="I81" s="1"/>
      <c r="J81" s="53" t="s">
        <v>81</v>
      </c>
      <c r="K81" s="54"/>
      <c r="L81" s="54"/>
      <c r="M81" s="54"/>
      <c r="N81" s="54"/>
      <c r="O81" s="54"/>
      <c r="P81" s="54"/>
      <c r="Q81" s="54"/>
      <c r="R81" s="52"/>
      <c r="S81" s="55">
        <v>66</v>
      </c>
      <c r="T81" s="54"/>
      <c r="U81" s="54"/>
      <c r="V81" s="54"/>
      <c r="W81" s="54"/>
      <c r="X81" s="52"/>
      <c r="Y81" s="56">
        <v>178.6</v>
      </c>
      <c r="Z81" s="54"/>
      <c r="AA81" s="54"/>
      <c r="AB81" s="54"/>
      <c r="AC81" s="54"/>
      <c r="AD81" s="52"/>
      <c r="AE81" s="57">
        <v>178.4</v>
      </c>
      <c r="AF81" s="54"/>
      <c r="AG81" s="54"/>
      <c r="AH81" s="52"/>
    </row>
    <row r="82" spans="1:34" x14ac:dyDescent="0.25">
      <c r="A82" s="1" t="s">
        <v>13</v>
      </c>
      <c r="B82" s="1" t="s">
        <v>10</v>
      </c>
      <c r="D82" s="1" t="s">
        <v>10</v>
      </c>
      <c r="E82" s="1" t="s">
        <v>11</v>
      </c>
      <c r="F82" s="1" t="s">
        <v>10</v>
      </c>
      <c r="G82" s="51" t="s">
        <v>10</v>
      </c>
      <c r="H82" s="52"/>
      <c r="I82" s="1"/>
      <c r="J82" s="53" t="s">
        <v>82</v>
      </c>
      <c r="K82" s="54"/>
      <c r="L82" s="54"/>
      <c r="M82" s="54"/>
      <c r="N82" s="54"/>
      <c r="O82" s="54"/>
      <c r="P82" s="54"/>
      <c r="Q82" s="54"/>
      <c r="R82" s="52"/>
      <c r="S82" s="55">
        <v>67</v>
      </c>
      <c r="T82" s="54"/>
      <c r="U82" s="54"/>
      <c r="V82" s="54"/>
      <c r="W82" s="54"/>
      <c r="X82" s="52"/>
      <c r="Y82" s="56">
        <v>36.6</v>
      </c>
      <c r="Z82" s="54"/>
      <c r="AA82" s="54"/>
      <c r="AB82" s="54"/>
      <c r="AC82" s="54"/>
      <c r="AD82" s="52"/>
      <c r="AE82" s="57">
        <v>42.3</v>
      </c>
      <c r="AF82" s="54"/>
      <c r="AG82" s="54"/>
      <c r="AH82" s="52"/>
    </row>
    <row r="83" spans="1:34" x14ac:dyDescent="0.25">
      <c r="A83" s="1" t="s">
        <v>13</v>
      </c>
      <c r="B83" s="1" t="s">
        <v>10</v>
      </c>
      <c r="D83" s="1" t="s">
        <v>10</v>
      </c>
      <c r="E83" s="1" t="s">
        <v>11</v>
      </c>
      <c r="F83" s="1" t="s">
        <v>10</v>
      </c>
      <c r="G83" s="51" t="s">
        <v>11</v>
      </c>
      <c r="H83" s="52"/>
      <c r="I83" s="1"/>
      <c r="J83" s="53" t="s">
        <v>83</v>
      </c>
      <c r="K83" s="54"/>
      <c r="L83" s="54"/>
      <c r="M83" s="54"/>
      <c r="N83" s="54"/>
      <c r="O83" s="54"/>
      <c r="P83" s="54"/>
      <c r="Q83" s="54"/>
      <c r="R83" s="52"/>
      <c r="S83" s="55">
        <v>68</v>
      </c>
      <c r="T83" s="54"/>
      <c r="U83" s="54"/>
      <c r="V83" s="54"/>
      <c r="W83" s="54"/>
      <c r="X83" s="52"/>
      <c r="Y83" s="56">
        <v>142</v>
      </c>
      <c r="Z83" s="54"/>
      <c r="AA83" s="54"/>
      <c r="AB83" s="54"/>
      <c r="AC83" s="54"/>
      <c r="AD83" s="52"/>
      <c r="AE83" s="57">
        <v>145.1</v>
      </c>
      <c r="AF83" s="54"/>
      <c r="AG83" s="54"/>
      <c r="AH83" s="52"/>
    </row>
    <row r="84" spans="1:34" x14ac:dyDescent="0.25">
      <c r="A84" s="1" t="s">
        <v>13</v>
      </c>
      <c r="B84" s="1" t="s">
        <v>10</v>
      </c>
      <c r="D84" s="1" t="s">
        <v>10</v>
      </c>
      <c r="E84" s="1" t="s">
        <v>11</v>
      </c>
      <c r="F84" s="1" t="s">
        <v>10</v>
      </c>
      <c r="G84" s="51" t="s">
        <v>12</v>
      </c>
      <c r="H84" s="52"/>
      <c r="I84" s="1"/>
      <c r="J84" s="53" t="s">
        <v>84</v>
      </c>
      <c r="K84" s="54"/>
      <c r="L84" s="54"/>
      <c r="M84" s="54"/>
      <c r="N84" s="54"/>
      <c r="O84" s="54"/>
      <c r="P84" s="54"/>
      <c r="Q84" s="54"/>
      <c r="R84" s="52"/>
      <c r="S84" s="55">
        <v>69</v>
      </c>
      <c r="T84" s="54"/>
      <c r="U84" s="54"/>
      <c r="V84" s="54"/>
      <c r="W84" s="54"/>
      <c r="X84" s="52"/>
      <c r="Y84" s="58" t="s">
        <v>3</v>
      </c>
      <c r="Z84" s="54"/>
      <c r="AA84" s="54"/>
      <c r="AB84" s="54"/>
      <c r="AC84" s="54"/>
      <c r="AD84" s="52"/>
      <c r="AE84" s="59" t="s">
        <v>3</v>
      </c>
      <c r="AF84" s="54"/>
      <c r="AG84" s="54"/>
      <c r="AH84" s="52"/>
    </row>
    <row r="85" spans="1:34" ht="21" customHeight="1" x14ac:dyDescent="0.25">
      <c r="A85" s="1" t="s">
        <v>13</v>
      </c>
      <c r="B85" s="1" t="s">
        <v>10</v>
      </c>
      <c r="D85" s="1" t="s">
        <v>10</v>
      </c>
      <c r="E85" s="1" t="s">
        <v>12</v>
      </c>
      <c r="F85" s="1"/>
      <c r="G85" s="51"/>
      <c r="H85" s="52"/>
      <c r="I85" s="1"/>
      <c r="J85" s="53" t="s">
        <v>85</v>
      </c>
      <c r="K85" s="54"/>
      <c r="L85" s="54"/>
      <c r="M85" s="54"/>
      <c r="N85" s="54"/>
      <c r="O85" s="54"/>
      <c r="P85" s="54"/>
      <c r="Q85" s="54"/>
      <c r="R85" s="52"/>
      <c r="S85" s="55">
        <v>70</v>
      </c>
      <c r="T85" s="54"/>
      <c r="U85" s="54"/>
      <c r="V85" s="54"/>
      <c r="W85" s="54"/>
      <c r="X85" s="52"/>
      <c r="Y85" s="58" t="s">
        <v>3</v>
      </c>
      <c r="Z85" s="54"/>
      <c r="AA85" s="54"/>
      <c r="AB85" s="54"/>
      <c r="AC85" s="54"/>
      <c r="AD85" s="52"/>
      <c r="AE85" s="57">
        <v>5.5</v>
      </c>
      <c r="AF85" s="54"/>
      <c r="AG85" s="54"/>
      <c r="AH85" s="52"/>
    </row>
    <row r="86" spans="1:34" x14ac:dyDescent="0.25">
      <c r="A86" s="1" t="s">
        <v>13</v>
      </c>
      <c r="B86" s="1" t="s">
        <v>10</v>
      </c>
      <c r="D86" s="1" t="s">
        <v>10</v>
      </c>
      <c r="E86" s="1" t="s">
        <v>12</v>
      </c>
      <c r="F86" s="1" t="s">
        <v>10</v>
      </c>
      <c r="G86" s="51" t="s">
        <v>10</v>
      </c>
      <c r="H86" s="52"/>
      <c r="I86" s="1"/>
      <c r="J86" s="53" t="s">
        <v>86</v>
      </c>
      <c r="K86" s="54"/>
      <c r="L86" s="54"/>
      <c r="M86" s="54"/>
      <c r="N86" s="54"/>
      <c r="O86" s="54"/>
      <c r="P86" s="54"/>
      <c r="Q86" s="54"/>
      <c r="R86" s="52"/>
      <c r="S86" s="55">
        <v>71</v>
      </c>
      <c r="T86" s="54"/>
      <c r="U86" s="54"/>
      <c r="V86" s="54"/>
      <c r="W86" s="54"/>
      <c r="X86" s="52"/>
      <c r="Y86" s="58" t="s">
        <v>3</v>
      </c>
      <c r="Z86" s="54"/>
      <c r="AA86" s="54"/>
      <c r="AB86" s="54"/>
      <c r="AC86" s="54"/>
      <c r="AD86" s="52"/>
      <c r="AE86" s="59" t="s">
        <v>3</v>
      </c>
      <c r="AF86" s="54"/>
      <c r="AG86" s="54"/>
      <c r="AH86" s="52"/>
    </row>
    <row r="87" spans="1:34" x14ac:dyDescent="0.25">
      <c r="A87" s="1" t="s">
        <v>13</v>
      </c>
      <c r="B87" s="1" t="s">
        <v>10</v>
      </c>
      <c r="D87" s="1" t="s">
        <v>10</v>
      </c>
      <c r="E87" s="1" t="s">
        <v>12</v>
      </c>
      <c r="F87" s="1" t="s">
        <v>10</v>
      </c>
      <c r="G87" s="51" t="s">
        <v>11</v>
      </c>
      <c r="H87" s="52"/>
      <c r="I87" s="1"/>
      <c r="J87" s="53" t="s">
        <v>87</v>
      </c>
      <c r="K87" s="54"/>
      <c r="L87" s="54"/>
      <c r="M87" s="54"/>
      <c r="N87" s="54"/>
      <c r="O87" s="54"/>
      <c r="P87" s="54"/>
      <c r="Q87" s="54"/>
      <c r="R87" s="52"/>
      <c r="S87" s="55">
        <v>72</v>
      </c>
      <c r="T87" s="54"/>
      <c r="U87" s="54"/>
      <c r="V87" s="54"/>
      <c r="W87" s="54"/>
      <c r="X87" s="52"/>
      <c r="Y87" s="58" t="s">
        <v>3</v>
      </c>
      <c r="Z87" s="54"/>
      <c r="AA87" s="54"/>
      <c r="AB87" s="54"/>
      <c r="AC87" s="54"/>
      <c r="AD87" s="52"/>
      <c r="AE87" s="57">
        <v>5.5</v>
      </c>
      <c r="AF87" s="54"/>
      <c r="AG87" s="54"/>
      <c r="AH87" s="52"/>
    </row>
    <row r="88" spans="1:34" x14ac:dyDescent="0.25">
      <c r="A88" s="1" t="s">
        <v>13</v>
      </c>
      <c r="B88" s="1" t="s">
        <v>10</v>
      </c>
      <c r="D88" s="1" t="s">
        <v>10</v>
      </c>
      <c r="E88" s="1" t="s">
        <v>12</v>
      </c>
      <c r="F88" s="1" t="s">
        <v>10</v>
      </c>
      <c r="G88" s="51" t="s">
        <v>12</v>
      </c>
      <c r="H88" s="52"/>
      <c r="I88" s="1"/>
      <c r="J88" s="53" t="s">
        <v>88</v>
      </c>
      <c r="K88" s="54"/>
      <c r="L88" s="54"/>
      <c r="M88" s="54"/>
      <c r="N88" s="54"/>
      <c r="O88" s="54"/>
      <c r="P88" s="54"/>
      <c r="Q88" s="54"/>
      <c r="R88" s="52"/>
      <c r="S88" s="55">
        <v>73</v>
      </c>
      <c r="T88" s="54"/>
      <c r="U88" s="54"/>
      <c r="V88" s="54"/>
      <c r="W88" s="54"/>
      <c r="X88" s="52"/>
      <c r="Y88" s="58" t="s">
        <v>3</v>
      </c>
      <c r="Z88" s="54"/>
      <c r="AA88" s="54"/>
      <c r="AB88" s="54"/>
      <c r="AC88" s="54"/>
      <c r="AD88" s="52"/>
      <c r="AE88" s="59" t="s">
        <v>3</v>
      </c>
      <c r="AF88" s="54"/>
      <c r="AG88" s="54"/>
      <c r="AH88" s="52"/>
    </row>
    <row r="89" spans="1:34" ht="21.75" customHeight="1" x14ac:dyDescent="0.25">
      <c r="A89" s="1" t="s">
        <v>13</v>
      </c>
      <c r="B89" s="1" t="s">
        <v>10</v>
      </c>
      <c r="D89" s="1" t="s">
        <v>10</v>
      </c>
      <c r="E89" s="1" t="s">
        <v>13</v>
      </c>
      <c r="F89" s="1"/>
      <c r="G89" s="51"/>
      <c r="H89" s="52"/>
      <c r="I89" s="1"/>
      <c r="J89" s="53" t="s">
        <v>89</v>
      </c>
      <c r="K89" s="54"/>
      <c r="L89" s="54"/>
      <c r="M89" s="54"/>
      <c r="N89" s="54"/>
      <c r="O89" s="54"/>
      <c r="P89" s="54"/>
      <c r="Q89" s="54"/>
      <c r="R89" s="52"/>
      <c r="S89" s="55">
        <v>74</v>
      </c>
      <c r="T89" s="54"/>
      <c r="U89" s="54"/>
      <c r="V89" s="54"/>
      <c r="W89" s="54"/>
      <c r="X89" s="52"/>
      <c r="Y89" s="58" t="s">
        <v>3</v>
      </c>
      <c r="Z89" s="54"/>
      <c r="AA89" s="54"/>
      <c r="AB89" s="54"/>
      <c r="AC89" s="54"/>
      <c r="AD89" s="52"/>
      <c r="AE89" s="59" t="s">
        <v>3</v>
      </c>
      <c r="AF89" s="54"/>
      <c r="AG89" s="54"/>
      <c r="AH89" s="52"/>
    </row>
    <row r="90" spans="1:34" x14ac:dyDescent="0.25">
      <c r="A90" s="1" t="s">
        <v>13</v>
      </c>
      <c r="B90" s="1" t="s">
        <v>10</v>
      </c>
      <c r="D90" s="1" t="s">
        <v>10</v>
      </c>
      <c r="E90" s="1" t="s">
        <v>13</v>
      </c>
      <c r="F90" s="1" t="s">
        <v>10</v>
      </c>
      <c r="G90" s="51" t="s">
        <v>10</v>
      </c>
      <c r="H90" s="52"/>
      <c r="I90" s="1"/>
      <c r="J90" s="53" t="s">
        <v>90</v>
      </c>
      <c r="K90" s="54"/>
      <c r="L90" s="54"/>
      <c r="M90" s="54"/>
      <c r="N90" s="54"/>
      <c r="O90" s="54"/>
      <c r="P90" s="54"/>
      <c r="Q90" s="54"/>
      <c r="R90" s="52"/>
      <c r="S90" s="55">
        <v>75</v>
      </c>
      <c r="T90" s="54"/>
      <c r="U90" s="54"/>
      <c r="V90" s="54"/>
      <c r="W90" s="54"/>
      <c r="X90" s="52"/>
      <c r="Y90" s="58" t="s">
        <v>3</v>
      </c>
      <c r="Z90" s="54"/>
      <c r="AA90" s="54"/>
      <c r="AB90" s="54"/>
      <c r="AC90" s="54"/>
      <c r="AD90" s="52"/>
      <c r="AE90" s="59" t="s">
        <v>3</v>
      </c>
      <c r="AF90" s="54"/>
      <c r="AG90" s="54"/>
      <c r="AH90" s="52"/>
    </row>
    <row r="91" spans="1:34" x14ac:dyDescent="0.25">
      <c r="A91" s="1" t="s">
        <v>13</v>
      </c>
      <c r="B91" s="1" t="s">
        <v>10</v>
      </c>
      <c r="D91" s="1" t="s">
        <v>10</v>
      </c>
      <c r="E91" s="1" t="s">
        <v>13</v>
      </c>
      <c r="F91" s="1" t="s">
        <v>10</v>
      </c>
      <c r="G91" s="51" t="s">
        <v>11</v>
      </c>
      <c r="H91" s="52"/>
      <c r="I91" s="1"/>
      <c r="J91" s="53" t="s">
        <v>91</v>
      </c>
      <c r="K91" s="54"/>
      <c r="L91" s="54"/>
      <c r="M91" s="54"/>
      <c r="N91" s="54"/>
      <c r="O91" s="54"/>
      <c r="P91" s="54"/>
      <c r="Q91" s="54"/>
      <c r="R91" s="52"/>
      <c r="S91" s="55">
        <v>76</v>
      </c>
      <c r="T91" s="54"/>
      <c r="U91" s="54"/>
      <c r="V91" s="54"/>
      <c r="W91" s="54"/>
      <c r="X91" s="52"/>
      <c r="Y91" s="58" t="s">
        <v>3</v>
      </c>
      <c r="Z91" s="54"/>
      <c r="AA91" s="54"/>
      <c r="AB91" s="54"/>
      <c r="AC91" s="54"/>
      <c r="AD91" s="52"/>
      <c r="AE91" s="59" t="s">
        <v>3</v>
      </c>
      <c r="AF91" s="54"/>
      <c r="AG91" s="54"/>
      <c r="AH91" s="52"/>
    </row>
    <row r="92" spans="1:34" x14ac:dyDescent="0.25">
      <c r="A92" s="1" t="s">
        <v>13</v>
      </c>
      <c r="B92" s="1" t="s">
        <v>10</v>
      </c>
      <c r="D92" s="1" t="s">
        <v>10</v>
      </c>
      <c r="E92" s="1" t="s">
        <v>13</v>
      </c>
      <c r="F92" s="1" t="s">
        <v>10</v>
      </c>
      <c r="G92" s="51" t="s">
        <v>12</v>
      </c>
      <c r="H92" s="52"/>
      <c r="I92" s="1"/>
      <c r="J92" s="53" t="s">
        <v>92</v>
      </c>
      <c r="K92" s="54"/>
      <c r="L92" s="54"/>
      <c r="M92" s="54"/>
      <c r="N92" s="54"/>
      <c r="O92" s="54"/>
      <c r="P92" s="54"/>
      <c r="Q92" s="54"/>
      <c r="R92" s="52"/>
      <c r="S92" s="55">
        <v>77</v>
      </c>
      <c r="T92" s="54"/>
      <c r="U92" s="54"/>
      <c r="V92" s="54"/>
      <c r="W92" s="54"/>
      <c r="X92" s="52"/>
      <c r="Y92" s="58" t="s">
        <v>3</v>
      </c>
      <c r="Z92" s="54"/>
      <c r="AA92" s="54"/>
      <c r="AB92" s="54"/>
      <c r="AC92" s="54"/>
      <c r="AD92" s="52"/>
      <c r="AE92" s="59" t="s">
        <v>3</v>
      </c>
      <c r="AF92" s="54"/>
      <c r="AG92" s="54"/>
      <c r="AH92" s="52"/>
    </row>
    <row r="93" spans="1:34" x14ac:dyDescent="0.25">
      <c r="A93" s="1" t="s">
        <v>13</v>
      </c>
      <c r="B93" s="1" t="s">
        <v>10</v>
      </c>
      <c r="D93" s="1" t="s">
        <v>10</v>
      </c>
      <c r="E93" s="1" t="s">
        <v>14</v>
      </c>
      <c r="F93" s="1"/>
      <c r="G93" s="51"/>
      <c r="H93" s="52"/>
      <c r="I93" s="1"/>
      <c r="J93" s="53" t="s">
        <v>93</v>
      </c>
      <c r="K93" s="54"/>
      <c r="L93" s="54"/>
      <c r="M93" s="54"/>
      <c r="N93" s="54"/>
      <c r="O93" s="54"/>
      <c r="P93" s="54"/>
      <c r="Q93" s="54"/>
      <c r="R93" s="52"/>
      <c r="S93" s="55">
        <v>78</v>
      </c>
      <c r="T93" s="54"/>
      <c r="U93" s="54"/>
      <c r="V93" s="54"/>
      <c r="W93" s="54"/>
      <c r="X93" s="52"/>
      <c r="Y93" s="58" t="s">
        <v>3</v>
      </c>
      <c r="Z93" s="54"/>
      <c r="AA93" s="54"/>
      <c r="AB93" s="54"/>
      <c r="AC93" s="54"/>
      <c r="AD93" s="52"/>
      <c r="AE93" s="59" t="s">
        <v>3</v>
      </c>
      <c r="AF93" s="54"/>
      <c r="AG93" s="54"/>
      <c r="AH93" s="52"/>
    </row>
    <row r="94" spans="1:34" ht="24.75" customHeight="1" x14ac:dyDescent="0.25">
      <c r="A94" s="1" t="s">
        <v>13</v>
      </c>
      <c r="B94" s="1" t="s">
        <v>10</v>
      </c>
      <c r="D94" s="1" t="s">
        <v>11</v>
      </c>
      <c r="E94" s="1"/>
      <c r="F94" s="1"/>
      <c r="G94" s="51"/>
      <c r="H94" s="52"/>
      <c r="I94" s="1"/>
      <c r="J94" s="53" t="s">
        <v>94</v>
      </c>
      <c r="K94" s="54"/>
      <c r="L94" s="54"/>
      <c r="M94" s="54"/>
      <c r="N94" s="54"/>
      <c r="O94" s="54"/>
      <c r="P94" s="54"/>
      <c r="Q94" s="54"/>
      <c r="R94" s="52"/>
      <c r="S94" s="55">
        <v>79</v>
      </c>
      <c r="T94" s="54"/>
      <c r="U94" s="54"/>
      <c r="V94" s="54"/>
      <c r="W94" s="54"/>
      <c r="X94" s="52"/>
      <c r="Y94" s="58" t="s">
        <v>3</v>
      </c>
      <c r="Z94" s="54"/>
      <c r="AA94" s="54"/>
      <c r="AB94" s="54"/>
      <c r="AC94" s="54"/>
      <c r="AD94" s="52"/>
      <c r="AE94" s="59" t="s">
        <v>3</v>
      </c>
      <c r="AF94" s="54"/>
      <c r="AG94" s="54"/>
      <c r="AH94" s="52"/>
    </row>
    <row r="95" spans="1:34" ht="22.5" customHeight="1" x14ac:dyDescent="0.25">
      <c r="A95" s="1" t="s">
        <v>13</v>
      </c>
      <c r="B95" s="1" t="s">
        <v>10</v>
      </c>
      <c r="D95" s="1" t="s">
        <v>11</v>
      </c>
      <c r="E95" s="1" t="s">
        <v>10</v>
      </c>
      <c r="F95" s="1" t="s">
        <v>10</v>
      </c>
      <c r="G95" s="51" t="s">
        <v>11</v>
      </c>
      <c r="H95" s="52"/>
      <c r="I95" s="1"/>
      <c r="J95" s="53" t="s">
        <v>95</v>
      </c>
      <c r="K95" s="54"/>
      <c r="L95" s="54"/>
      <c r="M95" s="54"/>
      <c r="N95" s="54"/>
      <c r="O95" s="54"/>
      <c r="P95" s="54"/>
      <c r="Q95" s="54"/>
      <c r="R95" s="52"/>
      <c r="S95" s="55">
        <v>80</v>
      </c>
      <c r="T95" s="54"/>
      <c r="U95" s="54"/>
      <c r="V95" s="54"/>
      <c r="W95" s="54"/>
      <c r="X95" s="52"/>
      <c r="Y95" s="58" t="s">
        <v>3</v>
      </c>
      <c r="Z95" s="54"/>
      <c r="AA95" s="54"/>
      <c r="AB95" s="54"/>
      <c r="AC95" s="54"/>
      <c r="AD95" s="52"/>
      <c r="AE95" s="59" t="s">
        <v>3</v>
      </c>
      <c r="AF95" s="54"/>
      <c r="AG95" s="54"/>
      <c r="AH95" s="52"/>
    </row>
    <row r="96" spans="1:34" x14ac:dyDescent="0.25">
      <c r="A96" s="1" t="s">
        <v>13</v>
      </c>
      <c r="B96" s="1" t="s">
        <v>10</v>
      </c>
      <c r="D96" s="1" t="s">
        <v>11</v>
      </c>
      <c r="E96" s="1" t="s">
        <v>10</v>
      </c>
      <c r="F96" s="1" t="s">
        <v>10</v>
      </c>
      <c r="G96" s="51" t="s">
        <v>12</v>
      </c>
      <c r="H96" s="52"/>
      <c r="I96" s="1"/>
      <c r="J96" s="53" t="s">
        <v>96</v>
      </c>
      <c r="K96" s="54"/>
      <c r="L96" s="54"/>
      <c r="M96" s="54"/>
      <c r="N96" s="54"/>
      <c r="O96" s="54"/>
      <c r="P96" s="54"/>
      <c r="Q96" s="54"/>
      <c r="R96" s="52"/>
      <c r="S96" s="55">
        <v>81</v>
      </c>
      <c r="T96" s="54"/>
      <c r="U96" s="54"/>
      <c r="V96" s="54"/>
      <c r="W96" s="54"/>
      <c r="X96" s="52"/>
      <c r="Y96" s="58" t="s">
        <v>3</v>
      </c>
      <c r="Z96" s="54"/>
      <c r="AA96" s="54"/>
      <c r="AB96" s="54"/>
      <c r="AC96" s="54"/>
      <c r="AD96" s="52"/>
      <c r="AE96" s="59" t="s">
        <v>3</v>
      </c>
      <c r="AF96" s="54"/>
      <c r="AG96" s="54"/>
      <c r="AH96" s="52"/>
    </row>
    <row r="97" spans="1:34" x14ac:dyDescent="0.25">
      <c r="A97" s="1" t="s">
        <v>13</v>
      </c>
      <c r="B97" s="1" t="s">
        <v>10</v>
      </c>
      <c r="D97" s="1" t="s">
        <v>11</v>
      </c>
      <c r="E97" s="1" t="s">
        <v>10</v>
      </c>
      <c r="F97" s="1" t="s">
        <v>10</v>
      </c>
      <c r="G97" s="51" t="s">
        <v>13</v>
      </c>
      <c r="H97" s="52"/>
      <c r="I97" s="1"/>
      <c r="J97" s="53" t="s">
        <v>97</v>
      </c>
      <c r="K97" s="54"/>
      <c r="L97" s="54"/>
      <c r="M97" s="54"/>
      <c r="N97" s="54"/>
      <c r="O97" s="54"/>
      <c r="P97" s="54"/>
      <c r="Q97" s="54"/>
      <c r="R97" s="52"/>
      <c r="S97" s="55">
        <v>82</v>
      </c>
      <c r="T97" s="54"/>
      <c r="U97" s="54"/>
      <c r="V97" s="54"/>
      <c r="W97" s="54"/>
      <c r="X97" s="52"/>
      <c r="Y97" s="58" t="s">
        <v>3</v>
      </c>
      <c r="Z97" s="54"/>
      <c r="AA97" s="54"/>
      <c r="AB97" s="54"/>
      <c r="AC97" s="54"/>
      <c r="AD97" s="52"/>
      <c r="AE97" s="59" t="s">
        <v>3</v>
      </c>
      <c r="AF97" s="54"/>
      <c r="AG97" s="54"/>
      <c r="AH97" s="52"/>
    </row>
    <row r="98" spans="1:34" x14ac:dyDescent="0.25">
      <c r="A98" s="1" t="s">
        <v>13</v>
      </c>
      <c r="B98" s="1" t="s">
        <v>10</v>
      </c>
      <c r="D98" s="1" t="s">
        <v>11</v>
      </c>
      <c r="E98" s="1" t="s">
        <v>10</v>
      </c>
      <c r="F98" s="1" t="s">
        <v>10</v>
      </c>
      <c r="G98" s="51" t="s">
        <v>14</v>
      </c>
      <c r="H98" s="52"/>
      <c r="I98" s="1"/>
      <c r="J98" s="53" t="s">
        <v>98</v>
      </c>
      <c r="K98" s="54"/>
      <c r="L98" s="54"/>
      <c r="M98" s="54"/>
      <c r="N98" s="54"/>
      <c r="O98" s="54"/>
      <c r="P98" s="54"/>
      <c r="Q98" s="54"/>
      <c r="R98" s="52"/>
      <c r="S98" s="55">
        <v>83</v>
      </c>
      <c r="T98" s="54"/>
      <c r="U98" s="54"/>
      <c r="V98" s="54"/>
      <c r="W98" s="54"/>
      <c r="X98" s="52"/>
      <c r="Y98" s="58" t="s">
        <v>3</v>
      </c>
      <c r="Z98" s="54"/>
      <c r="AA98" s="54"/>
      <c r="AB98" s="54"/>
      <c r="AC98" s="54"/>
      <c r="AD98" s="52"/>
      <c r="AE98" s="59" t="s">
        <v>3</v>
      </c>
      <c r="AF98" s="54"/>
      <c r="AG98" s="54"/>
      <c r="AH98" s="52"/>
    </row>
    <row r="99" spans="1:34" x14ac:dyDescent="0.25">
      <c r="A99" s="1" t="s">
        <v>13</v>
      </c>
      <c r="B99" s="1" t="s">
        <v>10</v>
      </c>
      <c r="D99" s="1" t="s">
        <v>12</v>
      </c>
      <c r="E99" s="1"/>
      <c r="F99" s="1"/>
      <c r="G99" s="51"/>
      <c r="H99" s="52"/>
      <c r="I99" s="1"/>
      <c r="J99" s="53" t="s">
        <v>99</v>
      </c>
      <c r="K99" s="54"/>
      <c r="L99" s="54"/>
      <c r="M99" s="54"/>
      <c r="N99" s="54"/>
      <c r="O99" s="54"/>
      <c r="P99" s="54"/>
      <c r="Q99" s="54"/>
      <c r="R99" s="52"/>
      <c r="S99" s="55">
        <v>84</v>
      </c>
      <c r="T99" s="54"/>
      <c r="U99" s="54"/>
      <c r="V99" s="54"/>
      <c r="W99" s="54"/>
      <c r="X99" s="52"/>
      <c r="Y99" s="58" t="s">
        <v>3</v>
      </c>
      <c r="Z99" s="54"/>
      <c r="AA99" s="54"/>
      <c r="AB99" s="54"/>
      <c r="AC99" s="54"/>
      <c r="AD99" s="52"/>
      <c r="AE99" s="59" t="s">
        <v>3</v>
      </c>
      <c r="AF99" s="54"/>
      <c r="AG99" s="54"/>
      <c r="AH99" s="52"/>
    </row>
    <row r="100" spans="1:34" ht="22.5" customHeight="1" x14ac:dyDescent="0.25">
      <c r="A100" s="1" t="s">
        <v>13</v>
      </c>
      <c r="B100" s="1" t="s">
        <v>10</v>
      </c>
      <c r="D100" s="1" t="s">
        <v>12</v>
      </c>
      <c r="E100" s="1" t="s">
        <v>10</v>
      </c>
      <c r="F100" s="1"/>
      <c r="G100" s="51"/>
      <c r="H100" s="52"/>
      <c r="I100" s="1"/>
      <c r="J100" s="53" t="s">
        <v>100</v>
      </c>
      <c r="K100" s="54"/>
      <c r="L100" s="54"/>
      <c r="M100" s="54"/>
      <c r="N100" s="54"/>
      <c r="O100" s="54"/>
      <c r="P100" s="54"/>
      <c r="Q100" s="54"/>
      <c r="R100" s="52"/>
      <c r="S100" s="55">
        <v>85</v>
      </c>
      <c r="T100" s="54"/>
      <c r="U100" s="54"/>
      <c r="V100" s="54"/>
      <c r="W100" s="54"/>
      <c r="X100" s="52"/>
      <c r="Y100" s="58" t="s">
        <v>3</v>
      </c>
      <c r="Z100" s="54"/>
      <c r="AA100" s="54"/>
      <c r="AB100" s="54"/>
      <c r="AC100" s="54"/>
      <c r="AD100" s="52"/>
      <c r="AE100" s="59" t="s">
        <v>3</v>
      </c>
      <c r="AF100" s="54"/>
      <c r="AG100" s="54"/>
      <c r="AH100" s="52"/>
    </row>
    <row r="101" spans="1:34" x14ac:dyDescent="0.25">
      <c r="A101" s="1" t="s">
        <v>13</v>
      </c>
      <c r="B101" s="1" t="s">
        <v>10</v>
      </c>
      <c r="D101" s="1" t="s">
        <v>12</v>
      </c>
      <c r="E101" s="1" t="s">
        <v>11</v>
      </c>
      <c r="F101" s="1"/>
      <c r="G101" s="51"/>
      <c r="H101" s="52"/>
      <c r="I101" s="1"/>
      <c r="J101" s="53" t="s">
        <v>101</v>
      </c>
      <c r="K101" s="54"/>
      <c r="L101" s="54"/>
      <c r="M101" s="54"/>
      <c r="N101" s="54"/>
      <c r="O101" s="54"/>
      <c r="P101" s="54"/>
      <c r="Q101" s="54"/>
      <c r="R101" s="52"/>
      <c r="S101" s="55">
        <v>86</v>
      </c>
      <c r="T101" s="54"/>
      <c r="U101" s="54"/>
      <c r="V101" s="54"/>
      <c r="W101" s="54"/>
      <c r="X101" s="52"/>
      <c r="Y101" s="58" t="s">
        <v>3</v>
      </c>
      <c r="Z101" s="54"/>
      <c r="AA101" s="54"/>
      <c r="AB101" s="54"/>
      <c r="AC101" s="54"/>
      <c r="AD101" s="52"/>
      <c r="AE101" s="59" t="s">
        <v>3</v>
      </c>
      <c r="AF101" s="54"/>
      <c r="AG101" s="54"/>
      <c r="AH101" s="52"/>
    </row>
    <row r="102" spans="1:34" ht="22.5" customHeight="1" x14ac:dyDescent="0.25">
      <c r="A102" s="1" t="s">
        <v>13</v>
      </c>
      <c r="B102" s="1" t="s">
        <v>10</v>
      </c>
      <c r="D102" s="1" t="s">
        <v>13</v>
      </c>
      <c r="E102" s="1"/>
      <c r="F102" s="1"/>
      <c r="G102" s="51"/>
      <c r="H102" s="52"/>
      <c r="I102" s="1"/>
      <c r="J102" s="53" t="s">
        <v>102</v>
      </c>
      <c r="K102" s="54"/>
      <c r="L102" s="54"/>
      <c r="M102" s="54"/>
      <c r="N102" s="54"/>
      <c r="O102" s="54"/>
      <c r="P102" s="54"/>
      <c r="Q102" s="54"/>
      <c r="R102" s="52"/>
      <c r="S102" s="55">
        <v>87</v>
      </c>
      <c r="T102" s="54"/>
      <c r="U102" s="54"/>
      <c r="V102" s="54"/>
      <c r="W102" s="54"/>
      <c r="X102" s="52"/>
      <c r="Y102" s="58" t="s">
        <v>3</v>
      </c>
      <c r="Z102" s="54"/>
      <c r="AA102" s="54"/>
      <c r="AB102" s="54"/>
      <c r="AC102" s="54"/>
      <c r="AD102" s="52"/>
      <c r="AE102" s="59" t="s">
        <v>3</v>
      </c>
      <c r="AF102" s="54"/>
      <c r="AG102" s="54"/>
      <c r="AH102" s="52"/>
    </row>
    <row r="103" spans="1:34" x14ac:dyDescent="0.25">
      <c r="A103" s="1"/>
      <c r="B103" s="1"/>
      <c r="D103" s="1"/>
      <c r="E103" s="1"/>
      <c r="F103" s="1"/>
      <c r="G103" s="51"/>
      <c r="H103" s="52"/>
      <c r="I103" s="1"/>
      <c r="J103" s="53" t="s">
        <v>103</v>
      </c>
      <c r="K103" s="54"/>
      <c r="L103" s="54"/>
      <c r="M103" s="54"/>
      <c r="N103" s="54"/>
      <c r="O103" s="54"/>
      <c r="P103" s="54"/>
      <c r="Q103" s="54"/>
      <c r="R103" s="52"/>
      <c r="S103" s="55">
        <v>88</v>
      </c>
      <c r="T103" s="54"/>
      <c r="U103" s="54"/>
      <c r="V103" s="54"/>
      <c r="W103" s="54"/>
      <c r="X103" s="52"/>
      <c r="Y103" s="56">
        <v>65646.600000000006</v>
      </c>
      <c r="Z103" s="54"/>
      <c r="AA103" s="54"/>
      <c r="AB103" s="54"/>
      <c r="AC103" s="54"/>
      <c r="AD103" s="52"/>
      <c r="AE103" s="57">
        <v>68930.100000000006</v>
      </c>
      <c r="AF103" s="54"/>
      <c r="AG103" s="54"/>
      <c r="AH103" s="52"/>
    </row>
    <row r="104" spans="1:34" ht="23.25" customHeight="1" x14ac:dyDescent="0.25">
      <c r="A104" s="1"/>
      <c r="B104" s="1"/>
      <c r="D104" s="1"/>
      <c r="E104" s="1"/>
      <c r="F104" s="1"/>
      <c r="G104" s="51"/>
      <c r="H104" s="52"/>
      <c r="I104" s="1"/>
      <c r="J104" s="53" t="s">
        <v>104</v>
      </c>
      <c r="K104" s="54"/>
      <c r="L104" s="54"/>
      <c r="M104" s="54"/>
      <c r="N104" s="54"/>
      <c r="O104" s="54"/>
      <c r="P104" s="54"/>
      <c r="Q104" s="54"/>
      <c r="R104" s="52"/>
      <c r="S104" s="55">
        <v>89</v>
      </c>
      <c r="T104" s="54"/>
      <c r="U104" s="54"/>
      <c r="V104" s="54"/>
      <c r="W104" s="54"/>
      <c r="X104" s="52"/>
      <c r="Y104" s="56">
        <v>2510</v>
      </c>
      <c r="Z104" s="54"/>
      <c r="AA104" s="54"/>
      <c r="AB104" s="54"/>
      <c r="AC104" s="54"/>
      <c r="AD104" s="52"/>
      <c r="AE104" s="66">
        <v>2510</v>
      </c>
      <c r="AF104" s="67"/>
      <c r="AG104" s="67"/>
      <c r="AH104" s="68"/>
    </row>
    <row r="105" spans="1:34" ht="36.75" customHeight="1" x14ac:dyDescent="0.25">
      <c r="A105" s="1" t="s">
        <v>13</v>
      </c>
      <c r="B105" s="1" t="s">
        <v>11</v>
      </c>
      <c r="D105" s="1"/>
      <c r="E105" s="1"/>
      <c r="F105" s="1"/>
      <c r="G105" s="51"/>
      <c r="H105" s="52"/>
      <c r="I105" s="1"/>
      <c r="J105" s="53" t="s">
        <v>105</v>
      </c>
      <c r="K105" s="54"/>
      <c r="L105" s="54"/>
      <c r="M105" s="54"/>
      <c r="N105" s="54"/>
      <c r="O105" s="54"/>
      <c r="P105" s="54"/>
      <c r="Q105" s="54"/>
      <c r="R105" s="52"/>
      <c r="S105" s="55">
        <v>90</v>
      </c>
      <c r="T105" s="54"/>
      <c r="U105" s="54"/>
      <c r="V105" s="54"/>
      <c r="W105" s="54"/>
      <c r="X105" s="52"/>
      <c r="Y105" s="58" t="s">
        <v>3</v>
      </c>
      <c r="Z105" s="54"/>
      <c r="AA105" s="54"/>
      <c r="AB105" s="54"/>
      <c r="AC105" s="54"/>
      <c r="AD105" s="52"/>
      <c r="AE105" s="59" t="s">
        <v>3</v>
      </c>
      <c r="AF105" s="54"/>
      <c r="AG105" s="54"/>
      <c r="AH105" s="52"/>
    </row>
    <row r="106" spans="1:34" x14ac:dyDescent="0.25">
      <c r="A106" s="1" t="s">
        <v>13</v>
      </c>
      <c r="B106" s="1" t="s">
        <v>11</v>
      </c>
      <c r="D106" s="1" t="s">
        <v>10</v>
      </c>
      <c r="E106" s="1"/>
      <c r="F106" s="1"/>
      <c r="G106" s="51"/>
      <c r="H106" s="52"/>
      <c r="I106" s="1"/>
      <c r="J106" s="53" t="s">
        <v>106</v>
      </c>
      <c r="K106" s="54"/>
      <c r="L106" s="54"/>
      <c r="M106" s="54"/>
      <c r="N106" s="54"/>
      <c r="O106" s="54"/>
      <c r="P106" s="54"/>
      <c r="Q106" s="54"/>
      <c r="R106" s="52"/>
      <c r="S106" s="55">
        <v>91</v>
      </c>
      <c r="T106" s="54"/>
      <c r="U106" s="54"/>
      <c r="V106" s="54"/>
      <c r="W106" s="54"/>
      <c r="X106" s="52"/>
      <c r="Y106" s="58" t="s">
        <v>3</v>
      </c>
      <c r="Z106" s="54"/>
      <c r="AA106" s="54"/>
      <c r="AB106" s="54"/>
      <c r="AC106" s="54"/>
      <c r="AD106" s="52"/>
      <c r="AE106" s="59" t="s">
        <v>3</v>
      </c>
      <c r="AF106" s="54"/>
      <c r="AG106" s="54"/>
      <c r="AH106" s="52"/>
    </row>
    <row r="107" spans="1:34" ht="15.75" customHeight="1" x14ac:dyDescent="0.25">
      <c r="A107" s="1" t="s">
        <v>13</v>
      </c>
      <c r="B107" s="1" t="s">
        <v>11</v>
      </c>
      <c r="D107" s="1" t="s">
        <v>10</v>
      </c>
      <c r="E107" s="1" t="s">
        <v>14</v>
      </c>
      <c r="F107" s="1" t="s">
        <v>10</v>
      </c>
      <c r="G107" s="51"/>
      <c r="H107" s="52"/>
      <c r="I107" s="1"/>
      <c r="J107" s="53" t="s">
        <v>107</v>
      </c>
      <c r="K107" s="54"/>
      <c r="L107" s="54"/>
      <c r="M107" s="54"/>
      <c r="N107" s="54"/>
      <c r="O107" s="54"/>
      <c r="P107" s="54"/>
      <c r="Q107" s="54"/>
      <c r="R107" s="52"/>
      <c r="S107" s="55">
        <v>92</v>
      </c>
      <c r="T107" s="54"/>
      <c r="U107" s="54"/>
      <c r="V107" s="54"/>
      <c r="W107" s="54"/>
      <c r="X107" s="52"/>
      <c r="Y107" s="58" t="s">
        <v>3</v>
      </c>
      <c r="Z107" s="54"/>
      <c r="AA107" s="54"/>
      <c r="AB107" s="54"/>
      <c r="AC107" s="54"/>
      <c r="AD107" s="52"/>
      <c r="AE107" s="59" t="s">
        <v>3</v>
      </c>
      <c r="AF107" s="54"/>
      <c r="AG107" s="54"/>
      <c r="AH107" s="52"/>
    </row>
    <row r="108" spans="1:34" x14ac:dyDescent="0.25">
      <c r="A108" s="1" t="s">
        <v>13</v>
      </c>
      <c r="B108" s="1" t="s">
        <v>11</v>
      </c>
      <c r="D108" s="1" t="s">
        <v>10</v>
      </c>
      <c r="E108" s="1" t="s">
        <v>26</v>
      </c>
      <c r="F108" s="1" t="s">
        <v>10</v>
      </c>
      <c r="G108" s="51"/>
      <c r="H108" s="52"/>
      <c r="I108" s="1"/>
      <c r="J108" s="53" t="s">
        <v>108</v>
      </c>
      <c r="K108" s="54"/>
      <c r="L108" s="54"/>
      <c r="M108" s="54"/>
      <c r="N108" s="54"/>
      <c r="O108" s="54"/>
      <c r="P108" s="54"/>
      <c r="Q108" s="54"/>
      <c r="R108" s="52"/>
      <c r="S108" s="55">
        <v>93</v>
      </c>
      <c r="T108" s="54"/>
      <c r="U108" s="54"/>
      <c r="V108" s="54"/>
      <c r="W108" s="54"/>
      <c r="X108" s="52"/>
      <c r="Y108" s="58" t="s">
        <v>3</v>
      </c>
      <c r="Z108" s="54"/>
      <c r="AA108" s="54"/>
      <c r="AB108" s="54"/>
      <c r="AC108" s="54"/>
      <c r="AD108" s="52"/>
      <c r="AE108" s="59" t="s">
        <v>3</v>
      </c>
      <c r="AF108" s="54"/>
      <c r="AG108" s="54"/>
      <c r="AH108" s="52"/>
    </row>
    <row r="109" spans="1:34" ht="25.5" customHeight="1" x14ac:dyDescent="0.25">
      <c r="A109" s="1" t="s">
        <v>13</v>
      </c>
      <c r="B109" s="1" t="s">
        <v>11</v>
      </c>
      <c r="D109" s="1" t="s">
        <v>11</v>
      </c>
      <c r="E109" s="1"/>
      <c r="F109" s="1"/>
      <c r="G109" s="51"/>
      <c r="H109" s="52"/>
      <c r="I109" s="1"/>
      <c r="J109" s="53" t="s">
        <v>109</v>
      </c>
      <c r="K109" s="54"/>
      <c r="L109" s="54"/>
      <c r="M109" s="54"/>
      <c r="N109" s="54"/>
      <c r="O109" s="54"/>
      <c r="P109" s="54"/>
      <c r="Q109" s="54"/>
      <c r="R109" s="52"/>
      <c r="S109" s="55">
        <v>94</v>
      </c>
      <c r="T109" s="54"/>
      <c r="U109" s="54"/>
      <c r="V109" s="54"/>
      <c r="W109" s="54"/>
      <c r="X109" s="52"/>
      <c r="Y109" s="58" t="s">
        <v>3</v>
      </c>
      <c r="Z109" s="54"/>
      <c r="AA109" s="54"/>
      <c r="AB109" s="54"/>
      <c r="AC109" s="54"/>
      <c r="AD109" s="52"/>
      <c r="AE109" s="59" t="s">
        <v>3</v>
      </c>
      <c r="AF109" s="54"/>
      <c r="AG109" s="54"/>
      <c r="AH109" s="52"/>
    </row>
    <row r="110" spans="1:34" ht="22.5" customHeight="1" x14ac:dyDescent="0.25">
      <c r="A110" s="1" t="s">
        <v>13</v>
      </c>
      <c r="B110" s="1" t="s">
        <v>12</v>
      </c>
      <c r="D110" s="1"/>
      <c r="E110" s="1"/>
      <c r="F110" s="1"/>
      <c r="G110" s="51"/>
      <c r="H110" s="52"/>
      <c r="I110" s="1"/>
      <c r="J110" s="53" t="s">
        <v>110</v>
      </c>
      <c r="K110" s="54"/>
      <c r="L110" s="54"/>
      <c r="M110" s="54"/>
      <c r="N110" s="54"/>
      <c r="O110" s="54"/>
      <c r="P110" s="54"/>
      <c r="Q110" s="54"/>
      <c r="R110" s="52"/>
      <c r="S110" s="55">
        <v>95</v>
      </c>
      <c r="T110" s="54"/>
      <c r="U110" s="54"/>
      <c r="V110" s="54"/>
      <c r="W110" s="54"/>
      <c r="X110" s="52"/>
      <c r="Y110" s="56">
        <v>2510</v>
      </c>
      <c r="Z110" s="54"/>
      <c r="AA110" s="54"/>
      <c r="AB110" s="54"/>
      <c r="AC110" s="54"/>
      <c r="AD110" s="52"/>
      <c r="AE110" s="57">
        <v>2510</v>
      </c>
      <c r="AF110" s="54"/>
      <c r="AG110" s="54"/>
      <c r="AH110" s="52"/>
    </row>
    <row r="111" spans="1:34" ht="25.5" customHeight="1" x14ac:dyDescent="0.25">
      <c r="A111" s="1" t="s">
        <v>13</v>
      </c>
      <c r="B111" s="1" t="s">
        <v>12</v>
      </c>
      <c r="D111" s="1" t="s">
        <v>10</v>
      </c>
      <c r="E111" s="1"/>
      <c r="F111" s="1"/>
      <c r="G111" s="51"/>
      <c r="H111" s="52"/>
      <c r="I111" s="1"/>
      <c r="J111" s="53" t="s">
        <v>111</v>
      </c>
      <c r="K111" s="54"/>
      <c r="L111" s="54"/>
      <c r="M111" s="54"/>
      <c r="N111" s="54"/>
      <c r="O111" s="54"/>
      <c r="P111" s="54"/>
      <c r="Q111" s="54"/>
      <c r="R111" s="52"/>
      <c r="S111" s="55">
        <v>96</v>
      </c>
      <c r="T111" s="54"/>
      <c r="U111" s="54"/>
      <c r="V111" s="54"/>
      <c r="W111" s="54"/>
      <c r="X111" s="52"/>
      <c r="Y111" s="56">
        <v>2510</v>
      </c>
      <c r="Z111" s="54"/>
      <c r="AA111" s="54"/>
      <c r="AB111" s="54"/>
      <c r="AC111" s="54"/>
      <c r="AD111" s="52"/>
      <c r="AE111" s="60">
        <v>2510</v>
      </c>
      <c r="AF111" s="61"/>
      <c r="AG111" s="61"/>
      <c r="AH111" s="62"/>
    </row>
    <row r="112" spans="1:34" x14ac:dyDescent="0.25">
      <c r="A112" s="1" t="s">
        <v>13</v>
      </c>
      <c r="B112" s="1" t="s">
        <v>12</v>
      </c>
      <c r="D112" s="1" t="s">
        <v>10</v>
      </c>
      <c r="E112" s="1" t="s">
        <v>13</v>
      </c>
      <c r="F112" s="1" t="s">
        <v>10</v>
      </c>
      <c r="G112" s="51"/>
      <c r="H112" s="52"/>
      <c r="I112" s="1"/>
      <c r="J112" s="53" t="s">
        <v>112</v>
      </c>
      <c r="K112" s="54"/>
      <c r="L112" s="54"/>
      <c r="M112" s="54"/>
      <c r="N112" s="54"/>
      <c r="O112" s="54"/>
      <c r="P112" s="54"/>
      <c r="Q112" s="54"/>
      <c r="R112" s="52"/>
      <c r="S112" s="55">
        <v>97</v>
      </c>
      <c r="T112" s="54"/>
      <c r="U112" s="54"/>
      <c r="V112" s="54"/>
      <c r="W112" s="54"/>
      <c r="X112" s="52"/>
      <c r="Y112" s="56">
        <v>2510</v>
      </c>
      <c r="Z112" s="54"/>
      <c r="AA112" s="54"/>
      <c r="AB112" s="54"/>
      <c r="AC112" s="54"/>
      <c r="AD112" s="52"/>
      <c r="AE112" s="60">
        <v>2510</v>
      </c>
      <c r="AF112" s="61"/>
      <c r="AG112" s="61"/>
      <c r="AH112" s="62"/>
    </row>
    <row r="113" spans="1:34" x14ac:dyDescent="0.25">
      <c r="A113" s="1" t="s">
        <v>13</v>
      </c>
      <c r="B113" s="1" t="s">
        <v>12</v>
      </c>
      <c r="D113" s="1" t="s">
        <v>10</v>
      </c>
      <c r="E113" s="1" t="s">
        <v>13</v>
      </c>
      <c r="F113" s="1" t="s">
        <v>10</v>
      </c>
      <c r="G113" s="51" t="s">
        <v>10</v>
      </c>
      <c r="H113" s="52"/>
      <c r="I113" s="1"/>
      <c r="J113" s="53" t="s">
        <v>113</v>
      </c>
      <c r="K113" s="54"/>
      <c r="L113" s="54"/>
      <c r="M113" s="54"/>
      <c r="N113" s="54"/>
      <c r="O113" s="54"/>
      <c r="P113" s="54"/>
      <c r="Q113" s="54"/>
      <c r="R113" s="52"/>
      <c r="S113" s="55">
        <v>98</v>
      </c>
      <c r="T113" s="54"/>
      <c r="U113" s="54"/>
      <c r="V113" s="54"/>
      <c r="W113" s="54"/>
      <c r="X113" s="52"/>
      <c r="Y113" s="58"/>
      <c r="Z113" s="54"/>
      <c r="AA113" s="54"/>
      <c r="AB113" s="54"/>
      <c r="AC113" s="54"/>
      <c r="AD113" s="52"/>
      <c r="AE113" s="63" t="s">
        <v>3</v>
      </c>
      <c r="AF113" s="64"/>
      <c r="AG113" s="64"/>
      <c r="AH113" s="65"/>
    </row>
    <row r="114" spans="1:34" ht="14.25" customHeight="1" x14ac:dyDescent="0.25">
      <c r="A114" s="1" t="s">
        <v>13</v>
      </c>
      <c r="B114" s="1" t="s">
        <v>12</v>
      </c>
      <c r="D114" s="1" t="s">
        <v>10</v>
      </c>
      <c r="E114" s="1" t="s">
        <v>13</v>
      </c>
      <c r="F114" s="1" t="s">
        <v>10</v>
      </c>
      <c r="G114" s="51" t="s">
        <v>11</v>
      </c>
      <c r="H114" s="52"/>
      <c r="I114" s="1"/>
      <c r="J114" s="53" t="s">
        <v>114</v>
      </c>
      <c r="K114" s="54"/>
      <c r="L114" s="54"/>
      <c r="M114" s="54"/>
      <c r="N114" s="54"/>
      <c r="O114" s="54"/>
      <c r="P114" s="54"/>
      <c r="Q114" s="54"/>
      <c r="R114" s="52"/>
      <c r="S114" s="55">
        <v>99</v>
      </c>
      <c r="T114" s="54"/>
      <c r="U114" s="54"/>
      <c r="V114" s="54"/>
      <c r="W114" s="54"/>
      <c r="X114" s="52"/>
      <c r="Y114" s="56">
        <v>2510</v>
      </c>
      <c r="Z114" s="54"/>
      <c r="AA114" s="54"/>
      <c r="AB114" s="54"/>
      <c r="AC114" s="54"/>
      <c r="AD114" s="52"/>
      <c r="AE114" s="60">
        <v>2510</v>
      </c>
      <c r="AF114" s="61"/>
      <c r="AG114" s="61"/>
      <c r="AH114" s="62"/>
    </row>
    <row r="115" spans="1:34" ht="26.25" customHeight="1" x14ac:dyDescent="0.25">
      <c r="A115" s="1" t="s">
        <v>13</v>
      </c>
      <c r="B115" s="1" t="s">
        <v>12</v>
      </c>
      <c r="D115" s="1" t="s">
        <v>11</v>
      </c>
      <c r="E115" s="1"/>
      <c r="F115" s="1"/>
      <c r="G115" s="51"/>
      <c r="H115" s="52"/>
      <c r="I115" s="1"/>
      <c r="J115" s="53" t="s">
        <v>115</v>
      </c>
      <c r="K115" s="54"/>
      <c r="L115" s="54"/>
      <c r="M115" s="54"/>
      <c r="N115" s="54"/>
      <c r="O115" s="54"/>
      <c r="P115" s="54"/>
      <c r="Q115" s="54"/>
      <c r="R115" s="52"/>
      <c r="S115" s="55">
        <v>100</v>
      </c>
      <c r="T115" s="54"/>
      <c r="U115" s="54"/>
      <c r="V115" s="54"/>
      <c r="W115" s="54"/>
      <c r="X115" s="52"/>
      <c r="Y115" s="58" t="s">
        <v>3</v>
      </c>
      <c r="Z115" s="54"/>
      <c r="AA115" s="54"/>
      <c r="AB115" s="54"/>
      <c r="AC115" s="54"/>
      <c r="AD115" s="52"/>
      <c r="AE115" s="59" t="s">
        <v>3</v>
      </c>
      <c r="AF115" s="54"/>
      <c r="AG115" s="54"/>
      <c r="AH115" s="52"/>
    </row>
    <row r="116" spans="1:34" x14ac:dyDescent="0.25">
      <c r="A116" s="1" t="s">
        <v>13</v>
      </c>
      <c r="B116" s="1" t="s">
        <v>12</v>
      </c>
      <c r="D116" s="1" t="s">
        <v>11</v>
      </c>
      <c r="E116" s="1" t="s">
        <v>13</v>
      </c>
      <c r="F116" s="1" t="s">
        <v>10</v>
      </c>
      <c r="G116" s="51"/>
      <c r="H116" s="52"/>
      <c r="I116" s="1"/>
      <c r="J116" s="53" t="s">
        <v>116</v>
      </c>
      <c r="K116" s="54"/>
      <c r="L116" s="54"/>
      <c r="M116" s="54"/>
      <c r="N116" s="54"/>
      <c r="O116" s="54"/>
      <c r="P116" s="54"/>
      <c r="Q116" s="54"/>
      <c r="R116" s="52"/>
      <c r="S116" s="55">
        <v>101</v>
      </c>
      <c r="T116" s="54"/>
      <c r="U116" s="54"/>
      <c r="V116" s="54"/>
      <c r="W116" s="54"/>
      <c r="X116" s="52"/>
      <c r="Y116" s="58" t="s">
        <v>3</v>
      </c>
      <c r="Z116" s="54"/>
      <c r="AA116" s="54"/>
      <c r="AB116" s="54"/>
      <c r="AC116" s="54"/>
      <c r="AD116" s="52"/>
      <c r="AE116" s="59" t="s">
        <v>3</v>
      </c>
      <c r="AF116" s="54"/>
      <c r="AG116" s="54"/>
      <c r="AH116" s="52"/>
    </row>
    <row r="117" spans="1:34" x14ac:dyDescent="0.25">
      <c r="A117" s="1" t="s">
        <v>13</v>
      </c>
      <c r="B117" s="1" t="s">
        <v>12</v>
      </c>
      <c r="D117" s="1" t="s">
        <v>11</v>
      </c>
      <c r="E117" s="1" t="s">
        <v>13</v>
      </c>
      <c r="F117" s="1" t="s">
        <v>10</v>
      </c>
      <c r="G117" s="51" t="s">
        <v>10</v>
      </c>
      <c r="H117" s="52"/>
      <c r="I117" s="1"/>
      <c r="J117" s="53" t="s">
        <v>113</v>
      </c>
      <c r="K117" s="54"/>
      <c r="L117" s="54"/>
      <c r="M117" s="54"/>
      <c r="N117" s="54"/>
      <c r="O117" s="54"/>
      <c r="P117" s="54"/>
      <c r="Q117" s="54"/>
      <c r="R117" s="52"/>
      <c r="S117" s="55">
        <v>102</v>
      </c>
      <c r="T117" s="54"/>
      <c r="U117" s="54"/>
      <c r="V117" s="54"/>
      <c r="W117" s="54"/>
      <c r="X117" s="52"/>
      <c r="Y117" s="58" t="s">
        <v>3</v>
      </c>
      <c r="Z117" s="54"/>
      <c r="AA117" s="54"/>
      <c r="AB117" s="54"/>
      <c r="AC117" s="54"/>
      <c r="AD117" s="52"/>
      <c r="AE117" s="59" t="s">
        <v>3</v>
      </c>
      <c r="AF117" s="54"/>
      <c r="AG117" s="54"/>
      <c r="AH117" s="52"/>
    </row>
    <row r="118" spans="1:34" x14ac:dyDescent="0.25">
      <c r="A118" s="1" t="s">
        <v>13</v>
      </c>
      <c r="B118" s="1" t="s">
        <v>12</v>
      </c>
      <c r="D118" s="1" t="s">
        <v>11</v>
      </c>
      <c r="E118" s="1" t="s">
        <v>13</v>
      </c>
      <c r="F118" s="1" t="s">
        <v>10</v>
      </c>
      <c r="G118" s="51" t="s">
        <v>11</v>
      </c>
      <c r="H118" s="52"/>
      <c r="I118" s="1"/>
      <c r="J118" s="53" t="s">
        <v>114</v>
      </c>
      <c r="K118" s="54"/>
      <c r="L118" s="54"/>
      <c r="M118" s="54"/>
      <c r="N118" s="54"/>
      <c r="O118" s="54"/>
      <c r="P118" s="54"/>
      <c r="Q118" s="54"/>
      <c r="R118" s="52"/>
      <c r="S118" s="55">
        <v>103</v>
      </c>
      <c r="T118" s="54"/>
      <c r="U118" s="54"/>
      <c r="V118" s="54"/>
      <c r="W118" s="54"/>
      <c r="X118" s="52"/>
      <c r="Y118" s="58" t="s">
        <v>3</v>
      </c>
      <c r="Z118" s="54"/>
      <c r="AA118" s="54"/>
      <c r="AB118" s="54"/>
      <c r="AC118" s="54"/>
      <c r="AD118" s="52"/>
      <c r="AE118" s="59" t="s">
        <v>3</v>
      </c>
      <c r="AF118" s="54"/>
      <c r="AG118" s="54"/>
      <c r="AH118" s="52"/>
    </row>
    <row r="119" spans="1:34" x14ac:dyDescent="0.25">
      <c r="A119" s="1"/>
      <c r="B119" s="1"/>
      <c r="D119" s="1"/>
      <c r="E119" s="1"/>
      <c r="F119" s="1"/>
      <c r="G119" s="51"/>
      <c r="H119" s="52"/>
      <c r="I119" s="1"/>
      <c r="J119" s="53" t="s">
        <v>117</v>
      </c>
      <c r="K119" s="54"/>
      <c r="L119" s="54"/>
      <c r="M119" s="54"/>
      <c r="N119" s="54"/>
      <c r="O119" s="54"/>
      <c r="P119" s="54"/>
      <c r="Q119" s="54"/>
      <c r="R119" s="52"/>
      <c r="S119" s="55">
        <v>104</v>
      </c>
      <c r="T119" s="54"/>
      <c r="U119" s="54"/>
      <c r="V119" s="54"/>
      <c r="W119" s="54"/>
      <c r="X119" s="52"/>
      <c r="Y119" s="58">
        <v>5301.9</v>
      </c>
      <c r="Z119" s="54"/>
      <c r="AA119" s="54"/>
      <c r="AB119" s="54"/>
      <c r="AC119" s="54"/>
      <c r="AD119" s="52"/>
      <c r="AE119" s="59">
        <v>5301.9</v>
      </c>
      <c r="AF119" s="54"/>
      <c r="AG119" s="54"/>
      <c r="AH119" s="52"/>
    </row>
    <row r="120" spans="1:34" ht="34.5" customHeight="1" x14ac:dyDescent="0.25">
      <c r="A120" s="1"/>
      <c r="B120" s="1"/>
      <c r="D120" s="1"/>
      <c r="E120" s="1"/>
      <c r="F120" s="1"/>
      <c r="G120" s="51"/>
      <c r="H120" s="52"/>
      <c r="I120" s="1"/>
      <c r="J120" s="53" t="s">
        <v>118</v>
      </c>
      <c r="K120" s="54"/>
      <c r="L120" s="54"/>
      <c r="M120" s="54"/>
      <c r="N120" s="54"/>
      <c r="O120" s="54"/>
      <c r="P120" s="54"/>
      <c r="Q120" s="54"/>
      <c r="R120" s="52"/>
      <c r="S120" s="55">
        <v>105</v>
      </c>
      <c r="T120" s="54"/>
      <c r="U120" s="54"/>
      <c r="V120" s="54"/>
      <c r="W120" s="54"/>
      <c r="X120" s="52"/>
      <c r="Y120" s="58">
        <v>5301.9</v>
      </c>
      <c r="Z120" s="54"/>
      <c r="AA120" s="54"/>
      <c r="AB120" s="54"/>
      <c r="AC120" s="54"/>
      <c r="AD120" s="52"/>
      <c r="AE120" s="59">
        <v>5301.9</v>
      </c>
      <c r="AF120" s="54"/>
      <c r="AG120" s="54"/>
      <c r="AH120" s="52"/>
    </row>
    <row r="121" spans="1:34" x14ac:dyDescent="0.25">
      <c r="A121" s="1"/>
      <c r="B121" s="1"/>
      <c r="D121" s="1"/>
      <c r="E121" s="1"/>
      <c r="F121" s="1"/>
      <c r="G121" s="51"/>
      <c r="H121" s="52"/>
      <c r="I121" s="1"/>
      <c r="J121" s="53" t="s">
        <v>119</v>
      </c>
      <c r="K121" s="54"/>
      <c r="L121" s="54"/>
      <c r="M121" s="54"/>
      <c r="N121" s="54"/>
      <c r="O121" s="54"/>
      <c r="P121" s="54"/>
      <c r="Q121" s="54"/>
      <c r="R121" s="52"/>
      <c r="S121" s="55">
        <v>106</v>
      </c>
      <c r="T121" s="54"/>
      <c r="U121" s="54"/>
      <c r="V121" s="54"/>
      <c r="W121" s="54"/>
      <c r="X121" s="52"/>
      <c r="Y121" s="56">
        <v>70948.5</v>
      </c>
      <c r="Z121" s="54"/>
      <c r="AA121" s="54"/>
      <c r="AB121" s="54"/>
      <c r="AC121" s="54"/>
      <c r="AD121" s="52"/>
      <c r="AE121" s="57">
        <v>76742</v>
      </c>
      <c r="AF121" s="54"/>
      <c r="AG121" s="54"/>
      <c r="AH121" s="52"/>
    </row>
    <row r="122" spans="1:34" ht="0" hidden="1" customHeight="1" x14ac:dyDescent="0.25"/>
    <row r="123" spans="1:34" ht="12.95" customHeight="1" x14ac:dyDescent="0.25"/>
  </sheetData>
  <mergeCells count="546">
    <mergeCell ref="T12:AH12"/>
    <mergeCell ref="N10:T10"/>
    <mergeCell ref="H5:AC5"/>
    <mergeCell ref="H6:AC6"/>
    <mergeCell ref="C8:Y8"/>
    <mergeCell ref="AA8:AF8"/>
    <mergeCell ref="A15:I15"/>
    <mergeCell ref="J15:R15"/>
    <mergeCell ref="S15:X15"/>
    <mergeCell ref="Y15:AD15"/>
    <mergeCell ref="AE15:AH15"/>
    <mergeCell ref="A14:I14"/>
    <mergeCell ref="J14:R14"/>
    <mergeCell ref="S14:X14"/>
    <mergeCell ref="Y14:AD14"/>
    <mergeCell ref="AE14:AH14"/>
    <mergeCell ref="G17:H17"/>
    <mergeCell ref="J17:R17"/>
    <mergeCell ref="S17:X17"/>
    <mergeCell ref="Y17:AD17"/>
    <mergeCell ref="AE17:AH17"/>
    <mergeCell ref="G16:H16"/>
    <mergeCell ref="J16:R16"/>
    <mergeCell ref="S16:X16"/>
    <mergeCell ref="Y16:AD16"/>
    <mergeCell ref="AE16:AH16"/>
    <mergeCell ref="G19:H19"/>
    <mergeCell ref="J19:R19"/>
    <mergeCell ref="S19:X19"/>
    <mergeCell ref="Y19:AD19"/>
    <mergeCell ref="AE19:AH19"/>
    <mergeCell ref="G18:H18"/>
    <mergeCell ref="J18:R18"/>
    <mergeCell ref="S18:X18"/>
    <mergeCell ref="Y18:AD18"/>
    <mergeCell ref="AE18:AH18"/>
    <mergeCell ref="G21:H21"/>
    <mergeCell ref="J21:R21"/>
    <mergeCell ref="S21:X21"/>
    <mergeCell ref="Y21:AD21"/>
    <mergeCell ref="AE21:AH21"/>
    <mergeCell ref="G20:H20"/>
    <mergeCell ref="J20:R20"/>
    <mergeCell ref="S20:X20"/>
    <mergeCell ref="Y20:AD20"/>
    <mergeCell ref="AE20:AH20"/>
    <mergeCell ref="G23:H23"/>
    <mergeCell ref="J23:R23"/>
    <mergeCell ref="S23:X23"/>
    <mergeCell ref="Y23:AD23"/>
    <mergeCell ref="AE23:AH23"/>
    <mergeCell ref="G22:H22"/>
    <mergeCell ref="J22:R22"/>
    <mergeCell ref="S22:X22"/>
    <mergeCell ref="Y22:AD22"/>
    <mergeCell ref="AE22:AH22"/>
    <mergeCell ref="G25:H25"/>
    <mergeCell ref="J25:R25"/>
    <mergeCell ref="S25:X25"/>
    <mergeCell ref="Y25:AD25"/>
    <mergeCell ref="AE25:AH25"/>
    <mergeCell ref="G24:H24"/>
    <mergeCell ref="J24:R24"/>
    <mergeCell ref="S24:X24"/>
    <mergeCell ref="Y24:AD24"/>
    <mergeCell ref="AE24:AH24"/>
    <mergeCell ref="G27:H27"/>
    <mergeCell ref="J27:R27"/>
    <mergeCell ref="S27:X27"/>
    <mergeCell ref="Y27:AD27"/>
    <mergeCell ref="AE27:AH27"/>
    <mergeCell ref="G26:H26"/>
    <mergeCell ref="J26:R26"/>
    <mergeCell ref="S26:X26"/>
    <mergeCell ref="Y26:AD26"/>
    <mergeCell ref="AE26:AH26"/>
    <mergeCell ref="G29:H29"/>
    <mergeCell ref="J29:R29"/>
    <mergeCell ref="S29:X29"/>
    <mergeCell ref="Y29:AD29"/>
    <mergeCell ref="AE29:AH29"/>
    <mergeCell ref="G28:H28"/>
    <mergeCell ref="J28:R28"/>
    <mergeCell ref="S28:X28"/>
    <mergeCell ref="Y28:AD28"/>
    <mergeCell ref="AE28:AH28"/>
    <mergeCell ref="G31:H31"/>
    <mergeCell ref="J31:R31"/>
    <mergeCell ref="S31:X31"/>
    <mergeCell ref="Y31:AD31"/>
    <mergeCell ref="AE31:AH31"/>
    <mergeCell ref="G30:H30"/>
    <mergeCell ref="J30:R30"/>
    <mergeCell ref="S30:X30"/>
    <mergeCell ref="Y30:AD30"/>
    <mergeCell ref="AE30:AH30"/>
    <mergeCell ref="G33:H33"/>
    <mergeCell ref="J33:R33"/>
    <mergeCell ref="S33:X33"/>
    <mergeCell ref="Y33:AD33"/>
    <mergeCell ref="AE33:AH33"/>
    <mergeCell ref="G32:H32"/>
    <mergeCell ref="J32:R32"/>
    <mergeCell ref="S32:X32"/>
    <mergeCell ref="Y32:AD32"/>
    <mergeCell ref="AE32:AH32"/>
    <mergeCell ref="G35:H35"/>
    <mergeCell ref="J35:R35"/>
    <mergeCell ref="S35:X35"/>
    <mergeCell ref="Y35:AD35"/>
    <mergeCell ref="AE35:AH35"/>
    <mergeCell ref="G34:H34"/>
    <mergeCell ref="J34:R34"/>
    <mergeCell ref="S34:X34"/>
    <mergeCell ref="Y34:AD34"/>
    <mergeCell ref="AE34:AH34"/>
    <mergeCell ref="G37:H37"/>
    <mergeCell ref="J37:R37"/>
    <mergeCell ref="S37:X37"/>
    <mergeCell ref="Y37:AD37"/>
    <mergeCell ref="AE37:AH37"/>
    <mergeCell ref="G36:H36"/>
    <mergeCell ref="J36:R36"/>
    <mergeCell ref="S36:X36"/>
    <mergeCell ref="Y36:AD36"/>
    <mergeCell ref="AE36:AH36"/>
    <mergeCell ref="G39:H39"/>
    <mergeCell ref="J39:R39"/>
    <mergeCell ref="S39:X39"/>
    <mergeCell ref="Y39:AD39"/>
    <mergeCell ref="AE39:AH39"/>
    <mergeCell ref="G38:H38"/>
    <mergeCell ref="J38:R38"/>
    <mergeCell ref="S38:X38"/>
    <mergeCell ref="Y38:AD38"/>
    <mergeCell ref="AE38:AH38"/>
    <mergeCell ref="G41:H41"/>
    <mergeCell ref="J41:R41"/>
    <mergeCell ref="S41:X41"/>
    <mergeCell ref="Y41:AD41"/>
    <mergeCell ref="AE41:AH41"/>
    <mergeCell ref="G40:H40"/>
    <mergeCell ref="J40:R40"/>
    <mergeCell ref="S40:X40"/>
    <mergeCell ref="Y40:AD40"/>
    <mergeCell ref="AE40:AH40"/>
    <mergeCell ref="G43:H43"/>
    <mergeCell ref="J43:R43"/>
    <mergeCell ref="S43:X43"/>
    <mergeCell ref="Y43:AD43"/>
    <mergeCell ref="AE43:AH43"/>
    <mergeCell ref="G42:H42"/>
    <mergeCell ref="J42:R42"/>
    <mergeCell ref="S42:X42"/>
    <mergeCell ref="Y42:AD42"/>
    <mergeCell ref="AE42:AH42"/>
    <mergeCell ref="G45:H45"/>
    <mergeCell ref="J45:R45"/>
    <mergeCell ref="S45:X45"/>
    <mergeCell ref="Y45:AD45"/>
    <mergeCell ref="AE45:AH45"/>
    <mergeCell ref="G44:H44"/>
    <mergeCell ref="J44:R44"/>
    <mergeCell ref="S44:X44"/>
    <mergeCell ref="Y44:AD44"/>
    <mergeCell ref="AE44:AH44"/>
    <mergeCell ref="G47:H47"/>
    <mergeCell ref="J47:R47"/>
    <mergeCell ref="S47:X47"/>
    <mergeCell ref="Y47:AD47"/>
    <mergeCell ref="AE47:AH47"/>
    <mergeCell ref="G46:H46"/>
    <mergeCell ref="J46:R46"/>
    <mergeCell ref="S46:X46"/>
    <mergeCell ref="Y46:AD46"/>
    <mergeCell ref="AE46:AH46"/>
    <mergeCell ref="G49:H49"/>
    <mergeCell ref="J49:R49"/>
    <mergeCell ref="S49:X49"/>
    <mergeCell ref="Y49:AD49"/>
    <mergeCell ref="AE49:AH49"/>
    <mergeCell ref="G48:H48"/>
    <mergeCell ref="J48:R48"/>
    <mergeCell ref="S48:X48"/>
    <mergeCell ref="Y48:AD48"/>
    <mergeCell ref="AE48:AH48"/>
    <mergeCell ref="G51:H51"/>
    <mergeCell ref="J51:R51"/>
    <mergeCell ref="S51:X51"/>
    <mergeCell ref="Y51:AD51"/>
    <mergeCell ref="AE51:AH51"/>
    <mergeCell ref="G50:H50"/>
    <mergeCell ref="J50:R50"/>
    <mergeCell ref="S50:X50"/>
    <mergeCell ref="Y50:AD50"/>
    <mergeCell ref="AE50:AH50"/>
    <mergeCell ref="G53:H53"/>
    <mergeCell ref="J53:R53"/>
    <mergeCell ref="S53:X53"/>
    <mergeCell ref="Y53:AD53"/>
    <mergeCell ref="AE53:AH53"/>
    <mergeCell ref="G52:H52"/>
    <mergeCell ref="J52:R52"/>
    <mergeCell ref="S52:X52"/>
    <mergeCell ref="Y52:AD52"/>
    <mergeCell ref="AE52:AH52"/>
    <mergeCell ref="G55:H55"/>
    <mergeCell ref="J55:R55"/>
    <mergeCell ref="S55:X55"/>
    <mergeCell ref="Y55:AD55"/>
    <mergeCell ref="AE55:AH55"/>
    <mergeCell ref="G54:H54"/>
    <mergeCell ref="J54:R54"/>
    <mergeCell ref="S54:X54"/>
    <mergeCell ref="Y54:AD54"/>
    <mergeCell ref="AE54:AH54"/>
    <mergeCell ref="G57:H57"/>
    <mergeCell ref="J57:R57"/>
    <mergeCell ref="S57:X57"/>
    <mergeCell ref="Y57:AD57"/>
    <mergeCell ref="AE57:AH57"/>
    <mergeCell ref="G56:H56"/>
    <mergeCell ref="J56:R56"/>
    <mergeCell ref="S56:X56"/>
    <mergeCell ref="Y56:AD56"/>
    <mergeCell ref="AE56:AH56"/>
    <mergeCell ref="G59:H59"/>
    <mergeCell ref="J59:R59"/>
    <mergeCell ref="S59:X59"/>
    <mergeCell ref="Y59:AD59"/>
    <mergeCell ref="AE59:AH59"/>
    <mergeCell ref="G58:H58"/>
    <mergeCell ref="J58:R58"/>
    <mergeCell ref="S58:X58"/>
    <mergeCell ref="Y58:AD58"/>
    <mergeCell ref="AE58:AH58"/>
    <mergeCell ref="G61:H61"/>
    <mergeCell ref="J61:R61"/>
    <mergeCell ref="S61:X61"/>
    <mergeCell ref="Y61:AD61"/>
    <mergeCell ref="AE61:AH61"/>
    <mergeCell ref="G60:H60"/>
    <mergeCell ref="J60:R60"/>
    <mergeCell ref="S60:X60"/>
    <mergeCell ref="Y60:AD60"/>
    <mergeCell ref="AE60:AH60"/>
    <mergeCell ref="G63:H63"/>
    <mergeCell ref="J63:R63"/>
    <mergeCell ref="S63:X63"/>
    <mergeCell ref="Y63:AD63"/>
    <mergeCell ref="AE63:AH63"/>
    <mergeCell ref="G62:H62"/>
    <mergeCell ref="J62:R62"/>
    <mergeCell ref="S62:X62"/>
    <mergeCell ref="Y62:AD62"/>
    <mergeCell ref="AE62:AH62"/>
    <mergeCell ref="G65:H65"/>
    <mergeCell ref="J65:R65"/>
    <mergeCell ref="S65:X65"/>
    <mergeCell ref="Y65:AD65"/>
    <mergeCell ref="AE65:AH65"/>
    <mergeCell ref="G64:H64"/>
    <mergeCell ref="J64:R64"/>
    <mergeCell ref="S64:X64"/>
    <mergeCell ref="Y64:AD64"/>
    <mergeCell ref="AE64:AH64"/>
    <mergeCell ref="G67:H67"/>
    <mergeCell ref="J67:R67"/>
    <mergeCell ref="S67:X67"/>
    <mergeCell ref="Y67:AD67"/>
    <mergeCell ref="AE67:AH67"/>
    <mergeCell ref="G66:H66"/>
    <mergeCell ref="J66:R66"/>
    <mergeCell ref="S66:X66"/>
    <mergeCell ref="Y66:AD66"/>
    <mergeCell ref="AE66:AH66"/>
    <mergeCell ref="G69:H69"/>
    <mergeCell ref="J69:R69"/>
    <mergeCell ref="S69:X69"/>
    <mergeCell ref="Y69:AD69"/>
    <mergeCell ref="AE69:AH69"/>
    <mergeCell ref="G68:H68"/>
    <mergeCell ref="J68:R68"/>
    <mergeCell ref="S68:X68"/>
    <mergeCell ref="Y68:AD68"/>
    <mergeCell ref="AE68:AH68"/>
    <mergeCell ref="G71:H71"/>
    <mergeCell ref="J71:R71"/>
    <mergeCell ref="S71:X71"/>
    <mergeCell ref="Y71:AD71"/>
    <mergeCell ref="AE71:AH71"/>
    <mergeCell ref="G70:H70"/>
    <mergeCell ref="J70:R70"/>
    <mergeCell ref="S70:X70"/>
    <mergeCell ref="Y70:AD70"/>
    <mergeCell ref="AE70:AH70"/>
    <mergeCell ref="G73:H73"/>
    <mergeCell ref="J73:R73"/>
    <mergeCell ref="S73:X73"/>
    <mergeCell ref="Y73:AD73"/>
    <mergeCell ref="AE73:AH73"/>
    <mergeCell ref="G72:H72"/>
    <mergeCell ref="J72:R72"/>
    <mergeCell ref="S72:X72"/>
    <mergeCell ref="Y72:AD72"/>
    <mergeCell ref="AE72:AH72"/>
    <mergeCell ref="G75:H75"/>
    <mergeCell ref="J75:R75"/>
    <mergeCell ref="S75:X75"/>
    <mergeCell ref="Y75:AD75"/>
    <mergeCell ref="AE75:AH75"/>
    <mergeCell ref="G74:H74"/>
    <mergeCell ref="J74:R74"/>
    <mergeCell ref="S74:X74"/>
    <mergeCell ref="Y74:AD74"/>
    <mergeCell ref="AE74:AH74"/>
    <mergeCell ref="G77:H77"/>
    <mergeCell ref="J77:R77"/>
    <mergeCell ref="S77:X77"/>
    <mergeCell ref="Y77:AD77"/>
    <mergeCell ref="AE77:AH77"/>
    <mergeCell ref="G76:H76"/>
    <mergeCell ref="J76:R76"/>
    <mergeCell ref="S76:X76"/>
    <mergeCell ref="Y76:AD76"/>
    <mergeCell ref="AE76:AH76"/>
    <mergeCell ref="G79:H79"/>
    <mergeCell ref="J79:R79"/>
    <mergeCell ref="S79:X79"/>
    <mergeCell ref="Y79:AD79"/>
    <mergeCell ref="AE79:AH79"/>
    <mergeCell ref="G78:H78"/>
    <mergeCell ref="J78:R78"/>
    <mergeCell ref="S78:X78"/>
    <mergeCell ref="Y78:AD78"/>
    <mergeCell ref="AE78:AH78"/>
    <mergeCell ref="G81:H81"/>
    <mergeCell ref="J81:R81"/>
    <mergeCell ref="S81:X81"/>
    <mergeCell ref="Y81:AD81"/>
    <mergeCell ref="AE81:AH81"/>
    <mergeCell ref="G80:H80"/>
    <mergeCell ref="J80:R80"/>
    <mergeCell ref="S80:X80"/>
    <mergeCell ref="Y80:AD80"/>
    <mergeCell ref="AE80:AH80"/>
    <mergeCell ref="G83:H83"/>
    <mergeCell ref="J83:R83"/>
    <mergeCell ref="S83:X83"/>
    <mergeCell ref="Y83:AD83"/>
    <mergeCell ref="AE83:AH83"/>
    <mergeCell ref="G82:H82"/>
    <mergeCell ref="J82:R82"/>
    <mergeCell ref="S82:X82"/>
    <mergeCell ref="Y82:AD82"/>
    <mergeCell ref="AE82:AH82"/>
    <mergeCell ref="G85:H85"/>
    <mergeCell ref="J85:R85"/>
    <mergeCell ref="S85:X85"/>
    <mergeCell ref="Y85:AD85"/>
    <mergeCell ref="AE85:AH85"/>
    <mergeCell ref="G84:H84"/>
    <mergeCell ref="J84:R84"/>
    <mergeCell ref="S84:X84"/>
    <mergeCell ref="Y84:AD84"/>
    <mergeCell ref="AE84:AH84"/>
    <mergeCell ref="G87:H87"/>
    <mergeCell ref="J87:R87"/>
    <mergeCell ref="S87:X87"/>
    <mergeCell ref="Y87:AD87"/>
    <mergeCell ref="AE87:AH87"/>
    <mergeCell ref="G86:H86"/>
    <mergeCell ref="J86:R86"/>
    <mergeCell ref="S86:X86"/>
    <mergeCell ref="Y86:AD86"/>
    <mergeCell ref="AE86:AH86"/>
    <mergeCell ref="G89:H89"/>
    <mergeCell ref="J89:R89"/>
    <mergeCell ref="S89:X89"/>
    <mergeCell ref="Y89:AD89"/>
    <mergeCell ref="AE89:AH89"/>
    <mergeCell ref="G88:H88"/>
    <mergeCell ref="J88:R88"/>
    <mergeCell ref="S88:X88"/>
    <mergeCell ref="Y88:AD88"/>
    <mergeCell ref="AE88:AH88"/>
    <mergeCell ref="G91:H91"/>
    <mergeCell ref="J91:R91"/>
    <mergeCell ref="S91:X91"/>
    <mergeCell ref="Y91:AD91"/>
    <mergeCell ref="AE91:AH91"/>
    <mergeCell ref="G90:H90"/>
    <mergeCell ref="J90:R90"/>
    <mergeCell ref="S90:X90"/>
    <mergeCell ref="Y90:AD90"/>
    <mergeCell ref="AE90:AH90"/>
    <mergeCell ref="G93:H93"/>
    <mergeCell ref="J93:R93"/>
    <mergeCell ref="S93:X93"/>
    <mergeCell ref="Y93:AD93"/>
    <mergeCell ref="AE93:AH93"/>
    <mergeCell ref="G92:H92"/>
    <mergeCell ref="J92:R92"/>
    <mergeCell ref="S92:X92"/>
    <mergeCell ref="Y92:AD92"/>
    <mergeCell ref="AE92:AH92"/>
    <mergeCell ref="G95:H95"/>
    <mergeCell ref="J95:R95"/>
    <mergeCell ref="S95:X95"/>
    <mergeCell ref="Y95:AD95"/>
    <mergeCell ref="AE95:AH95"/>
    <mergeCell ref="G94:H94"/>
    <mergeCell ref="J94:R94"/>
    <mergeCell ref="S94:X94"/>
    <mergeCell ref="Y94:AD94"/>
    <mergeCell ref="AE94:AH94"/>
    <mergeCell ref="G97:H97"/>
    <mergeCell ref="J97:R97"/>
    <mergeCell ref="S97:X97"/>
    <mergeCell ref="Y97:AD97"/>
    <mergeCell ref="AE97:AH97"/>
    <mergeCell ref="G96:H96"/>
    <mergeCell ref="J96:R96"/>
    <mergeCell ref="S96:X96"/>
    <mergeCell ref="Y96:AD96"/>
    <mergeCell ref="AE96:AH96"/>
    <mergeCell ref="G99:H99"/>
    <mergeCell ref="J99:R99"/>
    <mergeCell ref="S99:X99"/>
    <mergeCell ref="Y99:AD99"/>
    <mergeCell ref="AE99:AH99"/>
    <mergeCell ref="G98:H98"/>
    <mergeCell ref="J98:R98"/>
    <mergeCell ref="S98:X98"/>
    <mergeCell ref="Y98:AD98"/>
    <mergeCell ref="AE98:AH98"/>
    <mergeCell ref="G101:H101"/>
    <mergeCell ref="J101:R101"/>
    <mergeCell ref="S101:X101"/>
    <mergeCell ref="Y101:AD101"/>
    <mergeCell ref="AE101:AH101"/>
    <mergeCell ref="G100:H100"/>
    <mergeCell ref="J100:R100"/>
    <mergeCell ref="S100:X100"/>
    <mergeCell ref="Y100:AD100"/>
    <mergeCell ref="AE100:AH100"/>
    <mergeCell ref="G103:H103"/>
    <mergeCell ref="J103:R103"/>
    <mergeCell ref="S103:X103"/>
    <mergeCell ref="Y103:AD103"/>
    <mergeCell ref="AE103:AH103"/>
    <mergeCell ref="G102:H102"/>
    <mergeCell ref="J102:R102"/>
    <mergeCell ref="S102:X102"/>
    <mergeCell ref="Y102:AD102"/>
    <mergeCell ref="AE102:AH102"/>
    <mergeCell ref="G105:H105"/>
    <mergeCell ref="J105:R105"/>
    <mergeCell ref="S105:X105"/>
    <mergeCell ref="Y105:AD105"/>
    <mergeCell ref="AE105:AH105"/>
    <mergeCell ref="G104:H104"/>
    <mergeCell ref="J104:R104"/>
    <mergeCell ref="S104:X104"/>
    <mergeCell ref="Y104:AD104"/>
    <mergeCell ref="AE104:AH104"/>
    <mergeCell ref="G107:H107"/>
    <mergeCell ref="J107:R107"/>
    <mergeCell ref="S107:X107"/>
    <mergeCell ref="Y107:AD107"/>
    <mergeCell ref="AE107:AH107"/>
    <mergeCell ref="G106:H106"/>
    <mergeCell ref="J106:R106"/>
    <mergeCell ref="S106:X106"/>
    <mergeCell ref="Y106:AD106"/>
    <mergeCell ref="AE106:AH106"/>
    <mergeCell ref="G109:H109"/>
    <mergeCell ref="J109:R109"/>
    <mergeCell ref="S109:X109"/>
    <mergeCell ref="Y109:AD109"/>
    <mergeCell ref="AE109:AH109"/>
    <mergeCell ref="G108:H108"/>
    <mergeCell ref="J108:R108"/>
    <mergeCell ref="S108:X108"/>
    <mergeCell ref="Y108:AD108"/>
    <mergeCell ref="AE108:AH108"/>
    <mergeCell ref="G111:H111"/>
    <mergeCell ref="J111:R111"/>
    <mergeCell ref="S111:X111"/>
    <mergeCell ref="Y111:AD111"/>
    <mergeCell ref="AE111:AH111"/>
    <mergeCell ref="G110:H110"/>
    <mergeCell ref="J110:R110"/>
    <mergeCell ref="S110:X110"/>
    <mergeCell ref="Y110:AD110"/>
    <mergeCell ref="AE110:AH110"/>
    <mergeCell ref="G113:H113"/>
    <mergeCell ref="J113:R113"/>
    <mergeCell ref="S113:X113"/>
    <mergeCell ref="Y113:AD113"/>
    <mergeCell ref="AE113:AH113"/>
    <mergeCell ref="G112:H112"/>
    <mergeCell ref="J112:R112"/>
    <mergeCell ref="S112:X112"/>
    <mergeCell ref="Y112:AD112"/>
    <mergeCell ref="AE112:AH112"/>
    <mergeCell ref="G115:H115"/>
    <mergeCell ref="J115:R115"/>
    <mergeCell ref="S115:X115"/>
    <mergeCell ref="Y115:AD115"/>
    <mergeCell ref="AE115:AH115"/>
    <mergeCell ref="G114:H114"/>
    <mergeCell ref="J114:R114"/>
    <mergeCell ref="S114:X114"/>
    <mergeCell ref="Y114:AD114"/>
    <mergeCell ref="AE114:AH114"/>
    <mergeCell ref="G117:H117"/>
    <mergeCell ref="J117:R117"/>
    <mergeCell ref="S117:X117"/>
    <mergeCell ref="Y117:AD117"/>
    <mergeCell ref="AE117:AH117"/>
    <mergeCell ref="G116:H116"/>
    <mergeCell ref="J116:R116"/>
    <mergeCell ref="S116:X116"/>
    <mergeCell ref="Y116:AD116"/>
    <mergeCell ref="AE116:AH116"/>
    <mergeCell ref="G119:H119"/>
    <mergeCell ref="J119:R119"/>
    <mergeCell ref="S119:X119"/>
    <mergeCell ref="Y119:AD119"/>
    <mergeCell ref="AE119:AH119"/>
    <mergeCell ref="G118:H118"/>
    <mergeCell ref="J118:R118"/>
    <mergeCell ref="S118:X118"/>
    <mergeCell ref="Y118:AD118"/>
    <mergeCell ref="AE118:AH118"/>
    <mergeCell ref="G121:H121"/>
    <mergeCell ref="J121:R121"/>
    <mergeCell ref="S121:X121"/>
    <mergeCell ref="Y121:AD121"/>
    <mergeCell ref="AE121:AH121"/>
    <mergeCell ref="G120:H120"/>
    <mergeCell ref="J120:R120"/>
    <mergeCell ref="S120:X120"/>
    <mergeCell ref="Y120:AD120"/>
    <mergeCell ref="AE120:AH120"/>
  </mergeCells>
  <pageMargins left="1.1023622047244095" right="0.39370078740157483" top="0.78740157480314965" bottom="0.59055118110236227" header="0.78740157480314965" footer="0.39370078740157483"/>
  <pageSetup paperSize="9" scale="84" orientation="portrait" r:id="rId1"/>
  <headerFooter alignWithMargins="0">
    <oddFooter>&amp;R&amp;"Times New Roman,Regular"&amp;7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zoomScaleNormal="100" workbookViewId="0">
      <selection activeCell="P21" sqref="P21:R21"/>
    </sheetView>
  </sheetViews>
  <sheetFormatPr defaultRowHeight="15" x14ac:dyDescent="0.25"/>
  <cols>
    <col min="1" max="7" width="1.7109375" style="2" customWidth="1"/>
    <col min="8" max="8" width="0" style="2" hidden="1" customWidth="1"/>
    <col min="9" max="9" width="30.7109375" style="2" customWidth="1"/>
    <col min="10" max="10" width="8.140625" style="2" customWidth="1"/>
    <col min="11" max="11" width="0.28515625" style="2" customWidth="1"/>
    <col min="12" max="12" width="5.140625" style="2" customWidth="1"/>
    <col min="13" max="13" width="5.7109375" style="2" customWidth="1"/>
    <col min="14" max="14" width="1.28515625" style="2" customWidth="1"/>
    <col min="15" max="15" width="13" style="2" customWidth="1"/>
    <col min="16" max="16" width="3.140625" style="2" customWidth="1"/>
    <col min="17" max="17" width="0" style="2" hidden="1" customWidth="1"/>
    <col min="18" max="18" width="10.28515625" style="2" customWidth="1"/>
    <col min="19" max="19" width="0" style="2" hidden="1" customWidth="1"/>
    <col min="20" max="20" width="0.7109375" style="2" customWidth="1"/>
    <col min="21" max="21" width="1.140625" style="2" customWidth="1"/>
    <col min="22" max="16384" width="9.140625" style="2"/>
  </cols>
  <sheetData>
    <row r="1" spans="1:21" x14ac:dyDescent="0.25">
      <c r="L1" s="5" t="s">
        <v>147</v>
      </c>
    </row>
    <row r="2" spans="1:21" x14ac:dyDescent="0.25">
      <c r="L2" s="6" t="s">
        <v>148</v>
      </c>
    </row>
    <row r="3" spans="1:21" x14ac:dyDescent="0.25">
      <c r="L3" s="5" t="s">
        <v>462</v>
      </c>
    </row>
    <row r="5" spans="1:21" x14ac:dyDescent="0.25">
      <c r="A5" s="93" t="s">
        <v>120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O5" s="95"/>
      <c r="P5" s="83"/>
      <c r="R5" s="96"/>
      <c r="S5" s="97"/>
      <c r="T5" s="97"/>
      <c r="U5" s="97"/>
    </row>
    <row r="7" spans="1:21" x14ac:dyDescent="0.25">
      <c r="A7" s="98" t="s">
        <v>121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</row>
    <row r="9" spans="1:21" x14ac:dyDescent="0.25">
      <c r="L9" s="99" t="s">
        <v>4</v>
      </c>
      <c r="M9" s="83"/>
      <c r="N9" s="83"/>
      <c r="O9" s="83"/>
      <c r="P9" s="83"/>
      <c r="Q9" s="83"/>
      <c r="R9" s="83"/>
      <c r="S9" s="83"/>
      <c r="T9" s="83"/>
    </row>
    <row r="10" spans="1:21" ht="21" customHeight="1" x14ac:dyDescent="0.25">
      <c r="A10" s="100" t="s">
        <v>122</v>
      </c>
      <c r="B10" s="85"/>
      <c r="C10" s="85"/>
      <c r="D10" s="85"/>
      <c r="E10" s="85"/>
      <c r="F10" s="85"/>
      <c r="G10" s="86"/>
      <c r="I10" s="100" t="s">
        <v>123</v>
      </c>
      <c r="J10" s="86"/>
      <c r="K10" s="100" t="s">
        <v>7</v>
      </c>
      <c r="L10" s="86"/>
      <c r="M10" s="100" t="s">
        <v>124</v>
      </c>
      <c r="N10" s="85"/>
      <c r="O10" s="86"/>
      <c r="P10" s="100" t="s">
        <v>9</v>
      </c>
      <c r="Q10" s="85"/>
      <c r="R10" s="86"/>
    </row>
    <row r="11" spans="1:21" x14ac:dyDescent="0.25">
      <c r="A11" s="84" t="s">
        <v>10</v>
      </c>
      <c r="B11" s="85"/>
      <c r="C11" s="85"/>
      <c r="D11" s="85"/>
      <c r="E11" s="85"/>
      <c r="F11" s="85"/>
      <c r="G11" s="86"/>
      <c r="I11" s="84" t="s">
        <v>11</v>
      </c>
      <c r="J11" s="86"/>
      <c r="K11" s="92" t="s">
        <v>12</v>
      </c>
      <c r="L11" s="86"/>
      <c r="M11" s="84" t="s">
        <v>13</v>
      </c>
      <c r="N11" s="85"/>
      <c r="O11" s="86"/>
      <c r="P11" s="84" t="s">
        <v>14</v>
      </c>
      <c r="Q11" s="85"/>
      <c r="R11" s="86"/>
    </row>
    <row r="12" spans="1:21" x14ac:dyDescent="0.25">
      <c r="A12" s="84" t="s">
        <v>10</v>
      </c>
      <c r="B12" s="85"/>
      <c r="C12" s="85"/>
      <c r="D12" s="85"/>
      <c r="E12" s="85"/>
      <c r="F12" s="85"/>
      <c r="G12" s="86"/>
      <c r="I12" s="87" t="s">
        <v>125</v>
      </c>
      <c r="J12" s="86"/>
      <c r="K12" s="88">
        <v>1</v>
      </c>
      <c r="L12" s="86"/>
      <c r="M12" s="90">
        <v>7480.7</v>
      </c>
      <c r="N12" s="85"/>
      <c r="O12" s="86"/>
      <c r="P12" s="91">
        <v>6975</v>
      </c>
      <c r="Q12" s="85"/>
      <c r="R12" s="86"/>
    </row>
    <row r="13" spans="1:21" x14ac:dyDescent="0.25">
      <c r="A13" s="84" t="s">
        <v>11</v>
      </c>
      <c r="B13" s="85"/>
      <c r="C13" s="85"/>
      <c r="D13" s="85"/>
      <c r="E13" s="85"/>
      <c r="F13" s="85"/>
      <c r="G13" s="86"/>
      <c r="I13" s="87" t="s">
        <v>126</v>
      </c>
      <c r="J13" s="86"/>
      <c r="K13" s="88">
        <v>2</v>
      </c>
      <c r="L13" s="86"/>
      <c r="M13" s="90">
        <v>50.5</v>
      </c>
      <c r="N13" s="85"/>
      <c r="O13" s="86"/>
      <c r="P13" s="91">
        <v>50.5</v>
      </c>
      <c r="Q13" s="85"/>
      <c r="R13" s="86"/>
    </row>
    <row r="14" spans="1:21" x14ac:dyDescent="0.25">
      <c r="A14" s="84" t="s">
        <v>12</v>
      </c>
      <c r="B14" s="85"/>
      <c r="C14" s="85"/>
      <c r="D14" s="85"/>
      <c r="E14" s="85"/>
      <c r="F14" s="85"/>
      <c r="G14" s="86"/>
      <c r="I14" s="87" t="s">
        <v>127</v>
      </c>
      <c r="J14" s="86"/>
      <c r="K14" s="88">
        <v>3</v>
      </c>
      <c r="L14" s="86"/>
      <c r="M14" s="90">
        <v>696.3</v>
      </c>
      <c r="N14" s="85"/>
      <c r="O14" s="86"/>
      <c r="P14" s="91">
        <v>696.3</v>
      </c>
      <c r="Q14" s="85"/>
      <c r="R14" s="86"/>
    </row>
    <row r="15" spans="1:21" x14ac:dyDescent="0.25">
      <c r="A15" s="84" t="s">
        <v>13</v>
      </c>
      <c r="B15" s="85"/>
      <c r="C15" s="85"/>
      <c r="D15" s="85"/>
      <c r="E15" s="85"/>
      <c r="F15" s="85"/>
      <c r="G15" s="86"/>
      <c r="I15" s="87" t="s">
        <v>128</v>
      </c>
      <c r="J15" s="86"/>
      <c r="K15" s="88">
        <v>4</v>
      </c>
      <c r="L15" s="86"/>
      <c r="M15" s="90">
        <v>10122</v>
      </c>
      <c r="N15" s="85"/>
      <c r="O15" s="86"/>
      <c r="P15" s="91">
        <v>9838.2000000000007</v>
      </c>
      <c r="Q15" s="85"/>
      <c r="R15" s="86"/>
    </row>
    <row r="16" spans="1:21" x14ac:dyDescent="0.25">
      <c r="A16" s="84" t="s">
        <v>14</v>
      </c>
      <c r="B16" s="85"/>
      <c r="C16" s="85"/>
      <c r="D16" s="85"/>
      <c r="E16" s="85"/>
      <c r="F16" s="85"/>
      <c r="G16" s="86"/>
      <c r="I16" s="87" t="s">
        <v>129</v>
      </c>
      <c r="J16" s="86"/>
      <c r="K16" s="88">
        <v>5</v>
      </c>
      <c r="L16" s="86"/>
      <c r="M16" s="90">
        <v>4202.6000000000004</v>
      </c>
      <c r="N16" s="85"/>
      <c r="O16" s="86"/>
      <c r="P16" s="91">
        <v>3989.6</v>
      </c>
      <c r="Q16" s="85"/>
      <c r="R16" s="86"/>
    </row>
    <row r="17" spans="1:18" x14ac:dyDescent="0.25">
      <c r="A17" s="84" t="s">
        <v>66</v>
      </c>
      <c r="B17" s="85"/>
      <c r="C17" s="85"/>
      <c r="D17" s="85"/>
      <c r="E17" s="85"/>
      <c r="F17" s="85"/>
      <c r="G17" s="86"/>
      <c r="I17" s="87" t="s">
        <v>130</v>
      </c>
      <c r="J17" s="86"/>
      <c r="K17" s="88">
        <v>6</v>
      </c>
      <c r="L17" s="86"/>
      <c r="M17" s="90">
        <v>817.3</v>
      </c>
      <c r="N17" s="85"/>
      <c r="O17" s="86"/>
      <c r="P17" s="91">
        <v>626.6</v>
      </c>
      <c r="Q17" s="85"/>
      <c r="R17" s="86"/>
    </row>
    <row r="18" spans="1:18" x14ac:dyDescent="0.25">
      <c r="A18" s="84" t="s">
        <v>26</v>
      </c>
      <c r="B18" s="85"/>
      <c r="C18" s="85"/>
      <c r="D18" s="85"/>
      <c r="E18" s="85"/>
      <c r="F18" s="85"/>
      <c r="G18" s="86"/>
      <c r="I18" s="87" t="s">
        <v>131</v>
      </c>
      <c r="J18" s="86"/>
      <c r="K18" s="88">
        <v>7</v>
      </c>
      <c r="L18" s="86"/>
      <c r="M18" s="90">
        <v>542.29999999999995</v>
      </c>
      <c r="N18" s="85"/>
      <c r="O18" s="86"/>
      <c r="P18" s="91">
        <v>541.70000000000005</v>
      </c>
      <c r="Q18" s="85"/>
      <c r="R18" s="86"/>
    </row>
    <row r="19" spans="1:18" x14ac:dyDescent="0.25">
      <c r="A19" s="84" t="s">
        <v>28</v>
      </c>
      <c r="B19" s="85"/>
      <c r="C19" s="85"/>
      <c r="D19" s="85"/>
      <c r="E19" s="85"/>
      <c r="F19" s="85"/>
      <c r="G19" s="86"/>
      <c r="I19" s="87" t="s">
        <v>132</v>
      </c>
      <c r="J19" s="86"/>
      <c r="K19" s="88">
        <v>8</v>
      </c>
      <c r="L19" s="86"/>
      <c r="M19" s="90">
        <v>8811.2999999999993</v>
      </c>
      <c r="N19" s="85"/>
      <c r="O19" s="86"/>
      <c r="P19" s="91">
        <v>8681.5</v>
      </c>
      <c r="Q19" s="85"/>
      <c r="R19" s="86"/>
    </row>
    <row r="20" spans="1:18" x14ac:dyDescent="0.25">
      <c r="A20" s="84" t="s">
        <v>133</v>
      </c>
      <c r="B20" s="85"/>
      <c r="C20" s="85"/>
      <c r="D20" s="85"/>
      <c r="E20" s="85"/>
      <c r="F20" s="85"/>
      <c r="G20" s="86"/>
      <c r="I20" s="87" t="s">
        <v>134</v>
      </c>
      <c r="J20" s="86"/>
      <c r="K20" s="88">
        <v>9</v>
      </c>
      <c r="L20" s="86"/>
      <c r="M20" s="90">
        <v>27939.5</v>
      </c>
      <c r="N20" s="85"/>
      <c r="O20" s="86"/>
      <c r="P20" s="91">
        <v>27684.2</v>
      </c>
      <c r="Q20" s="85"/>
      <c r="R20" s="86"/>
    </row>
    <row r="21" spans="1:18" x14ac:dyDescent="0.25">
      <c r="A21" s="84" t="s">
        <v>135</v>
      </c>
      <c r="B21" s="85"/>
      <c r="C21" s="85"/>
      <c r="D21" s="85"/>
      <c r="E21" s="85"/>
      <c r="F21" s="85"/>
      <c r="G21" s="86"/>
      <c r="I21" s="87" t="s">
        <v>136</v>
      </c>
      <c r="J21" s="86"/>
      <c r="K21" s="88">
        <v>10</v>
      </c>
      <c r="L21" s="86"/>
      <c r="M21" s="90">
        <v>10998.8</v>
      </c>
      <c r="N21" s="85"/>
      <c r="O21" s="86"/>
      <c r="P21" s="91">
        <v>10773.3</v>
      </c>
      <c r="Q21" s="85"/>
      <c r="R21" s="86"/>
    </row>
    <row r="22" spans="1:18" x14ac:dyDescent="0.25">
      <c r="A22" s="84"/>
      <c r="B22" s="85"/>
      <c r="C22" s="85"/>
      <c r="D22" s="85"/>
      <c r="E22" s="85"/>
      <c r="F22" s="85"/>
      <c r="G22" s="86"/>
      <c r="I22" s="87" t="s">
        <v>137</v>
      </c>
      <c r="J22" s="86"/>
      <c r="K22" s="88">
        <v>11</v>
      </c>
      <c r="L22" s="86"/>
      <c r="M22" s="90">
        <v>71661.3</v>
      </c>
      <c r="N22" s="85"/>
      <c r="O22" s="86"/>
      <c r="P22" s="90">
        <v>69856.899999999994</v>
      </c>
      <c r="Q22" s="85"/>
      <c r="R22" s="86"/>
    </row>
    <row r="23" spans="1:18" ht="24" customHeight="1" x14ac:dyDescent="0.25">
      <c r="A23" s="84"/>
      <c r="B23" s="85"/>
      <c r="C23" s="85"/>
      <c r="D23" s="85"/>
      <c r="E23" s="85"/>
      <c r="F23" s="85"/>
      <c r="G23" s="86"/>
      <c r="I23" s="87" t="s">
        <v>138</v>
      </c>
      <c r="J23" s="86"/>
      <c r="K23" s="88">
        <v>12</v>
      </c>
      <c r="L23" s="86"/>
      <c r="M23" s="89" t="s">
        <v>3</v>
      </c>
      <c r="N23" s="85"/>
      <c r="O23" s="86"/>
      <c r="P23" s="89" t="s">
        <v>3</v>
      </c>
      <c r="Q23" s="85"/>
      <c r="R23" s="86"/>
    </row>
    <row r="24" spans="1:18" ht="21" customHeight="1" x14ac:dyDescent="0.25">
      <c r="A24" s="84"/>
      <c r="B24" s="85"/>
      <c r="C24" s="85"/>
      <c r="D24" s="85"/>
      <c r="E24" s="85"/>
      <c r="F24" s="85"/>
      <c r="G24" s="86"/>
      <c r="I24" s="87" t="s">
        <v>139</v>
      </c>
      <c r="J24" s="86"/>
      <c r="K24" s="88">
        <v>13</v>
      </c>
      <c r="L24" s="86"/>
      <c r="M24" s="89">
        <v>1655.9</v>
      </c>
      <c r="N24" s="85"/>
      <c r="O24" s="86"/>
      <c r="P24" s="89">
        <v>1655.9</v>
      </c>
      <c r="Q24" s="85"/>
      <c r="R24" s="86"/>
    </row>
    <row r="25" spans="1:18" x14ac:dyDescent="0.25">
      <c r="A25" s="84"/>
      <c r="B25" s="85"/>
      <c r="C25" s="85"/>
      <c r="D25" s="85"/>
      <c r="E25" s="85"/>
      <c r="F25" s="85"/>
      <c r="G25" s="86"/>
      <c r="I25" s="87" t="s">
        <v>140</v>
      </c>
      <c r="J25" s="86"/>
      <c r="K25" s="88">
        <v>14</v>
      </c>
      <c r="L25" s="86"/>
      <c r="M25" s="90">
        <v>73317.2</v>
      </c>
      <c r="N25" s="85"/>
      <c r="O25" s="86"/>
      <c r="P25" s="90">
        <v>71512.800000000003</v>
      </c>
      <c r="Q25" s="85"/>
      <c r="R25" s="86"/>
    </row>
    <row r="26" spans="1:18" ht="23.25" customHeight="1" x14ac:dyDescent="0.25">
      <c r="A26" s="84"/>
      <c r="B26" s="85"/>
      <c r="C26" s="85"/>
      <c r="D26" s="85"/>
      <c r="E26" s="85"/>
      <c r="F26" s="85"/>
      <c r="G26" s="86"/>
      <c r="I26" s="87" t="s">
        <v>141</v>
      </c>
      <c r="J26" s="86"/>
      <c r="K26" s="88">
        <v>15</v>
      </c>
      <c r="L26" s="86"/>
      <c r="M26" s="89" t="s">
        <v>3</v>
      </c>
      <c r="N26" s="85"/>
      <c r="O26" s="86"/>
      <c r="P26" s="89">
        <v>5229.2</v>
      </c>
      <c r="Q26" s="85"/>
      <c r="R26" s="86"/>
    </row>
    <row r="27" spans="1:18" x14ac:dyDescent="0.25">
      <c r="A27" s="84"/>
      <c r="B27" s="85"/>
      <c r="C27" s="85"/>
      <c r="D27" s="85"/>
      <c r="E27" s="85"/>
      <c r="F27" s="85"/>
      <c r="G27" s="86"/>
      <c r="I27" s="87" t="s">
        <v>142</v>
      </c>
      <c r="J27" s="86"/>
      <c r="K27" s="88">
        <v>16</v>
      </c>
      <c r="L27" s="86"/>
      <c r="M27" s="89" t="s">
        <v>3</v>
      </c>
      <c r="N27" s="85"/>
      <c r="O27" s="86"/>
      <c r="P27" s="89">
        <v>5087.8999999999996</v>
      </c>
      <c r="Q27" s="85"/>
      <c r="R27" s="86"/>
    </row>
    <row r="28" spans="1:18" x14ac:dyDescent="0.25">
      <c r="A28" s="84"/>
      <c r="B28" s="85"/>
      <c r="C28" s="85"/>
      <c r="D28" s="85"/>
      <c r="E28" s="85"/>
      <c r="F28" s="85"/>
      <c r="G28" s="86"/>
      <c r="I28" s="87" t="s">
        <v>143</v>
      </c>
      <c r="J28" s="86"/>
      <c r="K28" s="88">
        <v>17</v>
      </c>
      <c r="L28" s="86"/>
      <c r="M28" s="89" t="s">
        <v>3</v>
      </c>
      <c r="N28" s="85"/>
      <c r="O28" s="86"/>
      <c r="P28" s="89">
        <v>5087.8999999999996</v>
      </c>
      <c r="Q28" s="85"/>
      <c r="R28" s="86"/>
    </row>
    <row r="29" spans="1:18" x14ac:dyDescent="0.25">
      <c r="A29" s="84"/>
      <c r="B29" s="85"/>
      <c r="C29" s="85"/>
      <c r="D29" s="85"/>
      <c r="E29" s="85"/>
      <c r="F29" s="85"/>
      <c r="G29" s="86"/>
      <c r="I29" s="87" t="s">
        <v>144</v>
      </c>
      <c r="J29" s="86"/>
      <c r="K29" s="88">
        <v>18</v>
      </c>
      <c r="L29" s="86"/>
      <c r="M29" s="89" t="s">
        <v>3</v>
      </c>
      <c r="N29" s="85"/>
      <c r="O29" s="86"/>
      <c r="P29" s="89" t="s">
        <v>3</v>
      </c>
      <c r="Q29" s="85"/>
      <c r="R29" s="86"/>
    </row>
    <row r="30" spans="1:18" ht="21" customHeight="1" x14ac:dyDescent="0.25">
      <c r="A30" s="84"/>
      <c r="B30" s="85"/>
      <c r="C30" s="85"/>
      <c r="D30" s="85"/>
      <c r="E30" s="85"/>
      <c r="F30" s="85"/>
      <c r="G30" s="86"/>
      <c r="I30" s="87" t="s">
        <v>145</v>
      </c>
      <c r="J30" s="86"/>
      <c r="K30" s="88">
        <v>19</v>
      </c>
      <c r="L30" s="86"/>
      <c r="M30" s="89" t="s">
        <v>3</v>
      </c>
      <c r="N30" s="85"/>
      <c r="O30" s="86"/>
      <c r="P30" s="89">
        <v>141.30000000000001</v>
      </c>
      <c r="Q30" s="85"/>
      <c r="R30" s="86"/>
    </row>
    <row r="33" spans="8:9" x14ac:dyDescent="0.25">
      <c r="H33" s="82" t="s">
        <v>146</v>
      </c>
      <c r="I33" s="83"/>
    </row>
  </sheetData>
  <mergeCells count="111">
    <mergeCell ref="A5:M5"/>
    <mergeCell ref="O5:P5"/>
    <mergeCell ref="R5:U5"/>
    <mergeCell ref="A7:M7"/>
    <mergeCell ref="L9:T9"/>
    <mergeCell ref="A10:G10"/>
    <mergeCell ref="I10:J10"/>
    <mergeCell ref="K10:L10"/>
    <mergeCell ref="M10:O10"/>
    <mergeCell ref="P10:R10"/>
    <mergeCell ref="A11:G11"/>
    <mergeCell ref="I11:J11"/>
    <mergeCell ref="K11:L11"/>
    <mergeCell ref="M11:O11"/>
    <mergeCell ref="P11:R11"/>
    <mergeCell ref="A12:G12"/>
    <mergeCell ref="I12:J12"/>
    <mergeCell ref="K12:L12"/>
    <mergeCell ref="M12:O12"/>
    <mergeCell ref="P12:R12"/>
    <mergeCell ref="A13:G13"/>
    <mergeCell ref="I13:J13"/>
    <mergeCell ref="K13:L13"/>
    <mergeCell ref="M13:O13"/>
    <mergeCell ref="P13:R13"/>
    <mergeCell ref="A14:G14"/>
    <mergeCell ref="I14:J14"/>
    <mergeCell ref="K14:L14"/>
    <mergeCell ref="M14:O14"/>
    <mergeCell ref="P14:R14"/>
    <mergeCell ref="A15:G15"/>
    <mergeCell ref="I15:J15"/>
    <mergeCell ref="K15:L15"/>
    <mergeCell ref="M15:O15"/>
    <mergeCell ref="P15:R15"/>
    <mergeCell ref="A16:G16"/>
    <mergeCell ref="I16:J16"/>
    <mergeCell ref="K16:L16"/>
    <mergeCell ref="M16:O16"/>
    <mergeCell ref="P16:R16"/>
    <mergeCell ref="A17:G17"/>
    <mergeCell ref="I17:J17"/>
    <mergeCell ref="K17:L17"/>
    <mergeCell ref="M17:O17"/>
    <mergeCell ref="P17:R17"/>
    <mergeCell ref="A18:G18"/>
    <mergeCell ref="I18:J18"/>
    <mergeCell ref="K18:L18"/>
    <mergeCell ref="M18:O18"/>
    <mergeCell ref="P18:R18"/>
    <mergeCell ref="A19:G19"/>
    <mergeCell ref="I19:J19"/>
    <mergeCell ref="K19:L19"/>
    <mergeCell ref="M19:O19"/>
    <mergeCell ref="P19:R19"/>
    <mergeCell ref="A20:G20"/>
    <mergeCell ref="I20:J20"/>
    <mergeCell ref="K20:L20"/>
    <mergeCell ref="M20:O20"/>
    <mergeCell ref="P20:R20"/>
    <mergeCell ref="A21:G21"/>
    <mergeCell ref="I21:J21"/>
    <mergeCell ref="K21:L21"/>
    <mergeCell ref="M21:O21"/>
    <mergeCell ref="P21:R21"/>
    <mergeCell ref="A22:G22"/>
    <mergeCell ref="I22:J22"/>
    <mergeCell ref="K22:L22"/>
    <mergeCell ref="M22:O22"/>
    <mergeCell ref="P22:R22"/>
    <mergeCell ref="A23:G23"/>
    <mergeCell ref="I23:J23"/>
    <mergeCell ref="K23:L23"/>
    <mergeCell ref="M23:O23"/>
    <mergeCell ref="P23:R23"/>
    <mergeCell ref="A24:G24"/>
    <mergeCell ref="I24:J24"/>
    <mergeCell ref="K24:L24"/>
    <mergeCell ref="M24:O24"/>
    <mergeCell ref="P24:R24"/>
    <mergeCell ref="A25:G25"/>
    <mergeCell ref="I25:J25"/>
    <mergeCell ref="K25:L25"/>
    <mergeCell ref="M25:O25"/>
    <mergeCell ref="P25:R25"/>
    <mergeCell ref="A26:G26"/>
    <mergeCell ref="I26:J26"/>
    <mergeCell ref="K26:L26"/>
    <mergeCell ref="M26:O26"/>
    <mergeCell ref="P26:R26"/>
    <mergeCell ref="A27:G27"/>
    <mergeCell ref="I27:J27"/>
    <mergeCell ref="K27:L27"/>
    <mergeCell ref="M27:O27"/>
    <mergeCell ref="P27:R27"/>
    <mergeCell ref="A28:G28"/>
    <mergeCell ref="I28:J28"/>
    <mergeCell ref="K28:L28"/>
    <mergeCell ref="M28:O28"/>
    <mergeCell ref="P28:R28"/>
    <mergeCell ref="H33:I33"/>
    <mergeCell ref="A29:G29"/>
    <mergeCell ref="I29:J29"/>
    <mergeCell ref="K29:L29"/>
    <mergeCell ref="M29:O29"/>
    <mergeCell ref="P29:R29"/>
    <mergeCell ref="A30:G30"/>
    <mergeCell ref="I30:J30"/>
    <mergeCell ref="K30:L30"/>
    <mergeCell ref="M30:O30"/>
    <mergeCell ref="P30:R30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7"/>
  <sheetViews>
    <sheetView topLeftCell="A4" zoomScaleNormal="100" workbookViewId="0">
      <selection activeCell="A10" sqref="A10"/>
    </sheetView>
  </sheetViews>
  <sheetFormatPr defaultRowHeight="15" x14ac:dyDescent="0.25"/>
  <cols>
    <col min="1" max="1" width="2.5703125" customWidth="1"/>
    <col min="2" max="2" width="0.7109375" customWidth="1"/>
    <col min="3" max="4" width="2.5703125" customWidth="1"/>
    <col min="5" max="5" width="2.28515625" customWidth="1"/>
    <col min="6" max="6" width="1.28515625" customWidth="1"/>
    <col min="7" max="8" width="2.5703125" hidden="1" customWidth="1"/>
    <col min="9" max="9" width="2.5703125" customWidth="1"/>
    <col min="10" max="10" width="3.5703125" customWidth="1"/>
    <col min="15" max="15" width="6.85546875" customWidth="1"/>
    <col min="16" max="16" width="1.5703125" hidden="1" customWidth="1"/>
    <col min="17" max="17" width="9.140625" hidden="1" customWidth="1"/>
    <col min="18" max="18" width="1.28515625" hidden="1" customWidth="1"/>
    <col min="19" max="22" width="9.140625" hidden="1" customWidth="1"/>
    <col min="23" max="23" width="6.85546875" customWidth="1"/>
    <col min="24" max="24" width="2.5703125" hidden="1" customWidth="1"/>
    <col min="25" max="27" width="9.140625" hidden="1" customWidth="1"/>
    <col min="29" max="29" width="3.5703125" customWidth="1"/>
    <col min="30" max="30" width="3.42578125" hidden="1" customWidth="1"/>
    <col min="31" max="36" width="9.140625" hidden="1" customWidth="1"/>
    <col min="38" max="38" width="2.140625" customWidth="1"/>
    <col min="39" max="42" width="9.140625" hidden="1" customWidth="1"/>
  </cols>
  <sheetData>
    <row r="1" spans="1:42" x14ac:dyDescent="0.25">
      <c r="A1" t="s">
        <v>465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O1" s="5" t="s">
        <v>147</v>
      </c>
      <c r="P1" s="30"/>
      <c r="Q1" s="7"/>
      <c r="R1" s="7"/>
      <c r="S1" s="7"/>
      <c r="T1" s="7"/>
      <c r="U1" s="7"/>
      <c r="V1" s="30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42" x14ac:dyDescent="0.25"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O2" s="6" t="s">
        <v>148</v>
      </c>
      <c r="P2" s="30"/>
      <c r="Q2" s="30"/>
      <c r="R2" s="30"/>
      <c r="S2" s="30"/>
      <c r="T2" s="30"/>
      <c r="U2" s="30"/>
      <c r="V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</row>
    <row r="3" spans="1:42" x14ac:dyDescent="0.25"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O3" s="5" t="s">
        <v>467</v>
      </c>
      <c r="P3" s="30"/>
      <c r="Q3" s="30"/>
      <c r="R3" s="30"/>
      <c r="S3" s="30"/>
      <c r="T3" s="30"/>
      <c r="U3" s="30"/>
      <c r="V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</row>
    <row r="4" spans="1:42" x14ac:dyDescent="0.25"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</row>
    <row r="5" spans="1:42" x14ac:dyDescent="0.25">
      <c r="C5" s="93" t="s">
        <v>120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</row>
    <row r="6" spans="1:42" x14ac:dyDescent="0.25">
      <c r="C6" s="102" t="s">
        <v>149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</row>
    <row r="7" spans="1:42" x14ac:dyDescent="0.25"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8" spans="1:42" x14ac:dyDescent="0.25">
      <c r="C8" s="103" t="s">
        <v>466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30"/>
      <c r="X8" s="104"/>
      <c r="Y8" s="83"/>
      <c r="Z8" s="83"/>
      <c r="AA8" s="83"/>
      <c r="AB8" s="83"/>
      <c r="AC8" s="83"/>
      <c r="AD8" s="83"/>
      <c r="AE8" s="83"/>
      <c r="AF8" s="83"/>
      <c r="AG8" s="83"/>
      <c r="AH8" s="83"/>
    </row>
    <row r="9" spans="1:42" x14ac:dyDescent="0.25">
      <c r="C9" s="30"/>
      <c r="D9" s="30"/>
      <c r="E9" s="30"/>
      <c r="F9" s="30"/>
      <c r="G9" s="30"/>
      <c r="H9" s="30"/>
      <c r="I9" s="30"/>
      <c r="J9" s="30"/>
      <c r="K9" s="105" t="s">
        <v>2</v>
      </c>
      <c r="L9" s="83"/>
      <c r="M9" s="83"/>
      <c r="N9" s="83"/>
      <c r="O9" s="83"/>
      <c r="P9" s="83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1" spans="1:42" x14ac:dyDescent="0.25">
      <c r="W11" s="99" t="s">
        <v>4</v>
      </c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</row>
    <row r="12" spans="1:42" ht="46.5" customHeight="1" x14ac:dyDescent="0.25">
      <c r="A12" s="112" t="s">
        <v>150</v>
      </c>
      <c r="B12" s="108"/>
      <c r="C12" s="108"/>
      <c r="D12" s="108"/>
      <c r="E12" s="108"/>
      <c r="F12" s="108"/>
      <c r="G12" s="108"/>
      <c r="H12" s="108"/>
      <c r="I12" s="108"/>
      <c r="J12" s="107"/>
      <c r="K12" s="112" t="s">
        <v>151</v>
      </c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7"/>
      <c r="W12" s="112" t="s">
        <v>7</v>
      </c>
      <c r="X12" s="108"/>
      <c r="Y12" s="108"/>
      <c r="Z12" s="108"/>
      <c r="AA12" s="107"/>
      <c r="AB12" s="112" t="s">
        <v>152</v>
      </c>
      <c r="AC12" s="108"/>
      <c r="AD12" s="108"/>
      <c r="AE12" s="108"/>
      <c r="AF12" s="108"/>
      <c r="AG12" s="108"/>
      <c r="AH12" s="108"/>
      <c r="AI12" s="108"/>
      <c r="AJ12" s="107"/>
      <c r="AK12" s="112" t="s">
        <v>9</v>
      </c>
      <c r="AL12" s="108"/>
      <c r="AM12" s="108"/>
      <c r="AN12" s="108"/>
      <c r="AO12" s="108"/>
      <c r="AP12" s="107"/>
    </row>
    <row r="13" spans="1:42" x14ac:dyDescent="0.25">
      <c r="A13" s="113" t="s">
        <v>10</v>
      </c>
      <c r="B13" s="114"/>
      <c r="C13" s="114"/>
      <c r="D13" s="114"/>
      <c r="E13" s="114"/>
      <c r="F13" s="114"/>
      <c r="G13" s="114"/>
      <c r="H13" s="114"/>
      <c r="I13" s="114"/>
      <c r="J13" s="115"/>
      <c r="K13" s="113" t="s">
        <v>11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5"/>
      <c r="W13" s="116" t="s">
        <v>12</v>
      </c>
      <c r="X13" s="114"/>
      <c r="Y13" s="114"/>
      <c r="Z13" s="114"/>
      <c r="AA13" s="115"/>
      <c r="AB13" s="116" t="s">
        <v>13</v>
      </c>
      <c r="AC13" s="114"/>
      <c r="AD13" s="114"/>
      <c r="AE13" s="114"/>
      <c r="AF13" s="114"/>
      <c r="AG13" s="114"/>
      <c r="AH13" s="114"/>
      <c r="AI13" s="114"/>
      <c r="AJ13" s="115"/>
      <c r="AK13" s="116" t="s">
        <v>14</v>
      </c>
      <c r="AL13" s="114"/>
      <c r="AM13" s="114"/>
      <c r="AN13" s="114"/>
      <c r="AO13" s="114"/>
      <c r="AP13" s="115"/>
    </row>
    <row r="14" spans="1:42" x14ac:dyDescent="0.25">
      <c r="A14" s="106" t="s">
        <v>11</v>
      </c>
      <c r="B14" s="107"/>
      <c r="C14" s="31"/>
      <c r="D14" s="31"/>
      <c r="E14" s="106"/>
      <c r="F14" s="108"/>
      <c r="G14" s="108"/>
      <c r="H14" s="107"/>
      <c r="I14" s="31"/>
      <c r="J14" s="31"/>
      <c r="K14" s="109" t="s">
        <v>153</v>
      </c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7"/>
      <c r="W14" s="110">
        <v>1</v>
      </c>
      <c r="X14" s="108"/>
      <c r="Y14" s="108"/>
      <c r="Z14" s="108"/>
      <c r="AA14" s="107"/>
      <c r="AB14" s="111">
        <v>55703.3</v>
      </c>
      <c r="AC14" s="108"/>
      <c r="AD14" s="108"/>
      <c r="AE14" s="108"/>
      <c r="AF14" s="108"/>
      <c r="AG14" s="108"/>
      <c r="AH14" s="108"/>
      <c r="AI14" s="108"/>
      <c r="AJ14" s="107"/>
      <c r="AK14" s="111">
        <v>54748.7</v>
      </c>
      <c r="AL14" s="108"/>
      <c r="AM14" s="108"/>
      <c r="AN14" s="108"/>
      <c r="AO14" s="108"/>
      <c r="AP14" s="107"/>
    </row>
    <row r="15" spans="1:42" x14ac:dyDescent="0.25">
      <c r="A15" s="106" t="s">
        <v>11</v>
      </c>
      <c r="B15" s="107"/>
      <c r="C15" s="31" t="s">
        <v>10</v>
      </c>
      <c r="D15" s="31"/>
      <c r="E15" s="106"/>
      <c r="F15" s="108"/>
      <c r="G15" s="108"/>
      <c r="H15" s="107"/>
      <c r="I15" s="31"/>
      <c r="J15" s="31"/>
      <c r="K15" s="109" t="s">
        <v>154</v>
      </c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7"/>
      <c r="W15" s="110">
        <v>2</v>
      </c>
      <c r="X15" s="108"/>
      <c r="Y15" s="108"/>
      <c r="Z15" s="108"/>
      <c r="AA15" s="107"/>
      <c r="AB15" s="111">
        <v>34225.699999999997</v>
      </c>
      <c r="AC15" s="108"/>
      <c r="AD15" s="108"/>
      <c r="AE15" s="108"/>
      <c r="AF15" s="108"/>
      <c r="AG15" s="108"/>
      <c r="AH15" s="108"/>
      <c r="AI15" s="108"/>
      <c r="AJ15" s="107"/>
      <c r="AK15" s="111">
        <v>33939.4</v>
      </c>
      <c r="AL15" s="108"/>
      <c r="AM15" s="108"/>
      <c r="AN15" s="108"/>
      <c r="AO15" s="108"/>
      <c r="AP15" s="107"/>
    </row>
    <row r="16" spans="1:42" x14ac:dyDescent="0.25">
      <c r="A16" s="106" t="s">
        <v>11</v>
      </c>
      <c r="B16" s="107"/>
      <c r="C16" s="31" t="s">
        <v>10</v>
      </c>
      <c r="D16" s="31" t="s">
        <v>10</v>
      </c>
      <c r="E16" s="106"/>
      <c r="F16" s="108"/>
      <c r="G16" s="108"/>
      <c r="H16" s="107"/>
      <c r="I16" s="31"/>
      <c r="J16" s="31"/>
      <c r="K16" s="109" t="s">
        <v>155</v>
      </c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7"/>
      <c r="W16" s="110">
        <v>3</v>
      </c>
      <c r="X16" s="108"/>
      <c r="Y16" s="108"/>
      <c r="Z16" s="108"/>
      <c r="AA16" s="107"/>
      <c r="AB16" s="111">
        <v>33711.5</v>
      </c>
      <c r="AC16" s="108"/>
      <c r="AD16" s="108"/>
      <c r="AE16" s="108"/>
      <c r="AF16" s="108"/>
      <c r="AG16" s="108"/>
      <c r="AH16" s="108"/>
      <c r="AI16" s="108"/>
      <c r="AJ16" s="107"/>
      <c r="AK16" s="111">
        <v>33430.300000000003</v>
      </c>
      <c r="AL16" s="108"/>
      <c r="AM16" s="108"/>
      <c r="AN16" s="108"/>
      <c r="AO16" s="108"/>
      <c r="AP16" s="107"/>
    </row>
    <row r="17" spans="1:42" x14ac:dyDescent="0.25">
      <c r="A17" s="106" t="s">
        <v>11</v>
      </c>
      <c r="B17" s="107"/>
      <c r="C17" s="31" t="s">
        <v>10</v>
      </c>
      <c r="D17" s="31" t="s">
        <v>10</v>
      </c>
      <c r="E17" s="106" t="s">
        <v>10</v>
      </c>
      <c r="F17" s="108"/>
      <c r="G17" s="108"/>
      <c r="H17" s="107"/>
      <c r="I17" s="31" t="s">
        <v>10</v>
      </c>
      <c r="J17" s="31" t="s">
        <v>10</v>
      </c>
      <c r="K17" s="109" t="s">
        <v>156</v>
      </c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7"/>
      <c r="W17" s="110">
        <v>4</v>
      </c>
      <c r="X17" s="108"/>
      <c r="Y17" s="108"/>
      <c r="Z17" s="108"/>
      <c r="AA17" s="107"/>
      <c r="AB17" s="111">
        <v>33711.5</v>
      </c>
      <c r="AC17" s="108"/>
      <c r="AD17" s="108"/>
      <c r="AE17" s="108"/>
      <c r="AF17" s="108"/>
      <c r="AG17" s="108"/>
      <c r="AH17" s="108"/>
      <c r="AI17" s="108"/>
      <c r="AJ17" s="107"/>
      <c r="AK17" s="111">
        <v>33430.300000000003</v>
      </c>
      <c r="AL17" s="108"/>
      <c r="AM17" s="108"/>
      <c r="AN17" s="108"/>
      <c r="AO17" s="108"/>
      <c r="AP17" s="107"/>
    </row>
    <row r="18" spans="1:42" x14ac:dyDescent="0.25">
      <c r="A18" s="106" t="s">
        <v>11</v>
      </c>
      <c r="B18" s="107"/>
      <c r="C18" s="31" t="s">
        <v>10</v>
      </c>
      <c r="D18" s="31" t="s">
        <v>10</v>
      </c>
      <c r="E18" s="106" t="s">
        <v>10</v>
      </c>
      <c r="F18" s="108"/>
      <c r="G18" s="108"/>
      <c r="H18" s="107"/>
      <c r="I18" s="31" t="s">
        <v>11</v>
      </c>
      <c r="J18" s="31" t="s">
        <v>10</v>
      </c>
      <c r="K18" s="109" t="s">
        <v>157</v>
      </c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7"/>
      <c r="W18" s="110">
        <v>5</v>
      </c>
      <c r="X18" s="108"/>
      <c r="Y18" s="108"/>
      <c r="Z18" s="108"/>
      <c r="AA18" s="107"/>
      <c r="AB18" s="111" t="s">
        <v>3</v>
      </c>
      <c r="AC18" s="108"/>
      <c r="AD18" s="108"/>
      <c r="AE18" s="108"/>
      <c r="AF18" s="108"/>
      <c r="AG18" s="108"/>
      <c r="AH18" s="108"/>
      <c r="AI18" s="108"/>
      <c r="AJ18" s="107"/>
      <c r="AK18" s="111" t="s">
        <v>3</v>
      </c>
      <c r="AL18" s="108"/>
      <c r="AM18" s="108"/>
      <c r="AN18" s="108"/>
      <c r="AO18" s="108"/>
      <c r="AP18" s="107"/>
    </row>
    <row r="19" spans="1:42" x14ac:dyDescent="0.25">
      <c r="A19" s="106" t="s">
        <v>11</v>
      </c>
      <c r="B19" s="107"/>
      <c r="C19" s="31" t="s">
        <v>10</v>
      </c>
      <c r="D19" s="31" t="s">
        <v>11</v>
      </c>
      <c r="E19" s="106"/>
      <c r="F19" s="108"/>
      <c r="G19" s="108"/>
      <c r="H19" s="107"/>
      <c r="I19" s="31"/>
      <c r="J19" s="31"/>
      <c r="K19" s="109" t="s">
        <v>158</v>
      </c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7"/>
      <c r="W19" s="110">
        <v>6</v>
      </c>
      <c r="X19" s="108"/>
      <c r="Y19" s="108"/>
      <c r="Z19" s="108"/>
      <c r="AA19" s="107"/>
      <c r="AB19" s="111">
        <v>514.20000000000005</v>
      </c>
      <c r="AC19" s="108"/>
      <c r="AD19" s="108"/>
      <c r="AE19" s="108"/>
      <c r="AF19" s="108"/>
      <c r="AG19" s="108"/>
      <c r="AH19" s="108"/>
      <c r="AI19" s="108"/>
      <c r="AJ19" s="107"/>
      <c r="AK19" s="111">
        <v>509.1</v>
      </c>
      <c r="AL19" s="108"/>
      <c r="AM19" s="108"/>
      <c r="AN19" s="108"/>
      <c r="AO19" s="108"/>
      <c r="AP19" s="107"/>
    </row>
    <row r="20" spans="1:42" x14ac:dyDescent="0.25">
      <c r="A20" s="106" t="s">
        <v>11</v>
      </c>
      <c r="B20" s="107"/>
      <c r="C20" s="31" t="s">
        <v>10</v>
      </c>
      <c r="D20" s="31" t="s">
        <v>11</v>
      </c>
      <c r="E20" s="106" t="s">
        <v>10</v>
      </c>
      <c r="F20" s="108"/>
      <c r="G20" s="108"/>
      <c r="H20" s="107"/>
      <c r="I20" s="31" t="s">
        <v>10</v>
      </c>
      <c r="J20" s="31" t="s">
        <v>10</v>
      </c>
      <c r="K20" s="109" t="s">
        <v>158</v>
      </c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7"/>
      <c r="W20" s="110">
        <v>7</v>
      </c>
      <c r="X20" s="108"/>
      <c r="Y20" s="108"/>
      <c r="Z20" s="108"/>
      <c r="AA20" s="107"/>
      <c r="AB20" s="111">
        <v>514.20000000000005</v>
      </c>
      <c r="AC20" s="108"/>
      <c r="AD20" s="108"/>
      <c r="AE20" s="108"/>
      <c r="AF20" s="108"/>
      <c r="AG20" s="108"/>
      <c r="AH20" s="108"/>
      <c r="AI20" s="108"/>
      <c r="AJ20" s="107"/>
      <c r="AK20" s="111">
        <v>509.1</v>
      </c>
      <c r="AL20" s="108"/>
      <c r="AM20" s="108"/>
      <c r="AN20" s="108"/>
      <c r="AO20" s="108"/>
      <c r="AP20" s="107"/>
    </row>
    <row r="21" spans="1:42" x14ac:dyDescent="0.25">
      <c r="A21" s="106" t="s">
        <v>11</v>
      </c>
      <c r="B21" s="107"/>
      <c r="C21" s="31" t="s">
        <v>11</v>
      </c>
      <c r="D21" s="31"/>
      <c r="E21" s="106"/>
      <c r="F21" s="108"/>
      <c r="G21" s="108"/>
      <c r="H21" s="107"/>
      <c r="I21" s="31"/>
      <c r="J21" s="31"/>
      <c r="K21" s="109" t="s">
        <v>159</v>
      </c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7"/>
      <c r="W21" s="110">
        <v>8</v>
      </c>
      <c r="X21" s="108"/>
      <c r="Y21" s="108"/>
      <c r="Z21" s="108"/>
      <c r="AA21" s="107"/>
      <c r="AB21" s="111">
        <v>15221.3</v>
      </c>
      <c r="AC21" s="108"/>
      <c r="AD21" s="108"/>
      <c r="AE21" s="108"/>
      <c r="AF21" s="108"/>
      <c r="AG21" s="108"/>
      <c r="AH21" s="108"/>
      <c r="AI21" s="108"/>
      <c r="AJ21" s="107"/>
      <c r="AK21" s="111">
        <v>14618.5</v>
      </c>
      <c r="AL21" s="108"/>
      <c r="AM21" s="108"/>
      <c r="AN21" s="108"/>
      <c r="AO21" s="108"/>
      <c r="AP21" s="107"/>
    </row>
    <row r="22" spans="1:42" x14ac:dyDescent="0.25">
      <c r="A22" s="106" t="s">
        <v>11</v>
      </c>
      <c r="B22" s="107"/>
      <c r="C22" s="31" t="s">
        <v>11</v>
      </c>
      <c r="D22" s="31" t="s">
        <v>10</v>
      </c>
      <c r="E22" s="106"/>
      <c r="F22" s="108"/>
      <c r="G22" s="108"/>
      <c r="H22" s="107"/>
      <c r="I22" s="31"/>
      <c r="J22" s="31"/>
      <c r="K22" s="109" t="s">
        <v>160</v>
      </c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7"/>
      <c r="W22" s="110">
        <v>9</v>
      </c>
      <c r="X22" s="108"/>
      <c r="Y22" s="108"/>
      <c r="Z22" s="108"/>
      <c r="AA22" s="107"/>
      <c r="AB22" s="111">
        <v>15221.3</v>
      </c>
      <c r="AC22" s="108"/>
      <c r="AD22" s="108"/>
      <c r="AE22" s="108"/>
      <c r="AF22" s="108"/>
      <c r="AG22" s="108"/>
      <c r="AH22" s="108"/>
      <c r="AI22" s="108"/>
      <c r="AJ22" s="107"/>
      <c r="AK22" s="111">
        <v>14618.5</v>
      </c>
      <c r="AL22" s="108"/>
      <c r="AM22" s="108"/>
      <c r="AN22" s="108"/>
      <c r="AO22" s="108"/>
      <c r="AP22" s="107"/>
    </row>
    <row r="23" spans="1:42" x14ac:dyDescent="0.25">
      <c r="A23" s="106" t="s">
        <v>11</v>
      </c>
      <c r="B23" s="107"/>
      <c r="C23" s="31" t="s">
        <v>11</v>
      </c>
      <c r="D23" s="31" t="s">
        <v>10</v>
      </c>
      <c r="E23" s="106" t="s">
        <v>10</v>
      </c>
      <c r="F23" s="108"/>
      <c r="G23" s="108"/>
      <c r="H23" s="107"/>
      <c r="I23" s="31" t="s">
        <v>10</v>
      </c>
      <c r="J23" s="31" t="s">
        <v>10</v>
      </c>
      <c r="K23" s="109" t="s">
        <v>161</v>
      </c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7"/>
      <c r="W23" s="110">
        <v>10</v>
      </c>
      <c r="X23" s="108"/>
      <c r="Y23" s="108"/>
      <c r="Z23" s="108"/>
      <c r="AA23" s="107"/>
      <c r="AB23" s="111">
        <v>780.1</v>
      </c>
      <c r="AC23" s="108"/>
      <c r="AD23" s="108"/>
      <c r="AE23" s="108"/>
      <c r="AF23" s="108"/>
      <c r="AG23" s="108"/>
      <c r="AH23" s="108"/>
      <c r="AI23" s="108"/>
      <c r="AJ23" s="107"/>
      <c r="AK23" s="111">
        <v>740.9</v>
      </c>
      <c r="AL23" s="108"/>
      <c r="AM23" s="108"/>
      <c r="AN23" s="108"/>
      <c r="AO23" s="108"/>
      <c r="AP23" s="107"/>
    </row>
    <row r="24" spans="1:42" x14ac:dyDescent="0.25">
      <c r="A24" s="106" t="s">
        <v>11</v>
      </c>
      <c r="B24" s="107"/>
      <c r="C24" s="31" t="s">
        <v>11</v>
      </c>
      <c r="D24" s="31" t="s">
        <v>10</v>
      </c>
      <c r="E24" s="106" t="s">
        <v>10</v>
      </c>
      <c r="F24" s="108"/>
      <c r="G24" s="108"/>
      <c r="H24" s="107"/>
      <c r="I24" s="31" t="s">
        <v>10</v>
      </c>
      <c r="J24" s="31" t="s">
        <v>11</v>
      </c>
      <c r="K24" s="109" t="s">
        <v>162</v>
      </c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7"/>
      <c r="W24" s="110">
        <v>11</v>
      </c>
      <c r="X24" s="108"/>
      <c r="Y24" s="108"/>
      <c r="Z24" s="108"/>
      <c r="AA24" s="107"/>
      <c r="AB24" s="111">
        <v>32.9</v>
      </c>
      <c r="AC24" s="108"/>
      <c r="AD24" s="108"/>
      <c r="AE24" s="108"/>
      <c r="AF24" s="108"/>
      <c r="AG24" s="108"/>
      <c r="AH24" s="108"/>
      <c r="AI24" s="108"/>
      <c r="AJ24" s="107"/>
      <c r="AK24" s="111">
        <v>32.9</v>
      </c>
      <c r="AL24" s="108"/>
      <c r="AM24" s="108"/>
      <c r="AN24" s="108"/>
      <c r="AO24" s="108"/>
      <c r="AP24" s="107"/>
    </row>
    <row r="25" spans="1:42" x14ac:dyDescent="0.25">
      <c r="A25" s="106" t="s">
        <v>11</v>
      </c>
      <c r="B25" s="107"/>
      <c r="C25" s="31" t="s">
        <v>11</v>
      </c>
      <c r="D25" s="31" t="s">
        <v>10</v>
      </c>
      <c r="E25" s="106" t="s">
        <v>10</v>
      </c>
      <c r="F25" s="108"/>
      <c r="G25" s="108"/>
      <c r="H25" s="107"/>
      <c r="I25" s="31" t="s">
        <v>10</v>
      </c>
      <c r="J25" s="31" t="s">
        <v>14</v>
      </c>
      <c r="K25" s="109" t="s">
        <v>163</v>
      </c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7"/>
      <c r="W25" s="110">
        <v>12</v>
      </c>
      <c r="X25" s="108"/>
      <c r="Y25" s="108"/>
      <c r="Z25" s="108"/>
      <c r="AA25" s="107"/>
      <c r="AB25" s="111">
        <v>126.3</v>
      </c>
      <c r="AC25" s="108"/>
      <c r="AD25" s="108"/>
      <c r="AE25" s="108"/>
      <c r="AF25" s="108"/>
      <c r="AG25" s="108"/>
      <c r="AH25" s="108"/>
      <c r="AI25" s="108"/>
      <c r="AJ25" s="107"/>
      <c r="AK25" s="111">
        <v>114.4</v>
      </c>
      <c r="AL25" s="108"/>
      <c r="AM25" s="108"/>
      <c r="AN25" s="108"/>
      <c r="AO25" s="108"/>
      <c r="AP25" s="107"/>
    </row>
    <row r="26" spans="1:42" x14ac:dyDescent="0.25">
      <c r="A26" s="106" t="s">
        <v>11</v>
      </c>
      <c r="B26" s="107"/>
      <c r="C26" s="31" t="s">
        <v>11</v>
      </c>
      <c r="D26" s="31" t="s">
        <v>10</v>
      </c>
      <c r="E26" s="106" t="s">
        <v>10</v>
      </c>
      <c r="F26" s="108"/>
      <c r="G26" s="108"/>
      <c r="H26" s="107"/>
      <c r="I26" s="31" t="s">
        <v>10</v>
      </c>
      <c r="J26" s="31" t="s">
        <v>66</v>
      </c>
      <c r="K26" s="109" t="s">
        <v>164</v>
      </c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7"/>
      <c r="W26" s="110">
        <v>13</v>
      </c>
      <c r="X26" s="108"/>
      <c r="Y26" s="108"/>
      <c r="Z26" s="108"/>
      <c r="AA26" s="107"/>
      <c r="AB26" s="111">
        <v>703.3</v>
      </c>
      <c r="AC26" s="108"/>
      <c r="AD26" s="108"/>
      <c r="AE26" s="108"/>
      <c r="AF26" s="108"/>
      <c r="AG26" s="108"/>
      <c r="AH26" s="108"/>
      <c r="AI26" s="108"/>
      <c r="AJ26" s="107"/>
      <c r="AK26" s="111">
        <v>691.2</v>
      </c>
      <c r="AL26" s="108"/>
      <c r="AM26" s="108"/>
      <c r="AN26" s="108"/>
      <c r="AO26" s="108"/>
      <c r="AP26" s="107"/>
    </row>
    <row r="27" spans="1:42" x14ac:dyDescent="0.25">
      <c r="A27" s="106" t="s">
        <v>11</v>
      </c>
      <c r="B27" s="107"/>
      <c r="C27" s="31" t="s">
        <v>11</v>
      </c>
      <c r="D27" s="31" t="s">
        <v>10</v>
      </c>
      <c r="E27" s="106" t="s">
        <v>10</v>
      </c>
      <c r="F27" s="108"/>
      <c r="G27" s="108"/>
      <c r="H27" s="107"/>
      <c r="I27" s="31" t="s">
        <v>10</v>
      </c>
      <c r="J27" s="31" t="s">
        <v>26</v>
      </c>
      <c r="K27" s="109" t="s">
        <v>165</v>
      </c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7"/>
      <c r="W27" s="110">
        <v>14</v>
      </c>
      <c r="X27" s="108"/>
      <c r="Y27" s="108"/>
      <c r="Z27" s="108"/>
      <c r="AA27" s="107"/>
      <c r="AB27" s="111">
        <v>12.7</v>
      </c>
      <c r="AC27" s="108"/>
      <c r="AD27" s="108"/>
      <c r="AE27" s="108"/>
      <c r="AF27" s="108"/>
      <c r="AG27" s="108"/>
      <c r="AH27" s="108"/>
      <c r="AI27" s="108"/>
      <c r="AJ27" s="107"/>
      <c r="AK27" s="111">
        <v>12.5</v>
      </c>
      <c r="AL27" s="108"/>
      <c r="AM27" s="108"/>
      <c r="AN27" s="108"/>
      <c r="AO27" s="108"/>
      <c r="AP27" s="107"/>
    </row>
    <row r="28" spans="1:42" x14ac:dyDescent="0.25">
      <c r="A28" s="106" t="s">
        <v>11</v>
      </c>
      <c r="B28" s="107"/>
      <c r="C28" s="31" t="s">
        <v>11</v>
      </c>
      <c r="D28" s="31" t="s">
        <v>10</v>
      </c>
      <c r="E28" s="106" t="s">
        <v>10</v>
      </c>
      <c r="F28" s="108"/>
      <c r="G28" s="108"/>
      <c r="H28" s="107"/>
      <c r="I28" s="31" t="s">
        <v>10</v>
      </c>
      <c r="J28" s="31" t="s">
        <v>166</v>
      </c>
      <c r="K28" s="109" t="s">
        <v>167</v>
      </c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7"/>
      <c r="W28" s="110">
        <v>15</v>
      </c>
      <c r="X28" s="108"/>
      <c r="Y28" s="108"/>
      <c r="Z28" s="108"/>
      <c r="AA28" s="107"/>
      <c r="AB28" s="111">
        <v>36</v>
      </c>
      <c r="AC28" s="108"/>
      <c r="AD28" s="108"/>
      <c r="AE28" s="108"/>
      <c r="AF28" s="108"/>
      <c r="AG28" s="108"/>
      <c r="AH28" s="108"/>
      <c r="AI28" s="108"/>
      <c r="AJ28" s="107"/>
      <c r="AK28" s="111">
        <v>35.299999999999997</v>
      </c>
      <c r="AL28" s="108"/>
      <c r="AM28" s="108"/>
      <c r="AN28" s="108"/>
      <c r="AO28" s="108"/>
      <c r="AP28" s="107"/>
    </row>
    <row r="29" spans="1:42" x14ac:dyDescent="0.25">
      <c r="A29" s="106" t="s">
        <v>11</v>
      </c>
      <c r="B29" s="107"/>
      <c r="C29" s="31" t="s">
        <v>11</v>
      </c>
      <c r="D29" s="31" t="s">
        <v>10</v>
      </c>
      <c r="E29" s="106" t="s">
        <v>10</v>
      </c>
      <c r="F29" s="108"/>
      <c r="G29" s="108"/>
      <c r="H29" s="107"/>
      <c r="I29" s="31" t="s">
        <v>10</v>
      </c>
      <c r="J29" s="31" t="s">
        <v>168</v>
      </c>
      <c r="K29" s="109" t="s">
        <v>169</v>
      </c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7"/>
      <c r="W29" s="110">
        <v>16</v>
      </c>
      <c r="X29" s="108"/>
      <c r="Y29" s="108"/>
      <c r="Z29" s="108"/>
      <c r="AA29" s="107"/>
      <c r="AB29" s="111">
        <v>953.3</v>
      </c>
      <c r="AC29" s="108"/>
      <c r="AD29" s="108"/>
      <c r="AE29" s="108"/>
      <c r="AF29" s="108"/>
      <c r="AG29" s="108"/>
      <c r="AH29" s="108"/>
      <c r="AI29" s="108"/>
      <c r="AJ29" s="107"/>
      <c r="AK29" s="111">
        <v>945.1</v>
      </c>
      <c r="AL29" s="108"/>
      <c r="AM29" s="108"/>
      <c r="AN29" s="108"/>
      <c r="AO29" s="108"/>
      <c r="AP29" s="107"/>
    </row>
    <row r="30" spans="1:42" x14ac:dyDescent="0.25">
      <c r="A30" s="106" t="s">
        <v>11</v>
      </c>
      <c r="B30" s="107"/>
      <c r="C30" s="31" t="s">
        <v>11</v>
      </c>
      <c r="D30" s="31" t="s">
        <v>10</v>
      </c>
      <c r="E30" s="106" t="s">
        <v>10</v>
      </c>
      <c r="F30" s="108"/>
      <c r="G30" s="108"/>
      <c r="H30" s="107"/>
      <c r="I30" s="31" t="s">
        <v>10</v>
      </c>
      <c r="J30" s="31" t="s">
        <v>170</v>
      </c>
      <c r="K30" s="109" t="s">
        <v>171</v>
      </c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7"/>
      <c r="W30" s="110">
        <v>17</v>
      </c>
      <c r="X30" s="108"/>
      <c r="Y30" s="108"/>
      <c r="Z30" s="108"/>
      <c r="AA30" s="107"/>
      <c r="AB30" s="111">
        <v>6.4</v>
      </c>
      <c r="AC30" s="108"/>
      <c r="AD30" s="108"/>
      <c r="AE30" s="108"/>
      <c r="AF30" s="108"/>
      <c r="AG30" s="108"/>
      <c r="AH30" s="108"/>
      <c r="AI30" s="108"/>
      <c r="AJ30" s="107"/>
      <c r="AK30" s="111">
        <v>6.4</v>
      </c>
      <c r="AL30" s="108"/>
      <c r="AM30" s="108"/>
      <c r="AN30" s="108"/>
      <c r="AO30" s="108"/>
      <c r="AP30" s="107"/>
    </row>
    <row r="31" spans="1:42" ht="24.75" customHeight="1" x14ac:dyDescent="0.25">
      <c r="A31" s="106" t="s">
        <v>11</v>
      </c>
      <c r="B31" s="107"/>
      <c r="C31" s="31" t="s">
        <v>11</v>
      </c>
      <c r="D31" s="31" t="s">
        <v>10</v>
      </c>
      <c r="E31" s="106" t="s">
        <v>10</v>
      </c>
      <c r="F31" s="108"/>
      <c r="G31" s="108"/>
      <c r="H31" s="107"/>
      <c r="I31" s="31" t="s">
        <v>10</v>
      </c>
      <c r="J31" s="31" t="s">
        <v>172</v>
      </c>
      <c r="K31" s="109" t="s">
        <v>173</v>
      </c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7"/>
      <c r="W31" s="110">
        <v>18</v>
      </c>
      <c r="X31" s="108"/>
      <c r="Y31" s="108"/>
      <c r="Z31" s="108"/>
      <c r="AA31" s="107"/>
      <c r="AB31" s="111">
        <v>1583.3</v>
      </c>
      <c r="AC31" s="108"/>
      <c r="AD31" s="108"/>
      <c r="AE31" s="108"/>
      <c r="AF31" s="108"/>
      <c r="AG31" s="108"/>
      <c r="AH31" s="108"/>
      <c r="AI31" s="108"/>
      <c r="AJ31" s="107"/>
      <c r="AK31" s="111">
        <v>1544.3</v>
      </c>
      <c r="AL31" s="108"/>
      <c r="AM31" s="108"/>
      <c r="AN31" s="108"/>
      <c r="AO31" s="108"/>
      <c r="AP31" s="107"/>
    </row>
    <row r="32" spans="1:42" x14ac:dyDescent="0.25">
      <c r="A32" s="106" t="s">
        <v>11</v>
      </c>
      <c r="B32" s="107"/>
      <c r="C32" s="31" t="s">
        <v>11</v>
      </c>
      <c r="D32" s="31" t="s">
        <v>10</v>
      </c>
      <c r="E32" s="106" t="s">
        <v>10</v>
      </c>
      <c r="F32" s="108"/>
      <c r="G32" s="108"/>
      <c r="H32" s="107"/>
      <c r="I32" s="31" t="s">
        <v>10</v>
      </c>
      <c r="J32" s="31" t="s">
        <v>174</v>
      </c>
      <c r="K32" s="109" t="s">
        <v>175</v>
      </c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7"/>
      <c r="W32" s="110">
        <v>19</v>
      </c>
      <c r="X32" s="108"/>
      <c r="Y32" s="108"/>
      <c r="Z32" s="108"/>
      <c r="AA32" s="107"/>
      <c r="AB32" s="111">
        <v>79.5</v>
      </c>
      <c r="AC32" s="108"/>
      <c r="AD32" s="108"/>
      <c r="AE32" s="108"/>
      <c r="AF32" s="108"/>
      <c r="AG32" s="108"/>
      <c r="AH32" s="108"/>
      <c r="AI32" s="108"/>
      <c r="AJ32" s="107"/>
      <c r="AK32" s="111">
        <v>77.7</v>
      </c>
      <c r="AL32" s="108"/>
      <c r="AM32" s="108"/>
      <c r="AN32" s="108"/>
      <c r="AO32" s="108"/>
      <c r="AP32" s="107"/>
    </row>
    <row r="33" spans="1:42" x14ac:dyDescent="0.25">
      <c r="A33" s="106" t="s">
        <v>11</v>
      </c>
      <c r="B33" s="107"/>
      <c r="C33" s="31" t="s">
        <v>11</v>
      </c>
      <c r="D33" s="31" t="s">
        <v>10</v>
      </c>
      <c r="E33" s="106" t="s">
        <v>10</v>
      </c>
      <c r="F33" s="108"/>
      <c r="G33" s="108"/>
      <c r="H33" s="107"/>
      <c r="I33" s="31" t="s">
        <v>10</v>
      </c>
      <c r="J33" s="31" t="s">
        <v>176</v>
      </c>
      <c r="K33" s="109" t="s">
        <v>177</v>
      </c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7"/>
      <c r="W33" s="110">
        <v>20</v>
      </c>
      <c r="X33" s="108"/>
      <c r="Y33" s="108"/>
      <c r="Z33" s="108"/>
      <c r="AA33" s="107"/>
      <c r="AB33" s="111" t="s">
        <v>3</v>
      </c>
      <c r="AC33" s="108"/>
      <c r="AD33" s="108"/>
      <c r="AE33" s="108"/>
      <c r="AF33" s="108"/>
      <c r="AG33" s="108"/>
      <c r="AH33" s="108"/>
      <c r="AI33" s="108"/>
      <c r="AJ33" s="107"/>
      <c r="AK33" s="111" t="s">
        <v>3</v>
      </c>
      <c r="AL33" s="108"/>
      <c r="AM33" s="108"/>
      <c r="AN33" s="108"/>
      <c r="AO33" s="108"/>
      <c r="AP33" s="107"/>
    </row>
    <row r="34" spans="1:42" x14ac:dyDescent="0.25">
      <c r="A34" s="106" t="s">
        <v>11</v>
      </c>
      <c r="B34" s="107"/>
      <c r="C34" s="31" t="s">
        <v>11</v>
      </c>
      <c r="D34" s="31" t="s">
        <v>10</v>
      </c>
      <c r="E34" s="106" t="s">
        <v>10</v>
      </c>
      <c r="F34" s="108"/>
      <c r="G34" s="108"/>
      <c r="H34" s="107"/>
      <c r="I34" s="31" t="s">
        <v>10</v>
      </c>
      <c r="J34" s="31" t="s">
        <v>178</v>
      </c>
      <c r="K34" s="109" t="s">
        <v>179</v>
      </c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7"/>
      <c r="W34" s="110">
        <v>21</v>
      </c>
      <c r="X34" s="108"/>
      <c r="Y34" s="108"/>
      <c r="Z34" s="108"/>
      <c r="AA34" s="107"/>
      <c r="AB34" s="111">
        <v>2282.3000000000002</v>
      </c>
      <c r="AC34" s="108"/>
      <c r="AD34" s="108"/>
      <c r="AE34" s="108"/>
      <c r="AF34" s="108"/>
      <c r="AG34" s="108"/>
      <c r="AH34" s="108"/>
      <c r="AI34" s="108"/>
      <c r="AJ34" s="107"/>
      <c r="AK34" s="111">
        <v>2223.3000000000002</v>
      </c>
      <c r="AL34" s="108"/>
      <c r="AM34" s="108"/>
      <c r="AN34" s="108"/>
      <c r="AO34" s="108"/>
      <c r="AP34" s="107"/>
    </row>
    <row r="35" spans="1:42" x14ac:dyDescent="0.25">
      <c r="A35" s="106" t="s">
        <v>11</v>
      </c>
      <c r="B35" s="107"/>
      <c r="C35" s="31" t="s">
        <v>11</v>
      </c>
      <c r="D35" s="31" t="s">
        <v>10</v>
      </c>
      <c r="E35" s="106" t="s">
        <v>10</v>
      </c>
      <c r="F35" s="108"/>
      <c r="G35" s="108"/>
      <c r="H35" s="107"/>
      <c r="I35" s="31" t="s">
        <v>10</v>
      </c>
      <c r="J35" s="31" t="s">
        <v>180</v>
      </c>
      <c r="K35" s="109" t="s">
        <v>181</v>
      </c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7"/>
      <c r="W35" s="110">
        <v>22</v>
      </c>
      <c r="X35" s="108"/>
      <c r="Y35" s="108"/>
      <c r="Z35" s="108"/>
      <c r="AA35" s="107"/>
      <c r="AB35" s="111">
        <v>314.8</v>
      </c>
      <c r="AC35" s="108"/>
      <c r="AD35" s="108"/>
      <c r="AE35" s="108"/>
      <c r="AF35" s="108"/>
      <c r="AG35" s="108"/>
      <c r="AH35" s="108"/>
      <c r="AI35" s="108"/>
      <c r="AJ35" s="107"/>
      <c r="AK35" s="111">
        <v>300.89999999999998</v>
      </c>
      <c r="AL35" s="108"/>
      <c r="AM35" s="108"/>
      <c r="AN35" s="108"/>
      <c r="AO35" s="108"/>
      <c r="AP35" s="107"/>
    </row>
    <row r="36" spans="1:42" x14ac:dyDescent="0.25">
      <c r="A36" s="106" t="s">
        <v>11</v>
      </c>
      <c r="B36" s="107"/>
      <c r="C36" s="31" t="s">
        <v>11</v>
      </c>
      <c r="D36" s="31" t="s">
        <v>10</v>
      </c>
      <c r="E36" s="106" t="s">
        <v>10</v>
      </c>
      <c r="F36" s="108"/>
      <c r="G36" s="108"/>
      <c r="H36" s="107"/>
      <c r="I36" s="31" t="s">
        <v>10</v>
      </c>
      <c r="J36" s="31" t="s">
        <v>182</v>
      </c>
      <c r="K36" s="109" t="s">
        <v>183</v>
      </c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7"/>
      <c r="W36" s="110">
        <v>23</v>
      </c>
      <c r="X36" s="108"/>
      <c r="Y36" s="108"/>
      <c r="Z36" s="108"/>
      <c r="AA36" s="107"/>
      <c r="AB36" s="111">
        <v>58.3</v>
      </c>
      <c r="AC36" s="108"/>
      <c r="AD36" s="108"/>
      <c r="AE36" s="108"/>
      <c r="AF36" s="108"/>
      <c r="AG36" s="108"/>
      <c r="AH36" s="108"/>
      <c r="AI36" s="108"/>
      <c r="AJ36" s="107"/>
      <c r="AK36" s="111">
        <v>57.7</v>
      </c>
      <c r="AL36" s="108"/>
      <c r="AM36" s="108"/>
      <c r="AN36" s="108"/>
      <c r="AO36" s="108"/>
      <c r="AP36" s="107"/>
    </row>
    <row r="37" spans="1:42" x14ac:dyDescent="0.25">
      <c r="A37" s="106" t="s">
        <v>11</v>
      </c>
      <c r="B37" s="107"/>
      <c r="C37" s="31" t="s">
        <v>11</v>
      </c>
      <c r="D37" s="31" t="s">
        <v>10</v>
      </c>
      <c r="E37" s="106" t="s">
        <v>10</v>
      </c>
      <c r="F37" s="108"/>
      <c r="G37" s="108"/>
      <c r="H37" s="107"/>
      <c r="I37" s="31" t="s">
        <v>10</v>
      </c>
      <c r="J37" s="31" t="s">
        <v>184</v>
      </c>
      <c r="K37" s="109" t="s">
        <v>185</v>
      </c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7"/>
      <c r="W37" s="110">
        <v>24</v>
      </c>
      <c r="X37" s="108"/>
      <c r="Y37" s="108"/>
      <c r="Z37" s="108"/>
      <c r="AA37" s="107"/>
      <c r="AB37" s="111">
        <v>8252.1</v>
      </c>
      <c r="AC37" s="108"/>
      <c r="AD37" s="108"/>
      <c r="AE37" s="108"/>
      <c r="AF37" s="108"/>
      <c r="AG37" s="108"/>
      <c r="AH37" s="108"/>
      <c r="AI37" s="108"/>
      <c r="AJ37" s="107"/>
      <c r="AK37" s="111">
        <v>7835.9</v>
      </c>
      <c r="AL37" s="108"/>
      <c r="AM37" s="108"/>
      <c r="AN37" s="108"/>
      <c r="AO37" s="108"/>
      <c r="AP37" s="107"/>
    </row>
    <row r="38" spans="1:42" x14ac:dyDescent="0.25">
      <c r="A38" s="106" t="s">
        <v>11</v>
      </c>
      <c r="B38" s="107"/>
      <c r="C38" s="31" t="s">
        <v>12</v>
      </c>
      <c r="D38" s="31"/>
      <c r="E38" s="106"/>
      <c r="F38" s="108"/>
      <c r="G38" s="108"/>
      <c r="H38" s="107"/>
      <c r="I38" s="31"/>
      <c r="J38" s="31"/>
      <c r="K38" s="109" t="s">
        <v>186</v>
      </c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7"/>
      <c r="W38" s="110">
        <v>25</v>
      </c>
      <c r="X38" s="108"/>
      <c r="Y38" s="108"/>
      <c r="Z38" s="108"/>
      <c r="AA38" s="107"/>
      <c r="AB38" s="111">
        <v>200</v>
      </c>
      <c r="AC38" s="108"/>
      <c r="AD38" s="108"/>
      <c r="AE38" s="108"/>
      <c r="AF38" s="108"/>
      <c r="AG38" s="108"/>
      <c r="AH38" s="108"/>
      <c r="AI38" s="108"/>
      <c r="AJ38" s="107"/>
      <c r="AK38" s="111">
        <v>201.8</v>
      </c>
      <c r="AL38" s="108"/>
      <c r="AM38" s="108"/>
      <c r="AN38" s="108"/>
      <c r="AO38" s="108"/>
      <c r="AP38" s="107"/>
    </row>
    <row r="39" spans="1:42" x14ac:dyDescent="0.25">
      <c r="A39" s="106" t="s">
        <v>11</v>
      </c>
      <c r="B39" s="107"/>
      <c r="C39" s="31" t="s">
        <v>12</v>
      </c>
      <c r="D39" s="31" t="s">
        <v>10</v>
      </c>
      <c r="E39" s="106"/>
      <c r="F39" s="108"/>
      <c r="G39" s="108"/>
      <c r="H39" s="107"/>
      <c r="I39" s="31"/>
      <c r="J39" s="31"/>
      <c r="K39" s="109" t="s">
        <v>187</v>
      </c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7"/>
      <c r="W39" s="110">
        <v>26</v>
      </c>
      <c r="X39" s="108"/>
      <c r="Y39" s="108"/>
      <c r="Z39" s="108"/>
      <c r="AA39" s="107"/>
      <c r="AB39" s="111">
        <v>200</v>
      </c>
      <c r="AC39" s="108"/>
      <c r="AD39" s="108"/>
      <c r="AE39" s="108"/>
      <c r="AF39" s="108"/>
      <c r="AG39" s="108"/>
      <c r="AH39" s="108"/>
      <c r="AI39" s="108"/>
      <c r="AJ39" s="107"/>
      <c r="AK39" s="111">
        <v>201.8</v>
      </c>
      <c r="AL39" s="108"/>
      <c r="AM39" s="108"/>
      <c r="AN39" s="108"/>
      <c r="AO39" s="108"/>
      <c r="AP39" s="107"/>
    </row>
    <row r="40" spans="1:42" x14ac:dyDescent="0.25">
      <c r="A40" s="106" t="s">
        <v>11</v>
      </c>
      <c r="B40" s="107"/>
      <c r="C40" s="31" t="s">
        <v>12</v>
      </c>
      <c r="D40" s="31" t="s">
        <v>10</v>
      </c>
      <c r="E40" s="106" t="s">
        <v>10</v>
      </c>
      <c r="F40" s="108"/>
      <c r="G40" s="108"/>
      <c r="H40" s="107"/>
      <c r="I40" s="31"/>
      <c r="J40" s="31"/>
      <c r="K40" s="109" t="s">
        <v>188</v>
      </c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7"/>
      <c r="W40" s="110">
        <v>27</v>
      </c>
      <c r="X40" s="108"/>
      <c r="Y40" s="108"/>
      <c r="Z40" s="108"/>
      <c r="AA40" s="107"/>
      <c r="AB40" s="111" t="s">
        <v>3</v>
      </c>
      <c r="AC40" s="108"/>
      <c r="AD40" s="108"/>
      <c r="AE40" s="108"/>
      <c r="AF40" s="108"/>
      <c r="AG40" s="108"/>
      <c r="AH40" s="108"/>
      <c r="AI40" s="108"/>
      <c r="AJ40" s="107"/>
      <c r="AK40" s="111" t="s">
        <v>3</v>
      </c>
      <c r="AL40" s="108"/>
      <c r="AM40" s="108"/>
      <c r="AN40" s="108"/>
      <c r="AO40" s="108"/>
      <c r="AP40" s="107"/>
    </row>
    <row r="41" spans="1:42" x14ac:dyDescent="0.25">
      <c r="A41" s="106" t="s">
        <v>11</v>
      </c>
      <c r="B41" s="107"/>
      <c r="C41" s="31" t="s">
        <v>12</v>
      </c>
      <c r="D41" s="31" t="s">
        <v>10</v>
      </c>
      <c r="E41" s="106" t="s">
        <v>10</v>
      </c>
      <c r="F41" s="108"/>
      <c r="G41" s="108"/>
      <c r="H41" s="107"/>
      <c r="I41" s="31" t="s">
        <v>10</v>
      </c>
      <c r="J41" s="31" t="s">
        <v>10</v>
      </c>
      <c r="K41" s="109" t="s">
        <v>189</v>
      </c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7"/>
      <c r="W41" s="110">
        <v>28</v>
      </c>
      <c r="X41" s="108"/>
      <c r="Y41" s="108"/>
      <c r="Z41" s="108"/>
      <c r="AA41" s="107"/>
      <c r="AB41" s="111" t="s">
        <v>3</v>
      </c>
      <c r="AC41" s="108"/>
      <c r="AD41" s="108"/>
      <c r="AE41" s="108"/>
      <c r="AF41" s="108"/>
      <c r="AG41" s="108"/>
      <c r="AH41" s="108"/>
      <c r="AI41" s="108"/>
      <c r="AJ41" s="107"/>
      <c r="AK41" s="111" t="s">
        <v>3</v>
      </c>
      <c r="AL41" s="108"/>
      <c r="AM41" s="108"/>
      <c r="AN41" s="108"/>
      <c r="AO41" s="108"/>
      <c r="AP41" s="107"/>
    </row>
    <row r="42" spans="1:42" x14ac:dyDescent="0.25">
      <c r="A42" s="106" t="s">
        <v>11</v>
      </c>
      <c r="B42" s="107"/>
      <c r="C42" s="31" t="s">
        <v>12</v>
      </c>
      <c r="D42" s="31" t="s">
        <v>10</v>
      </c>
      <c r="E42" s="106" t="s">
        <v>10</v>
      </c>
      <c r="F42" s="108"/>
      <c r="G42" s="108"/>
      <c r="H42" s="107"/>
      <c r="I42" s="31" t="s">
        <v>10</v>
      </c>
      <c r="J42" s="31" t="s">
        <v>12</v>
      </c>
      <c r="K42" s="109" t="s">
        <v>190</v>
      </c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7"/>
      <c r="W42" s="110">
        <v>29</v>
      </c>
      <c r="X42" s="108"/>
      <c r="Y42" s="108"/>
      <c r="Z42" s="108"/>
      <c r="AA42" s="107"/>
      <c r="AB42" s="111" t="s">
        <v>3</v>
      </c>
      <c r="AC42" s="108"/>
      <c r="AD42" s="108"/>
      <c r="AE42" s="108"/>
      <c r="AF42" s="108"/>
      <c r="AG42" s="108"/>
      <c r="AH42" s="108"/>
      <c r="AI42" s="108"/>
      <c r="AJ42" s="107"/>
      <c r="AK42" s="111" t="s">
        <v>3</v>
      </c>
      <c r="AL42" s="108"/>
      <c r="AM42" s="108"/>
      <c r="AN42" s="108"/>
      <c r="AO42" s="108"/>
      <c r="AP42" s="107"/>
    </row>
    <row r="43" spans="1:42" ht="23.25" customHeight="1" x14ac:dyDescent="0.25">
      <c r="A43" s="106" t="s">
        <v>11</v>
      </c>
      <c r="B43" s="107"/>
      <c r="C43" s="31" t="s">
        <v>12</v>
      </c>
      <c r="D43" s="31" t="s">
        <v>10</v>
      </c>
      <c r="E43" s="106" t="s">
        <v>11</v>
      </c>
      <c r="F43" s="108"/>
      <c r="G43" s="108"/>
      <c r="H43" s="107"/>
      <c r="I43" s="31"/>
      <c r="J43" s="31"/>
      <c r="K43" s="109" t="s">
        <v>191</v>
      </c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7"/>
      <c r="W43" s="110">
        <v>30</v>
      </c>
      <c r="X43" s="108"/>
      <c r="Y43" s="108"/>
      <c r="Z43" s="108"/>
      <c r="AA43" s="107"/>
      <c r="AB43" s="111">
        <v>200</v>
      </c>
      <c r="AC43" s="108"/>
      <c r="AD43" s="108"/>
      <c r="AE43" s="108"/>
      <c r="AF43" s="108"/>
      <c r="AG43" s="108"/>
      <c r="AH43" s="108"/>
      <c r="AI43" s="108"/>
      <c r="AJ43" s="107"/>
      <c r="AK43" s="111">
        <v>201.8</v>
      </c>
      <c r="AL43" s="108"/>
      <c r="AM43" s="108"/>
      <c r="AN43" s="108"/>
      <c r="AO43" s="108"/>
      <c r="AP43" s="107"/>
    </row>
    <row r="44" spans="1:42" x14ac:dyDescent="0.25">
      <c r="A44" s="106" t="s">
        <v>11</v>
      </c>
      <c r="B44" s="107"/>
      <c r="C44" s="31" t="s">
        <v>12</v>
      </c>
      <c r="D44" s="31" t="s">
        <v>10</v>
      </c>
      <c r="E44" s="106" t="s">
        <v>11</v>
      </c>
      <c r="F44" s="108"/>
      <c r="G44" s="108"/>
      <c r="H44" s="107"/>
      <c r="I44" s="31" t="s">
        <v>10</v>
      </c>
      <c r="J44" s="31" t="s">
        <v>10</v>
      </c>
      <c r="K44" s="109" t="s">
        <v>189</v>
      </c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7"/>
      <c r="W44" s="110">
        <v>31</v>
      </c>
      <c r="X44" s="108"/>
      <c r="Y44" s="108"/>
      <c r="Z44" s="108"/>
      <c r="AA44" s="107"/>
      <c r="AB44" s="111" t="s">
        <v>3</v>
      </c>
      <c r="AC44" s="108"/>
      <c r="AD44" s="108"/>
      <c r="AE44" s="108"/>
      <c r="AF44" s="108"/>
      <c r="AG44" s="108"/>
      <c r="AH44" s="108"/>
      <c r="AI44" s="108"/>
      <c r="AJ44" s="107"/>
      <c r="AK44" s="111" t="s">
        <v>3</v>
      </c>
      <c r="AL44" s="108"/>
      <c r="AM44" s="108"/>
      <c r="AN44" s="108"/>
      <c r="AO44" s="108"/>
      <c r="AP44" s="107"/>
    </row>
    <row r="45" spans="1:42" x14ac:dyDescent="0.25">
      <c r="A45" s="106" t="s">
        <v>11</v>
      </c>
      <c r="B45" s="107"/>
      <c r="C45" s="31" t="s">
        <v>12</v>
      </c>
      <c r="D45" s="31" t="s">
        <v>10</v>
      </c>
      <c r="E45" s="106" t="s">
        <v>11</v>
      </c>
      <c r="F45" s="108"/>
      <c r="G45" s="108"/>
      <c r="H45" s="107"/>
      <c r="I45" s="31" t="s">
        <v>10</v>
      </c>
      <c r="J45" s="31" t="s">
        <v>12</v>
      </c>
      <c r="K45" s="109" t="s">
        <v>190</v>
      </c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7"/>
      <c r="W45" s="110">
        <v>32</v>
      </c>
      <c r="X45" s="108"/>
      <c r="Y45" s="108"/>
      <c r="Z45" s="108"/>
      <c r="AA45" s="107"/>
      <c r="AB45" s="111">
        <v>200</v>
      </c>
      <c r="AC45" s="108"/>
      <c r="AD45" s="108"/>
      <c r="AE45" s="108"/>
      <c r="AF45" s="108"/>
      <c r="AG45" s="108"/>
      <c r="AH45" s="108"/>
      <c r="AI45" s="108"/>
      <c r="AJ45" s="107"/>
      <c r="AK45" s="111">
        <v>201.8</v>
      </c>
      <c r="AL45" s="108"/>
      <c r="AM45" s="108"/>
      <c r="AN45" s="108"/>
      <c r="AO45" s="108"/>
      <c r="AP45" s="107"/>
    </row>
    <row r="46" spans="1:42" x14ac:dyDescent="0.25">
      <c r="A46" s="106" t="s">
        <v>11</v>
      </c>
      <c r="B46" s="107"/>
      <c r="C46" s="31" t="s">
        <v>12</v>
      </c>
      <c r="D46" s="31" t="s">
        <v>10</v>
      </c>
      <c r="E46" s="106" t="s">
        <v>12</v>
      </c>
      <c r="F46" s="108"/>
      <c r="G46" s="108"/>
      <c r="H46" s="107"/>
      <c r="I46" s="31"/>
      <c r="J46" s="31"/>
      <c r="K46" s="109" t="s">
        <v>192</v>
      </c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7"/>
      <c r="W46" s="110">
        <v>33</v>
      </c>
      <c r="X46" s="108"/>
      <c r="Y46" s="108"/>
      <c r="Z46" s="108"/>
      <c r="AA46" s="107"/>
      <c r="AB46" s="111" t="s">
        <v>3</v>
      </c>
      <c r="AC46" s="108"/>
      <c r="AD46" s="108"/>
      <c r="AE46" s="108"/>
      <c r="AF46" s="108"/>
      <c r="AG46" s="108"/>
      <c r="AH46" s="108"/>
      <c r="AI46" s="108"/>
      <c r="AJ46" s="107"/>
      <c r="AK46" s="111" t="s">
        <v>3</v>
      </c>
      <c r="AL46" s="108"/>
      <c r="AM46" s="108"/>
      <c r="AN46" s="108"/>
      <c r="AO46" s="108"/>
      <c r="AP46" s="107"/>
    </row>
    <row r="47" spans="1:42" x14ac:dyDescent="0.25">
      <c r="A47" s="106" t="s">
        <v>11</v>
      </c>
      <c r="B47" s="107"/>
      <c r="C47" s="31" t="s">
        <v>12</v>
      </c>
      <c r="D47" s="31" t="s">
        <v>10</v>
      </c>
      <c r="E47" s="106" t="s">
        <v>12</v>
      </c>
      <c r="F47" s="108"/>
      <c r="G47" s="108"/>
      <c r="H47" s="107"/>
      <c r="I47" s="31" t="s">
        <v>10</v>
      </c>
      <c r="J47" s="31" t="s">
        <v>10</v>
      </c>
      <c r="K47" s="109" t="s">
        <v>193</v>
      </c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7"/>
      <c r="W47" s="110">
        <v>34</v>
      </c>
      <c r="X47" s="108"/>
      <c r="Y47" s="108"/>
      <c r="Z47" s="108"/>
      <c r="AA47" s="107"/>
      <c r="AB47" s="111" t="s">
        <v>3</v>
      </c>
      <c r="AC47" s="108"/>
      <c r="AD47" s="108"/>
      <c r="AE47" s="108"/>
      <c r="AF47" s="108"/>
      <c r="AG47" s="108"/>
      <c r="AH47" s="108"/>
      <c r="AI47" s="108"/>
      <c r="AJ47" s="107"/>
      <c r="AK47" s="111" t="s">
        <v>3</v>
      </c>
      <c r="AL47" s="108"/>
      <c r="AM47" s="108"/>
      <c r="AN47" s="108"/>
      <c r="AO47" s="108"/>
      <c r="AP47" s="107"/>
    </row>
    <row r="48" spans="1:42" x14ac:dyDescent="0.25">
      <c r="A48" s="106" t="s">
        <v>11</v>
      </c>
      <c r="B48" s="107"/>
      <c r="C48" s="31" t="s">
        <v>12</v>
      </c>
      <c r="D48" s="31" t="s">
        <v>10</v>
      </c>
      <c r="E48" s="106" t="s">
        <v>12</v>
      </c>
      <c r="F48" s="108"/>
      <c r="G48" s="108"/>
      <c r="H48" s="107"/>
      <c r="I48" s="31" t="s">
        <v>10</v>
      </c>
      <c r="J48" s="31" t="s">
        <v>11</v>
      </c>
      <c r="K48" s="109" t="s">
        <v>194</v>
      </c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7"/>
      <c r="W48" s="110">
        <v>35</v>
      </c>
      <c r="X48" s="108"/>
      <c r="Y48" s="108"/>
      <c r="Z48" s="108"/>
      <c r="AA48" s="107"/>
      <c r="AB48" s="111" t="s">
        <v>3</v>
      </c>
      <c r="AC48" s="108"/>
      <c r="AD48" s="108"/>
      <c r="AE48" s="108"/>
      <c r="AF48" s="108"/>
      <c r="AG48" s="108"/>
      <c r="AH48" s="108"/>
      <c r="AI48" s="108"/>
      <c r="AJ48" s="107"/>
      <c r="AK48" s="111" t="s">
        <v>3</v>
      </c>
      <c r="AL48" s="108"/>
      <c r="AM48" s="108"/>
      <c r="AN48" s="108"/>
      <c r="AO48" s="108"/>
      <c r="AP48" s="107"/>
    </row>
    <row r="49" spans="1:42" x14ac:dyDescent="0.25">
      <c r="A49" s="106" t="s">
        <v>11</v>
      </c>
      <c r="B49" s="107"/>
      <c r="C49" s="31" t="s">
        <v>12</v>
      </c>
      <c r="D49" s="31" t="s">
        <v>10</v>
      </c>
      <c r="E49" s="106" t="s">
        <v>12</v>
      </c>
      <c r="F49" s="108"/>
      <c r="G49" s="108"/>
      <c r="H49" s="107"/>
      <c r="I49" s="31" t="s">
        <v>10</v>
      </c>
      <c r="J49" s="31" t="s">
        <v>12</v>
      </c>
      <c r="K49" s="109" t="s">
        <v>195</v>
      </c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7"/>
      <c r="W49" s="110">
        <v>36</v>
      </c>
      <c r="X49" s="108"/>
      <c r="Y49" s="108"/>
      <c r="Z49" s="108"/>
      <c r="AA49" s="107"/>
      <c r="AB49" s="111" t="s">
        <v>3</v>
      </c>
      <c r="AC49" s="108"/>
      <c r="AD49" s="108"/>
      <c r="AE49" s="108"/>
      <c r="AF49" s="108"/>
      <c r="AG49" s="108"/>
      <c r="AH49" s="108"/>
      <c r="AI49" s="108"/>
      <c r="AJ49" s="107"/>
      <c r="AK49" s="111" t="s">
        <v>3</v>
      </c>
      <c r="AL49" s="108"/>
      <c r="AM49" s="108"/>
      <c r="AN49" s="108"/>
      <c r="AO49" s="108"/>
      <c r="AP49" s="107"/>
    </row>
    <row r="50" spans="1:42" x14ac:dyDescent="0.25">
      <c r="A50" s="106" t="s">
        <v>11</v>
      </c>
      <c r="B50" s="107"/>
      <c r="C50" s="31" t="s">
        <v>12</v>
      </c>
      <c r="D50" s="31" t="s">
        <v>11</v>
      </c>
      <c r="E50" s="106"/>
      <c r="F50" s="108"/>
      <c r="G50" s="108"/>
      <c r="H50" s="107"/>
      <c r="I50" s="31"/>
      <c r="J50" s="31"/>
      <c r="K50" s="109" t="s">
        <v>196</v>
      </c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7"/>
      <c r="W50" s="110">
        <v>37</v>
      </c>
      <c r="X50" s="108"/>
      <c r="Y50" s="108"/>
      <c r="Z50" s="108"/>
      <c r="AA50" s="107"/>
      <c r="AB50" s="111" t="s">
        <v>3</v>
      </c>
      <c r="AC50" s="108"/>
      <c r="AD50" s="108"/>
      <c r="AE50" s="108"/>
      <c r="AF50" s="108"/>
      <c r="AG50" s="108"/>
      <c r="AH50" s="108"/>
      <c r="AI50" s="108"/>
      <c r="AJ50" s="107"/>
      <c r="AK50" s="111" t="s">
        <v>3</v>
      </c>
      <c r="AL50" s="108"/>
      <c r="AM50" s="108"/>
      <c r="AN50" s="108"/>
      <c r="AO50" s="108"/>
      <c r="AP50" s="107"/>
    </row>
    <row r="51" spans="1:42" x14ac:dyDescent="0.25">
      <c r="A51" s="106" t="s">
        <v>11</v>
      </c>
      <c r="B51" s="107"/>
      <c r="C51" s="31" t="s">
        <v>12</v>
      </c>
      <c r="D51" s="31" t="s">
        <v>11</v>
      </c>
      <c r="E51" s="106" t="s">
        <v>10</v>
      </c>
      <c r="F51" s="108"/>
      <c r="G51" s="108"/>
      <c r="H51" s="107"/>
      <c r="I51" s="31" t="s">
        <v>10</v>
      </c>
      <c r="J51" s="31" t="s">
        <v>10</v>
      </c>
      <c r="K51" s="109" t="s">
        <v>197</v>
      </c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7"/>
      <c r="W51" s="110">
        <v>38</v>
      </c>
      <c r="X51" s="108"/>
      <c r="Y51" s="108"/>
      <c r="Z51" s="108"/>
      <c r="AA51" s="107"/>
      <c r="AB51" s="111" t="s">
        <v>3</v>
      </c>
      <c r="AC51" s="108"/>
      <c r="AD51" s="108"/>
      <c r="AE51" s="108"/>
      <c r="AF51" s="108"/>
      <c r="AG51" s="108"/>
      <c r="AH51" s="108"/>
      <c r="AI51" s="108"/>
      <c r="AJ51" s="107"/>
      <c r="AK51" s="111" t="s">
        <v>3</v>
      </c>
      <c r="AL51" s="108"/>
      <c r="AM51" s="108"/>
      <c r="AN51" s="108"/>
      <c r="AO51" s="108"/>
      <c r="AP51" s="107"/>
    </row>
    <row r="52" spans="1:42" x14ac:dyDescent="0.25">
      <c r="A52" s="106" t="s">
        <v>11</v>
      </c>
      <c r="B52" s="107"/>
      <c r="C52" s="31" t="s">
        <v>13</v>
      </c>
      <c r="D52" s="31"/>
      <c r="E52" s="106"/>
      <c r="F52" s="108"/>
      <c r="G52" s="108"/>
      <c r="H52" s="107"/>
      <c r="I52" s="31"/>
      <c r="J52" s="31"/>
      <c r="K52" s="109" t="s">
        <v>198</v>
      </c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7"/>
      <c r="W52" s="110">
        <v>39</v>
      </c>
      <c r="X52" s="108"/>
      <c r="Y52" s="108"/>
      <c r="Z52" s="108"/>
      <c r="AA52" s="107"/>
      <c r="AB52" s="111">
        <v>861.6</v>
      </c>
      <c r="AC52" s="108"/>
      <c r="AD52" s="108"/>
      <c r="AE52" s="108"/>
      <c r="AF52" s="108"/>
      <c r="AG52" s="108"/>
      <c r="AH52" s="108"/>
      <c r="AI52" s="108"/>
      <c r="AJ52" s="107"/>
      <c r="AK52" s="111">
        <v>861.6</v>
      </c>
      <c r="AL52" s="108"/>
      <c r="AM52" s="108"/>
      <c r="AN52" s="108"/>
      <c r="AO52" s="108"/>
      <c r="AP52" s="107"/>
    </row>
    <row r="53" spans="1:42" x14ac:dyDescent="0.25">
      <c r="A53" s="106" t="s">
        <v>11</v>
      </c>
      <c r="B53" s="107"/>
      <c r="C53" s="31" t="s">
        <v>13</v>
      </c>
      <c r="D53" s="31" t="s">
        <v>10</v>
      </c>
      <c r="E53" s="106"/>
      <c r="F53" s="108"/>
      <c r="G53" s="108"/>
      <c r="H53" s="107"/>
      <c r="I53" s="31"/>
      <c r="J53" s="31"/>
      <c r="K53" s="109" t="s">
        <v>199</v>
      </c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7"/>
      <c r="W53" s="110">
        <v>40</v>
      </c>
      <c r="X53" s="108"/>
      <c r="Y53" s="108"/>
      <c r="Z53" s="108"/>
      <c r="AA53" s="107"/>
      <c r="AB53" s="111">
        <v>861.6</v>
      </c>
      <c r="AC53" s="108"/>
      <c r="AD53" s="108"/>
      <c r="AE53" s="108"/>
      <c r="AF53" s="108"/>
      <c r="AG53" s="108"/>
      <c r="AH53" s="108"/>
      <c r="AI53" s="108"/>
      <c r="AJ53" s="107"/>
      <c r="AK53" s="111">
        <v>861.6</v>
      </c>
      <c r="AL53" s="108"/>
      <c r="AM53" s="108"/>
      <c r="AN53" s="108"/>
      <c r="AO53" s="108"/>
      <c r="AP53" s="107"/>
    </row>
    <row r="54" spans="1:42" x14ac:dyDescent="0.25">
      <c r="A54" s="106" t="s">
        <v>11</v>
      </c>
      <c r="B54" s="107"/>
      <c r="C54" s="31" t="s">
        <v>13</v>
      </c>
      <c r="D54" s="31" t="s">
        <v>10</v>
      </c>
      <c r="E54" s="106" t="s">
        <v>10</v>
      </c>
      <c r="F54" s="108"/>
      <c r="G54" s="108"/>
      <c r="H54" s="107"/>
      <c r="I54" s="31" t="s">
        <v>10</v>
      </c>
      <c r="J54" s="31" t="s">
        <v>11</v>
      </c>
      <c r="K54" s="109" t="s">
        <v>200</v>
      </c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7"/>
      <c r="W54" s="110">
        <v>41</v>
      </c>
      <c r="X54" s="108"/>
      <c r="Y54" s="108"/>
      <c r="Z54" s="108"/>
      <c r="AA54" s="107"/>
      <c r="AB54" s="111" t="s">
        <v>3</v>
      </c>
      <c r="AC54" s="108"/>
      <c r="AD54" s="108"/>
      <c r="AE54" s="108"/>
      <c r="AF54" s="108"/>
      <c r="AG54" s="108"/>
      <c r="AH54" s="108"/>
      <c r="AI54" s="108"/>
      <c r="AJ54" s="107"/>
      <c r="AK54" s="111" t="s">
        <v>3</v>
      </c>
      <c r="AL54" s="108"/>
      <c r="AM54" s="108"/>
      <c r="AN54" s="108"/>
      <c r="AO54" s="108"/>
      <c r="AP54" s="107"/>
    </row>
    <row r="55" spans="1:42" x14ac:dyDescent="0.25">
      <c r="A55" s="106" t="s">
        <v>11</v>
      </c>
      <c r="B55" s="107"/>
      <c r="C55" s="31" t="s">
        <v>13</v>
      </c>
      <c r="D55" s="31" t="s">
        <v>10</v>
      </c>
      <c r="E55" s="106" t="s">
        <v>10</v>
      </c>
      <c r="F55" s="108"/>
      <c r="G55" s="108"/>
      <c r="H55" s="107"/>
      <c r="I55" s="31" t="s">
        <v>10</v>
      </c>
      <c r="J55" s="31" t="s">
        <v>12</v>
      </c>
      <c r="K55" s="109" t="s">
        <v>201</v>
      </c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7"/>
      <c r="W55" s="110">
        <v>42</v>
      </c>
      <c r="X55" s="108"/>
      <c r="Y55" s="108"/>
      <c r="Z55" s="108"/>
      <c r="AA55" s="107"/>
      <c r="AB55" s="111">
        <v>861.6</v>
      </c>
      <c r="AC55" s="108"/>
      <c r="AD55" s="108"/>
      <c r="AE55" s="108"/>
      <c r="AF55" s="108"/>
      <c r="AG55" s="108"/>
      <c r="AH55" s="108"/>
      <c r="AI55" s="108"/>
      <c r="AJ55" s="107"/>
      <c r="AK55" s="111">
        <v>861.6</v>
      </c>
      <c r="AL55" s="108"/>
      <c r="AM55" s="108"/>
      <c r="AN55" s="108"/>
      <c r="AO55" s="108"/>
      <c r="AP55" s="107"/>
    </row>
    <row r="56" spans="1:42" x14ac:dyDescent="0.25">
      <c r="A56" s="106" t="s">
        <v>11</v>
      </c>
      <c r="B56" s="107"/>
      <c r="C56" s="31" t="s">
        <v>14</v>
      </c>
      <c r="D56" s="31"/>
      <c r="E56" s="106"/>
      <c r="F56" s="108"/>
      <c r="G56" s="108"/>
      <c r="H56" s="107"/>
      <c r="I56" s="31"/>
      <c r="J56" s="31"/>
      <c r="K56" s="109" t="s">
        <v>202</v>
      </c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7"/>
      <c r="W56" s="110">
        <v>43</v>
      </c>
      <c r="X56" s="108"/>
      <c r="Y56" s="108"/>
      <c r="Z56" s="108"/>
      <c r="AA56" s="107"/>
      <c r="AB56" s="111" t="s">
        <v>3</v>
      </c>
      <c r="AC56" s="108"/>
      <c r="AD56" s="108"/>
      <c r="AE56" s="108"/>
      <c r="AF56" s="108"/>
      <c r="AG56" s="108"/>
      <c r="AH56" s="108"/>
      <c r="AI56" s="108"/>
      <c r="AJ56" s="107"/>
      <c r="AK56" s="111" t="s">
        <v>3</v>
      </c>
      <c r="AL56" s="108"/>
      <c r="AM56" s="108"/>
      <c r="AN56" s="108"/>
      <c r="AO56" s="108"/>
      <c r="AP56" s="107"/>
    </row>
    <row r="57" spans="1:42" x14ac:dyDescent="0.25">
      <c r="A57" s="106" t="s">
        <v>11</v>
      </c>
      <c r="B57" s="107"/>
      <c r="C57" s="31" t="s">
        <v>14</v>
      </c>
      <c r="D57" s="31" t="s">
        <v>10</v>
      </c>
      <c r="E57" s="106"/>
      <c r="F57" s="108"/>
      <c r="G57" s="108"/>
      <c r="H57" s="107"/>
      <c r="I57" s="31"/>
      <c r="J57" s="31"/>
      <c r="K57" s="109" t="s">
        <v>203</v>
      </c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7"/>
      <c r="W57" s="110">
        <v>44</v>
      </c>
      <c r="X57" s="108"/>
      <c r="Y57" s="108"/>
      <c r="Z57" s="108"/>
      <c r="AA57" s="107"/>
      <c r="AB57" s="111" t="s">
        <v>3</v>
      </c>
      <c r="AC57" s="108"/>
      <c r="AD57" s="108"/>
      <c r="AE57" s="108"/>
      <c r="AF57" s="108"/>
      <c r="AG57" s="108"/>
      <c r="AH57" s="108"/>
      <c r="AI57" s="108"/>
      <c r="AJ57" s="107"/>
      <c r="AK57" s="111" t="s">
        <v>3</v>
      </c>
      <c r="AL57" s="108"/>
      <c r="AM57" s="108"/>
      <c r="AN57" s="108"/>
      <c r="AO57" s="108"/>
      <c r="AP57" s="107"/>
    </row>
    <row r="58" spans="1:42" x14ac:dyDescent="0.25">
      <c r="A58" s="106" t="s">
        <v>11</v>
      </c>
      <c r="B58" s="107"/>
      <c r="C58" s="31" t="s">
        <v>14</v>
      </c>
      <c r="D58" s="31" t="s">
        <v>10</v>
      </c>
      <c r="E58" s="106" t="s">
        <v>10</v>
      </c>
      <c r="F58" s="108"/>
      <c r="G58" s="108"/>
      <c r="H58" s="107"/>
      <c r="I58" s="31" t="s">
        <v>10</v>
      </c>
      <c r="J58" s="31" t="s">
        <v>10</v>
      </c>
      <c r="K58" s="109" t="s">
        <v>204</v>
      </c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7"/>
      <c r="W58" s="110">
        <v>45</v>
      </c>
      <c r="X58" s="108"/>
      <c r="Y58" s="108"/>
      <c r="Z58" s="108"/>
      <c r="AA58" s="107"/>
      <c r="AB58" s="111" t="s">
        <v>3</v>
      </c>
      <c r="AC58" s="108"/>
      <c r="AD58" s="108"/>
      <c r="AE58" s="108"/>
      <c r="AF58" s="108"/>
      <c r="AG58" s="108"/>
      <c r="AH58" s="108"/>
      <c r="AI58" s="108"/>
      <c r="AJ58" s="107"/>
      <c r="AK58" s="111" t="s">
        <v>3</v>
      </c>
      <c r="AL58" s="108"/>
      <c r="AM58" s="108"/>
      <c r="AN58" s="108"/>
      <c r="AO58" s="108"/>
      <c r="AP58" s="107"/>
    </row>
    <row r="59" spans="1:42" x14ac:dyDescent="0.25">
      <c r="A59" s="106" t="s">
        <v>11</v>
      </c>
      <c r="B59" s="107"/>
      <c r="C59" s="31" t="s">
        <v>14</v>
      </c>
      <c r="D59" s="31" t="s">
        <v>10</v>
      </c>
      <c r="E59" s="106" t="s">
        <v>10</v>
      </c>
      <c r="F59" s="108"/>
      <c r="G59" s="108"/>
      <c r="H59" s="107"/>
      <c r="I59" s="31" t="s">
        <v>10</v>
      </c>
      <c r="J59" s="31" t="s">
        <v>11</v>
      </c>
      <c r="K59" s="109" t="s">
        <v>205</v>
      </c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7"/>
      <c r="W59" s="110">
        <v>46</v>
      </c>
      <c r="X59" s="108"/>
      <c r="Y59" s="108"/>
      <c r="Z59" s="108"/>
      <c r="AA59" s="107"/>
      <c r="AB59" s="111" t="s">
        <v>3</v>
      </c>
      <c r="AC59" s="108"/>
      <c r="AD59" s="108"/>
      <c r="AE59" s="108"/>
      <c r="AF59" s="108"/>
      <c r="AG59" s="108"/>
      <c r="AH59" s="108"/>
      <c r="AI59" s="108"/>
      <c r="AJ59" s="107"/>
      <c r="AK59" s="111" t="s">
        <v>3</v>
      </c>
      <c r="AL59" s="108"/>
      <c r="AM59" s="108"/>
      <c r="AN59" s="108"/>
      <c r="AO59" s="108"/>
      <c r="AP59" s="107"/>
    </row>
    <row r="60" spans="1:42" x14ac:dyDescent="0.25">
      <c r="A60" s="106" t="s">
        <v>11</v>
      </c>
      <c r="B60" s="107"/>
      <c r="C60" s="31" t="s">
        <v>14</v>
      </c>
      <c r="D60" s="31" t="s">
        <v>11</v>
      </c>
      <c r="E60" s="106"/>
      <c r="F60" s="108"/>
      <c r="G60" s="108"/>
      <c r="H60" s="107"/>
      <c r="I60" s="31"/>
      <c r="J60" s="31"/>
      <c r="K60" s="109" t="s">
        <v>206</v>
      </c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7"/>
      <c r="W60" s="110">
        <v>47</v>
      </c>
      <c r="X60" s="108"/>
      <c r="Y60" s="108"/>
      <c r="Z60" s="108"/>
      <c r="AA60" s="107"/>
      <c r="AB60" s="111" t="s">
        <v>3</v>
      </c>
      <c r="AC60" s="108"/>
      <c r="AD60" s="108"/>
      <c r="AE60" s="108"/>
      <c r="AF60" s="108"/>
      <c r="AG60" s="108"/>
      <c r="AH60" s="108"/>
      <c r="AI60" s="108"/>
      <c r="AJ60" s="107"/>
      <c r="AK60" s="111" t="s">
        <v>3</v>
      </c>
      <c r="AL60" s="108"/>
      <c r="AM60" s="108"/>
      <c r="AN60" s="108"/>
      <c r="AO60" s="108"/>
      <c r="AP60" s="107"/>
    </row>
    <row r="61" spans="1:42" x14ac:dyDescent="0.25">
      <c r="A61" s="106" t="s">
        <v>11</v>
      </c>
      <c r="B61" s="107"/>
      <c r="C61" s="31" t="s">
        <v>14</v>
      </c>
      <c r="D61" s="31" t="s">
        <v>11</v>
      </c>
      <c r="E61" s="106" t="s">
        <v>10</v>
      </c>
      <c r="F61" s="108"/>
      <c r="G61" s="108"/>
      <c r="H61" s="107"/>
      <c r="I61" s="31" t="s">
        <v>10</v>
      </c>
      <c r="J61" s="31" t="s">
        <v>10</v>
      </c>
      <c r="K61" s="109" t="s">
        <v>207</v>
      </c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7"/>
      <c r="W61" s="110">
        <v>48</v>
      </c>
      <c r="X61" s="108"/>
      <c r="Y61" s="108"/>
      <c r="Z61" s="108"/>
      <c r="AA61" s="107"/>
      <c r="AB61" s="111" t="s">
        <v>3</v>
      </c>
      <c r="AC61" s="108"/>
      <c r="AD61" s="108"/>
      <c r="AE61" s="108"/>
      <c r="AF61" s="108"/>
      <c r="AG61" s="108"/>
      <c r="AH61" s="108"/>
      <c r="AI61" s="108"/>
      <c r="AJ61" s="107"/>
      <c r="AK61" s="111" t="s">
        <v>3</v>
      </c>
      <c r="AL61" s="108"/>
      <c r="AM61" s="108"/>
      <c r="AN61" s="108"/>
      <c r="AO61" s="108"/>
      <c r="AP61" s="107"/>
    </row>
    <row r="62" spans="1:42" x14ac:dyDescent="0.25">
      <c r="A62" s="106" t="s">
        <v>11</v>
      </c>
      <c r="B62" s="107"/>
      <c r="C62" s="31" t="s">
        <v>14</v>
      </c>
      <c r="D62" s="31" t="s">
        <v>11</v>
      </c>
      <c r="E62" s="106" t="s">
        <v>10</v>
      </c>
      <c r="F62" s="108"/>
      <c r="G62" s="108"/>
      <c r="H62" s="107"/>
      <c r="I62" s="31" t="s">
        <v>10</v>
      </c>
      <c r="J62" s="31" t="s">
        <v>11</v>
      </c>
      <c r="K62" s="109" t="s">
        <v>208</v>
      </c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7"/>
      <c r="W62" s="110">
        <v>49</v>
      </c>
      <c r="X62" s="108"/>
      <c r="Y62" s="108"/>
      <c r="Z62" s="108"/>
      <c r="AA62" s="107"/>
      <c r="AB62" s="111" t="s">
        <v>3</v>
      </c>
      <c r="AC62" s="108"/>
      <c r="AD62" s="108"/>
      <c r="AE62" s="108"/>
      <c r="AF62" s="108"/>
      <c r="AG62" s="108"/>
      <c r="AH62" s="108"/>
      <c r="AI62" s="108"/>
      <c r="AJ62" s="107"/>
      <c r="AK62" s="111" t="s">
        <v>3</v>
      </c>
      <c r="AL62" s="108"/>
      <c r="AM62" s="108"/>
      <c r="AN62" s="108"/>
      <c r="AO62" s="108"/>
      <c r="AP62" s="107"/>
    </row>
    <row r="63" spans="1:42" x14ac:dyDescent="0.25">
      <c r="A63" s="106" t="s">
        <v>11</v>
      </c>
      <c r="B63" s="107"/>
      <c r="C63" s="31" t="s">
        <v>14</v>
      </c>
      <c r="D63" s="31" t="s">
        <v>12</v>
      </c>
      <c r="E63" s="106"/>
      <c r="F63" s="108"/>
      <c r="G63" s="108"/>
      <c r="H63" s="107"/>
      <c r="I63" s="31"/>
      <c r="J63" s="31"/>
      <c r="K63" s="109" t="s">
        <v>209</v>
      </c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7"/>
      <c r="W63" s="110">
        <v>50</v>
      </c>
      <c r="X63" s="108"/>
      <c r="Y63" s="108"/>
      <c r="Z63" s="108"/>
      <c r="AA63" s="107"/>
      <c r="AB63" s="111" t="s">
        <v>3</v>
      </c>
      <c r="AC63" s="108"/>
      <c r="AD63" s="108"/>
      <c r="AE63" s="108"/>
      <c r="AF63" s="108"/>
      <c r="AG63" s="108"/>
      <c r="AH63" s="108"/>
      <c r="AI63" s="108"/>
      <c r="AJ63" s="107"/>
      <c r="AK63" s="111" t="s">
        <v>3</v>
      </c>
      <c r="AL63" s="108"/>
      <c r="AM63" s="108"/>
      <c r="AN63" s="108"/>
      <c r="AO63" s="108"/>
      <c r="AP63" s="107"/>
    </row>
    <row r="64" spans="1:42" ht="23.25" customHeight="1" x14ac:dyDescent="0.25">
      <c r="A64" s="106" t="s">
        <v>11</v>
      </c>
      <c r="B64" s="107"/>
      <c r="C64" s="31" t="s">
        <v>14</v>
      </c>
      <c r="D64" s="31" t="s">
        <v>12</v>
      </c>
      <c r="E64" s="106" t="s">
        <v>10</v>
      </c>
      <c r="F64" s="108"/>
      <c r="G64" s="108"/>
      <c r="H64" s="107"/>
      <c r="I64" s="31"/>
      <c r="J64" s="31"/>
      <c r="K64" s="109" t="s">
        <v>210</v>
      </c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7"/>
      <c r="W64" s="110">
        <v>51</v>
      </c>
      <c r="X64" s="108"/>
      <c r="Y64" s="108"/>
      <c r="Z64" s="108"/>
      <c r="AA64" s="107"/>
      <c r="AB64" s="111" t="s">
        <v>3</v>
      </c>
      <c r="AC64" s="108"/>
      <c r="AD64" s="108"/>
      <c r="AE64" s="108"/>
      <c r="AF64" s="108"/>
      <c r="AG64" s="108"/>
      <c r="AH64" s="108"/>
      <c r="AI64" s="108"/>
      <c r="AJ64" s="107"/>
      <c r="AK64" s="111" t="s">
        <v>3</v>
      </c>
      <c r="AL64" s="108"/>
      <c r="AM64" s="108"/>
      <c r="AN64" s="108"/>
      <c r="AO64" s="108"/>
      <c r="AP64" s="107"/>
    </row>
    <row r="65" spans="1:42" ht="24.75" customHeight="1" x14ac:dyDescent="0.25">
      <c r="A65" s="106" t="s">
        <v>11</v>
      </c>
      <c r="B65" s="107"/>
      <c r="C65" s="31" t="s">
        <v>14</v>
      </c>
      <c r="D65" s="31" t="s">
        <v>12</v>
      </c>
      <c r="E65" s="106" t="s">
        <v>10</v>
      </c>
      <c r="F65" s="108"/>
      <c r="G65" s="108"/>
      <c r="H65" s="107"/>
      <c r="I65" s="31" t="s">
        <v>10</v>
      </c>
      <c r="J65" s="31" t="s">
        <v>10</v>
      </c>
      <c r="K65" s="109" t="s">
        <v>211</v>
      </c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7"/>
      <c r="W65" s="110">
        <v>52</v>
      </c>
      <c r="X65" s="108"/>
      <c r="Y65" s="108"/>
      <c r="Z65" s="108"/>
      <c r="AA65" s="107"/>
      <c r="AB65" s="111" t="s">
        <v>3</v>
      </c>
      <c r="AC65" s="108"/>
      <c r="AD65" s="108"/>
      <c r="AE65" s="108"/>
      <c r="AF65" s="108"/>
      <c r="AG65" s="108"/>
      <c r="AH65" s="108"/>
      <c r="AI65" s="108"/>
      <c r="AJ65" s="107"/>
      <c r="AK65" s="111" t="s">
        <v>3</v>
      </c>
      <c r="AL65" s="108"/>
      <c r="AM65" s="108"/>
      <c r="AN65" s="108"/>
      <c r="AO65" s="108"/>
      <c r="AP65" s="107"/>
    </row>
    <row r="66" spans="1:42" x14ac:dyDescent="0.25">
      <c r="A66" s="106" t="s">
        <v>11</v>
      </c>
      <c r="B66" s="107"/>
      <c r="C66" s="31" t="s">
        <v>14</v>
      </c>
      <c r="D66" s="31" t="s">
        <v>12</v>
      </c>
      <c r="E66" s="106" t="s">
        <v>10</v>
      </c>
      <c r="F66" s="108"/>
      <c r="G66" s="108"/>
      <c r="H66" s="107"/>
      <c r="I66" s="31" t="s">
        <v>10</v>
      </c>
      <c r="J66" s="31" t="s">
        <v>11</v>
      </c>
      <c r="K66" s="109" t="s">
        <v>212</v>
      </c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7"/>
      <c r="W66" s="110">
        <v>53</v>
      </c>
      <c r="X66" s="108"/>
      <c r="Y66" s="108"/>
      <c r="Z66" s="108"/>
      <c r="AA66" s="107"/>
      <c r="AB66" s="111" t="s">
        <v>3</v>
      </c>
      <c r="AC66" s="108"/>
      <c r="AD66" s="108"/>
      <c r="AE66" s="108"/>
      <c r="AF66" s="108"/>
      <c r="AG66" s="108"/>
      <c r="AH66" s="108"/>
      <c r="AI66" s="108"/>
      <c r="AJ66" s="107"/>
      <c r="AK66" s="111" t="s">
        <v>3</v>
      </c>
      <c r="AL66" s="108"/>
      <c r="AM66" s="108"/>
      <c r="AN66" s="108"/>
      <c r="AO66" s="108"/>
      <c r="AP66" s="107"/>
    </row>
    <row r="67" spans="1:42" ht="23.25" customHeight="1" x14ac:dyDescent="0.25">
      <c r="A67" s="106" t="s">
        <v>11</v>
      </c>
      <c r="B67" s="107"/>
      <c r="C67" s="31" t="s">
        <v>14</v>
      </c>
      <c r="D67" s="31" t="s">
        <v>12</v>
      </c>
      <c r="E67" s="106" t="s">
        <v>11</v>
      </c>
      <c r="F67" s="108"/>
      <c r="G67" s="108"/>
      <c r="H67" s="107"/>
      <c r="I67" s="31"/>
      <c r="J67" s="31"/>
      <c r="K67" s="109" t="s">
        <v>213</v>
      </c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7"/>
      <c r="W67" s="110">
        <v>54</v>
      </c>
      <c r="X67" s="108"/>
      <c r="Y67" s="108"/>
      <c r="Z67" s="108"/>
      <c r="AA67" s="107"/>
      <c r="AB67" s="111" t="s">
        <v>3</v>
      </c>
      <c r="AC67" s="108"/>
      <c r="AD67" s="108"/>
      <c r="AE67" s="108"/>
      <c r="AF67" s="108"/>
      <c r="AG67" s="108"/>
      <c r="AH67" s="108"/>
      <c r="AI67" s="108"/>
      <c r="AJ67" s="107"/>
      <c r="AK67" s="111" t="s">
        <v>3</v>
      </c>
      <c r="AL67" s="108"/>
      <c r="AM67" s="108"/>
      <c r="AN67" s="108"/>
      <c r="AO67" s="108"/>
      <c r="AP67" s="107"/>
    </row>
    <row r="68" spans="1:42" x14ac:dyDescent="0.25">
      <c r="A68" s="106" t="s">
        <v>11</v>
      </c>
      <c r="B68" s="107"/>
      <c r="C68" s="31" t="s">
        <v>14</v>
      </c>
      <c r="D68" s="31" t="s">
        <v>12</v>
      </c>
      <c r="E68" s="106" t="s">
        <v>11</v>
      </c>
      <c r="F68" s="108"/>
      <c r="G68" s="108"/>
      <c r="H68" s="107"/>
      <c r="I68" s="31" t="s">
        <v>10</v>
      </c>
      <c r="J68" s="31" t="s">
        <v>10</v>
      </c>
      <c r="K68" s="109" t="s">
        <v>214</v>
      </c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7"/>
      <c r="W68" s="110">
        <v>55</v>
      </c>
      <c r="X68" s="108"/>
      <c r="Y68" s="108"/>
      <c r="Z68" s="108"/>
      <c r="AA68" s="107"/>
      <c r="AB68" s="111" t="s">
        <v>3</v>
      </c>
      <c r="AC68" s="108"/>
      <c r="AD68" s="108"/>
      <c r="AE68" s="108"/>
      <c r="AF68" s="108"/>
      <c r="AG68" s="108"/>
      <c r="AH68" s="108"/>
      <c r="AI68" s="108"/>
      <c r="AJ68" s="107"/>
      <c r="AK68" s="111" t="s">
        <v>3</v>
      </c>
      <c r="AL68" s="108"/>
      <c r="AM68" s="108"/>
      <c r="AN68" s="108"/>
      <c r="AO68" s="108"/>
      <c r="AP68" s="107"/>
    </row>
    <row r="69" spans="1:42" x14ac:dyDescent="0.25">
      <c r="A69" s="106" t="s">
        <v>11</v>
      </c>
      <c r="B69" s="107"/>
      <c r="C69" s="31" t="s">
        <v>14</v>
      </c>
      <c r="D69" s="31" t="s">
        <v>12</v>
      </c>
      <c r="E69" s="106" t="s">
        <v>11</v>
      </c>
      <c r="F69" s="108"/>
      <c r="G69" s="108"/>
      <c r="H69" s="107"/>
      <c r="I69" s="31" t="s">
        <v>10</v>
      </c>
      <c r="J69" s="31" t="s">
        <v>11</v>
      </c>
      <c r="K69" s="109" t="s">
        <v>215</v>
      </c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7"/>
      <c r="W69" s="110">
        <v>56</v>
      </c>
      <c r="X69" s="108"/>
      <c r="Y69" s="108"/>
      <c r="Z69" s="108"/>
      <c r="AA69" s="107"/>
      <c r="AB69" s="111" t="s">
        <v>3</v>
      </c>
      <c r="AC69" s="108"/>
      <c r="AD69" s="108"/>
      <c r="AE69" s="108"/>
      <c r="AF69" s="108"/>
      <c r="AG69" s="108"/>
      <c r="AH69" s="108"/>
      <c r="AI69" s="108"/>
      <c r="AJ69" s="107"/>
      <c r="AK69" s="111" t="s">
        <v>3</v>
      </c>
      <c r="AL69" s="108"/>
      <c r="AM69" s="108"/>
      <c r="AN69" s="108"/>
      <c r="AO69" s="108"/>
      <c r="AP69" s="107"/>
    </row>
    <row r="70" spans="1:42" x14ac:dyDescent="0.25">
      <c r="A70" s="106" t="s">
        <v>11</v>
      </c>
      <c r="B70" s="107"/>
      <c r="C70" s="31" t="s">
        <v>26</v>
      </c>
      <c r="D70" s="31"/>
      <c r="E70" s="106"/>
      <c r="F70" s="108"/>
      <c r="G70" s="108"/>
      <c r="H70" s="107"/>
      <c r="I70" s="31"/>
      <c r="J70" s="31"/>
      <c r="K70" s="109" t="s">
        <v>216</v>
      </c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7"/>
      <c r="W70" s="110">
        <v>57</v>
      </c>
      <c r="X70" s="108"/>
      <c r="Y70" s="108"/>
      <c r="Z70" s="108"/>
      <c r="AA70" s="107"/>
      <c r="AB70" s="111">
        <v>4980.7</v>
      </c>
      <c r="AC70" s="108"/>
      <c r="AD70" s="108"/>
      <c r="AE70" s="108"/>
      <c r="AF70" s="108"/>
      <c r="AG70" s="108"/>
      <c r="AH70" s="108"/>
      <c r="AI70" s="108"/>
      <c r="AJ70" s="107"/>
      <c r="AK70" s="111">
        <v>4922.5</v>
      </c>
      <c r="AL70" s="108"/>
      <c r="AM70" s="108"/>
      <c r="AN70" s="108"/>
      <c r="AO70" s="108"/>
      <c r="AP70" s="107"/>
    </row>
    <row r="71" spans="1:42" x14ac:dyDescent="0.25">
      <c r="A71" s="106" t="s">
        <v>11</v>
      </c>
      <c r="B71" s="107"/>
      <c r="C71" s="31" t="s">
        <v>26</v>
      </c>
      <c r="D71" s="31" t="s">
        <v>11</v>
      </c>
      <c r="E71" s="106" t="s">
        <v>10</v>
      </c>
      <c r="F71" s="108"/>
      <c r="G71" s="108"/>
      <c r="H71" s="107"/>
      <c r="I71" s="31"/>
      <c r="J71" s="31"/>
      <c r="K71" s="109" t="s">
        <v>217</v>
      </c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7"/>
      <c r="W71" s="110">
        <v>58</v>
      </c>
      <c r="X71" s="108"/>
      <c r="Y71" s="108"/>
      <c r="Z71" s="108"/>
      <c r="AA71" s="107"/>
      <c r="AB71" s="111">
        <v>4605.2</v>
      </c>
      <c r="AC71" s="108"/>
      <c r="AD71" s="108"/>
      <c r="AE71" s="108"/>
      <c r="AF71" s="108"/>
      <c r="AG71" s="108"/>
      <c r="AH71" s="108"/>
      <c r="AI71" s="108"/>
      <c r="AJ71" s="107"/>
      <c r="AK71" s="111">
        <v>4548.8</v>
      </c>
      <c r="AL71" s="108"/>
      <c r="AM71" s="108"/>
      <c r="AN71" s="108"/>
      <c r="AO71" s="108"/>
      <c r="AP71" s="107"/>
    </row>
    <row r="72" spans="1:42" x14ac:dyDescent="0.25">
      <c r="A72" s="106" t="s">
        <v>11</v>
      </c>
      <c r="B72" s="107"/>
      <c r="C72" s="31" t="s">
        <v>26</v>
      </c>
      <c r="D72" s="31" t="s">
        <v>11</v>
      </c>
      <c r="E72" s="106" t="s">
        <v>10</v>
      </c>
      <c r="F72" s="108"/>
      <c r="G72" s="108"/>
      <c r="H72" s="107"/>
      <c r="I72" s="31" t="s">
        <v>10</v>
      </c>
      <c r="J72" s="31" t="s">
        <v>10</v>
      </c>
      <c r="K72" s="109" t="s">
        <v>218</v>
      </c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7"/>
      <c r="W72" s="110">
        <v>59</v>
      </c>
      <c r="X72" s="108"/>
      <c r="Y72" s="108"/>
      <c r="Z72" s="108"/>
      <c r="AA72" s="107"/>
      <c r="AB72" s="111">
        <v>4548.1000000000004</v>
      </c>
      <c r="AC72" s="108"/>
      <c r="AD72" s="108"/>
      <c r="AE72" s="108"/>
      <c r="AF72" s="108"/>
      <c r="AG72" s="108"/>
      <c r="AH72" s="108"/>
      <c r="AI72" s="108"/>
      <c r="AJ72" s="107"/>
      <c r="AK72" s="111">
        <v>4491.8</v>
      </c>
      <c r="AL72" s="108"/>
      <c r="AM72" s="108"/>
      <c r="AN72" s="108"/>
      <c r="AO72" s="108"/>
      <c r="AP72" s="107"/>
    </row>
    <row r="73" spans="1:42" x14ac:dyDescent="0.25">
      <c r="A73" s="106" t="s">
        <v>11</v>
      </c>
      <c r="B73" s="107"/>
      <c r="C73" s="31" t="s">
        <v>26</v>
      </c>
      <c r="D73" s="31" t="s">
        <v>11</v>
      </c>
      <c r="E73" s="106" t="s">
        <v>10</v>
      </c>
      <c r="F73" s="108"/>
      <c r="G73" s="108"/>
      <c r="H73" s="107"/>
      <c r="I73" s="31" t="s">
        <v>10</v>
      </c>
      <c r="J73" s="31" t="s">
        <v>11</v>
      </c>
      <c r="K73" s="109" t="s">
        <v>219</v>
      </c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7"/>
      <c r="W73" s="110">
        <v>60</v>
      </c>
      <c r="X73" s="108"/>
      <c r="Y73" s="108"/>
      <c r="Z73" s="108"/>
      <c r="AA73" s="107"/>
      <c r="AB73" s="111">
        <v>57.1</v>
      </c>
      <c r="AC73" s="108"/>
      <c r="AD73" s="108"/>
      <c r="AE73" s="108"/>
      <c r="AF73" s="108"/>
      <c r="AG73" s="108"/>
      <c r="AH73" s="108"/>
      <c r="AI73" s="108"/>
      <c r="AJ73" s="107"/>
      <c r="AK73" s="111">
        <v>57</v>
      </c>
      <c r="AL73" s="108"/>
      <c r="AM73" s="108"/>
      <c r="AN73" s="108"/>
      <c r="AO73" s="108"/>
      <c r="AP73" s="107"/>
    </row>
    <row r="74" spans="1:42" x14ac:dyDescent="0.25">
      <c r="A74" s="106" t="s">
        <v>11</v>
      </c>
      <c r="B74" s="107"/>
      <c r="C74" s="31" t="s">
        <v>26</v>
      </c>
      <c r="D74" s="31" t="s">
        <v>11</v>
      </c>
      <c r="E74" s="106" t="s">
        <v>11</v>
      </c>
      <c r="F74" s="108"/>
      <c r="G74" s="108"/>
      <c r="H74" s="107"/>
      <c r="I74" s="31" t="s">
        <v>10</v>
      </c>
      <c r="J74" s="31" t="s">
        <v>10</v>
      </c>
      <c r="K74" s="109" t="s">
        <v>220</v>
      </c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7"/>
      <c r="W74" s="110">
        <v>61</v>
      </c>
      <c r="X74" s="108"/>
      <c r="Y74" s="108"/>
      <c r="Z74" s="108"/>
      <c r="AA74" s="107"/>
      <c r="AB74" s="111" t="s">
        <v>3</v>
      </c>
      <c r="AC74" s="108"/>
      <c r="AD74" s="108"/>
      <c r="AE74" s="108"/>
      <c r="AF74" s="108"/>
      <c r="AG74" s="108"/>
      <c r="AH74" s="108"/>
      <c r="AI74" s="108"/>
      <c r="AJ74" s="107"/>
      <c r="AK74" s="111" t="s">
        <v>3</v>
      </c>
      <c r="AL74" s="108"/>
      <c r="AM74" s="108"/>
      <c r="AN74" s="108"/>
      <c r="AO74" s="108"/>
      <c r="AP74" s="107"/>
    </row>
    <row r="75" spans="1:42" x14ac:dyDescent="0.25">
      <c r="A75" s="106" t="s">
        <v>11</v>
      </c>
      <c r="B75" s="107"/>
      <c r="C75" s="31" t="s">
        <v>26</v>
      </c>
      <c r="D75" s="31" t="s">
        <v>12</v>
      </c>
      <c r="E75" s="106"/>
      <c r="F75" s="108"/>
      <c r="G75" s="108"/>
      <c r="H75" s="107"/>
      <c r="I75" s="31"/>
      <c r="J75" s="31"/>
      <c r="K75" s="109" t="s">
        <v>221</v>
      </c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7"/>
      <c r="W75" s="110">
        <v>62</v>
      </c>
      <c r="X75" s="108"/>
      <c r="Y75" s="108"/>
      <c r="Z75" s="108"/>
      <c r="AA75" s="107"/>
      <c r="AB75" s="111">
        <v>375.5</v>
      </c>
      <c r="AC75" s="108"/>
      <c r="AD75" s="108"/>
      <c r="AE75" s="108"/>
      <c r="AF75" s="108"/>
      <c r="AG75" s="108"/>
      <c r="AH75" s="108"/>
      <c r="AI75" s="108"/>
      <c r="AJ75" s="107"/>
      <c r="AK75" s="111">
        <v>373.7</v>
      </c>
      <c r="AL75" s="108"/>
      <c r="AM75" s="108"/>
      <c r="AN75" s="108"/>
      <c r="AO75" s="108"/>
      <c r="AP75" s="107"/>
    </row>
    <row r="76" spans="1:42" x14ac:dyDescent="0.25">
      <c r="A76" s="106" t="s">
        <v>11</v>
      </c>
      <c r="B76" s="107"/>
      <c r="C76" s="31" t="s">
        <v>26</v>
      </c>
      <c r="D76" s="31" t="s">
        <v>12</v>
      </c>
      <c r="E76" s="106" t="s">
        <v>10</v>
      </c>
      <c r="F76" s="108"/>
      <c r="G76" s="108"/>
      <c r="H76" s="107"/>
      <c r="I76" s="31" t="s">
        <v>10</v>
      </c>
      <c r="J76" s="31" t="s">
        <v>10</v>
      </c>
      <c r="K76" s="109" t="s">
        <v>222</v>
      </c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7"/>
      <c r="W76" s="110">
        <v>63</v>
      </c>
      <c r="X76" s="108"/>
      <c r="Y76" s="108"/>
      <c r="Z76" s="108"/>
      <c r="AA76" s="107"/>
      <c r="AB76" s="111">
        <v>375.5</v>
      </c>
      <c r="AC76" s="108"/>
      <c r="AD76" s="108"/>
      <c r="AE76" s="108"/>
      <c r="AF76" s="108"/>
      <c r="AG76" s="108"/>
      <c r="AH76" s="108"/>
      <c r="AI76" s="108"/>
      <c r="AJ76" s="107"/>
      <c r="AK76" s="111">
        <v>373.7</v>
      </c>
      <c r="AL76" s="108"/>
      <c r="AM76" s="108"/>
      <c r="AN76" s="108"/>
      <c r="AO76" s="108"/>
      <c r="AP76" s="107"/>
    </row>
    <row r="77" spans="1:42" x14ac:dyDescent="0.25">
      <c r="A77" s="106" t="s">
        <v>11</v>
      </c>
      <c r="B77" s="107"/>
      <c r="C77" s="31" t="s">
        <v>26</v>
      </c>
      <c r="D77" s="31" t="s">
        <v>12</v>
      </c>
      <c r="E77" s="106" t="s">
        <v>10</v>
      </c>
      <c r="F77" s="108"/>
      <c r="G77" s="108"/>
      <c r="H77" s="107"/>
      <c r="I77" s="31" t="s">
        <v>10</v>
      </c>
      <c r="J77" s="31" t="s">
        <v>11</v>
      </c>
      <c r="K77" s="109" t="s">
        <v>223</v>
      </c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7"/>
      <c r="W77" s="110">
        <v>64</v>
      </c>
      <c r="X77" s="108"/>
      <c r="Y77" s="108"/>
      <c r="Z77" s="108"/>
      <c r="AA77" s="107"/>
      <c r="AB77" s="111" t="s">
        <v>3</v>
      </c>
      <c r="AC77" s="108"/>
      <c r="AD77" s="108"/>
      <c r="AE77" s="108"/>
      <c r="AF77" s="108"/>
      <c r="AG77" s="108"/>
      <c r="AH77" s="108"/>
      <c r="AI77" s="108"/>
      <c r="AJ77" s="107"/>
      <c r="AK77" s="111" t="s">
        <v>3</v>
      </c>
      <c r="AL77" s="108"/>
      <c r="AM77" s="108"/>
      <c r="AN77" s="108"/>
      <c r="AO77" s="108"/>
      <c r="AP77" s="107"/>
    </row>
    <row r="78" spans="1:42" x14ac:dyDescent="0.25">
      <c r="A78" s="106" t="s">
        <v>11</v>
      </c>
      <c r="B78" s="107"/>
      <c r="C78" s="31" t="s">
        <v>28</v>
      </c>
      <c r="D78" s="31"/>
      <c r="E78" s="106"/>
      <c r="F78" s="108"/>
      <c r="G78" s="108"/>
      <c r="H78" s="107"/>
      <c r="I78" s="31"/>
      <c r="J78" s="31"/>
      <c r="K78" s="109" t="s">
        <v>224</v>
      </c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7"/>
      <c r="W78" s="110">
        <v>65</v>
      </c>
      <c r="X78" s="108"/>
      <c r="Y78" s="108"/>
      <c r="Z78" s="108"/>
      <c r="AA78" s="107"/>
      <c r="AB78" s="111">
        <v>214</v>
      </c>
      <c r="AC78" s="108"/>
      <c r="AD78" s="108"/>
      <c r="AE78" s="108"/>
      <c r="AF78" s="108"/>
      <c r="AG78" s="108"/>
      <c r="AH78" s="108"/>
      <c r="AI78" s="108"/>
      <c r="AJ78" s="107"/>
      <c r="AK78" s="111">
        <v>204.9</v>
      </c>
      <c r="AL78" s="108"/>
      <c r="AM78" s="108"/>
      <c r="AN78" s="108"/>
      <c r="AO78" s="108"/>
      <c r="AP78" s="107"/>
    </row>
    <row r="79" spans="1:42" x14ac:dyDescent="0.25">
      <c r="A79" s="106" t="s">
        <v>11</v>
      </c>
      <c r="B79" s="107"/>
      <c r="C79" s="31" t="s">
        <v>28</v>
      </c>
      <c r="D79" s="31" t="s">
        <v>10</v>
      </c>
      <c r="E79" s="106" t="s">
        <v>10</v>
      </c>
      <c r="F79" s="108"/>
      <c r="G79" s="108"/>
      <c r="H79" s="107"/>
      <c r="I79" s="31"/>
      <c r="J79" s="31"/>
      <c r="K79" s="109" t="s">
        <v>225</v>
      </c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7"/>
      <c r="W79" s="110">
        <v>66</v>
      </c>
      <c r="X79" s="108"/>
      <c r="Y79" s="108"/>
      <c r="Z79" s="108"/>
      <c r="AA79" s="107"/>
      <c r="AB79" s="111">
        <v>214</v>
      </c>
      <c r="AC79" s="108"/>
      <c r="AD79" s="108"/>
      <c r="AE79" s="108"/>
      <c r="AF79" s="108"/>
      <c r="AG79" s="108"/>
      <c r="AH79" s="108"/>
      <c r="AI79" s="108"/>
      <c r="AJ79" s="107"/>
      <c r="AK79" s="111">
        <v>204.9</v>
      </c>
      <c r="AL79" s="108"/>
      <c r="AM79" s="108"/>
      <c r="AN79" s="108"/>
      <c r="AO79" s="108"/>
      <c r="AP79" s="107"/>
    </row>
    <row r="80" spans="1:42" x14ac:dyDescent="0.25">
      <c r="A80" s="106" t="s">
        <v>11</v>
      </c>
      <c r="B80" s="107"/>
      <c r="C80" s="31" t="s">
        <v>28</v>
      </c>
      <c r="D80" s="31" t="s">
        <v>10</v>
      </c>
      <c r="E80" s="106" t="s">
        <v>10</v>
      </c>
      <c r="F80" s="108"/>
      <c r="G80" s="108"/>
      <c r="H80" s="107"/>
      <c r="I80" s="31" t="s">
        <v>10</v>
      </c>
      <c r="J80" s="31" t="s">
        <v>10</v>
      </c>
      <c r="K80" s="109" t="s">
        <v>226</v>
      </c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7"/>
      <c r="W80" s="110">
        <v>67</v>
      </c>
      <c r="X80" s="108"/>
      <c r="Y80" s="108"/>
      <c r="Z80" s="108"/>
      <c r="AA80" s="107"/>
      <c r="AB80" s="111">
        <v>10.3</v>
      </c>
      <c r="AC80" s="108"/>
      <c r="AD80" s="108"/>
      <c r="AE80" s="108"/>
      <c r="AF80" s="108"/>
      <c r="AG80" s="108"/>
      <c r="AH80" s="108"/>
      <c r="AI80" s="108"/>
      <c r="AJ80" s="107"/>
      <c r="AK80" s="111">
        <v>10.3</v>
      </c>
      <c r="AL80" s="108"/>
      <c r="AM80" s="108"/>
      <c r="AN80" s="108"/>
      <c r="AO80" s="108"/>
      <c r="AP80" s="107"/>
    </row>
    <row r="81" spans="1:42" x14ac:dyDescent="0.25">
      <c r="A81" s="106" t="s">
        <v>11</v>
      </c>
      <c r="B81" s="107"/>
      <c r="C81" s="31" t="s">
        <v>28</v>
      </c>
      <c r="D81" s="31" t="s">
        <v>10</v>
      </c>
      <c r="E81" s="106" t="s">
        <v>10</v>
      </c>
      <c r="F81" s="108"/>
      <c r="G81" s="108"/>
      <c r="H81" s="107"/>
      <c r="I81" s="31" t="s">
        <v>10</v>
      </c>
      <c r="J81" s="31" t="s">
        <v>11</v>
      </c>
      <c r="K81" s="109" t="s">
        <v>227</v>
      </c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7"/>
      <c r="W81" s="110">
        <v>68</v>
      </c>
      <c r="X81" s="108"/>
      <c r="Y81" s="108"/>
      <c r="Z81" s="108"/>
      <c r="AA81" s="107"/>
      <c r="AB81" s="111">
        <v>203.7</v>
      </c>
      <c r="AC81" s="108"/>
      <c r="AD81" s="108"/>
      <c r="AE81" s="108"/>
      <c r="AF81" s="108"/>
      <c r="AG81" s="108"/>
      <c r="AH81" s="108"/>
      <c r="AI81" s="108"/>
      <c r="AJ81" s="107"/>
      <c r="AK81" s="111">
        <v>194.6</v>
      </c>
      <c r="AL81" s="108"/>
      <c r="AM81" s="108"/>
      <c r="AN81" s="108"/>
      <c r="AO81" s="108"/>
      <c r="AP81" s="107"/>
    </row>
    <row r="82" spans="1:42" x14ac:dyDescent="0.25">
      <c r="A82" s="106" t="s">
        <v>11</v>
      </c>
      <c r="B82" s="107"/>
      <c r="C82" s="31" t="s">
        <v>28</v>
      </c>
      <c r="D82" s="31" t="s">
        <v>10</v>
      </c>
      <c r="E82" s="106" t="s">
        <v>10</v>
      </c>
      <c r="F82" s="108"/>
      <c r="G82" s="108"/>
      <c r="H82" s="107"/>
      <c r="I82" s="31" t="s">
        <v>10</v>
      </c>
      <c r="J82" s="31" t="s">
        <v>12</v>
      </c>
      <c r="K82" s="109" t="s">
        <v>228</v>
      </c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7"/>
      <c r="W82" s="110">
        <v>69</v>
      </c>
      <c r="X82" s="108"/>
      <c r="Y82" s="108"/>
      <c r="Z82" s="108"/>
      <c r="AA82" s="107"/>
      <c r="AB82" s="111" t="s">
        <v>3</v>
      </c>
      <c r="AC82" s="108"/>
      <c r="AD82" s="108"/>
      <c r="AE82" s="108"/>
      <c r="AF82" s="108"/>
      <c r="AG82" s="108"/>
      <c r="AH82" s="108"/>
      <c r="AI82" s="108"/>
      <c r="AJ82" s="107"/>
      <c r="AK82" s="111" t="s">
        <v>3</v>
      </c>
      <c r="AL82" s="108"/>
      <c r="AM82" s="108"/>
      <c r="AN82" s="108"/>
      <c r="AO82" s="108"/>
      <c r="AP82" s="107"/>
    </row>
    <row r="83" spans="1:42" x14ac:dyDescent="0.25">
      <c r="A83" s="106" t="s">
        <v>11</v>
      </c>
      <c r="B83" s="107"/>
      <c r="C83" s="31" t="s">
        <v>28</v>
      </c>
      <c r="D83" s="31" t="s">
        <v>10</v>
      </c>
      <c r="E83" s="106" t="s">
        <v>11</v>
      </c>
      <c r="F83" s="108"/>
      <c r="G83" s="108"/>
      <c r="H83" s="107"/>
      <c r="I83" s="31" t="s">
        <v>10</v>
      </c>
      <c r="J83" s="31" t="s">
        <v>10</v>
      </c>
      <c r="K83" s="109" t="s">
        <v>229</v>
      </c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7"/>
      <c r="W83" s="110">
        <v>70</v>
      </c>
      <c r="X83" s="108"/>
      <c r="Y83" s="108"/>
      <c r="Z83" s="108"/>
      <c r="AA83" s="107"/>
      <c r="AB83" s="111" t="s">
        <v>3</v>
      </c>
      <c r="AC83" s="108"/>
      <c r="AD83" s="108"/>
      <c r="AE83" s="108"/>
      <c r="AF83" s="108"/>
      <c r="AG83" s="108"/>
      <c r="AH83" s="108"/>
      <c r="AI83" s="108"/>
      <c r="AJ83" s="107"/>
      <c r="AK83" s="111" t="s">
        <v>3</v>
      </c>
      <c r="AL83" s="108"/>
      <c r="AM83" s="108"/>
      <c r="AN83" s="108"/>
      <c r="AO83" s="108"/>
      <c r="AP83" s="107"/>
    </row>
    <row r="84" spans="1:42" ht="21.75" customHeight="1" x14ac:dyDescent="0.25">
      <c r="A84" s="106" t="s">
        <v>12</v>
      </c>
      <c r="B84" s="107"/>
      <c r="C84" s="31" t="s">
        <v>10</v>
      </c>
      <c r="D84" s="31"/>
      <c r="E84" s="106"/>
      <c r="F84" s="108"/>
      <c r="G84" s="108"/>
      <c r="H84" s="107"/>
      <c r="I84" s="31"/>
      <c r="J84" s="31"/>
      <c r="K84" s="109" t="s">
        <v>230</v>
      </c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7"/>
      <c r="W84" s="110">
        <v>71</v>
      </c>
      <c r="X84" s="108"/>
      <c r="Y84" s="108"/>
      <c r="Z84" s="108"/>
      <c r="AA84" s="107"/>
      <c r="AB84" s="111">
        <v>15958</v>
      </c>
      <c r="AC84" s="108"/>
      <c r="AD84" s="108"/>
      <c r="AE84" s="108"/>
      <c r="AF84" s="108"/>
      <c r="AG84" s="108"/>
      <c r="AH84" s="108"/>
      <c r="AI84" s="108"/>
      <c r="AJ84" s="107"/>
      <c r="AK84" s="111">
        <v>15108.2</v>
      </c>
      <c r="AL84" s="108"/>
      <c r="AM84" s="108"/>
      <c r="AN84" s="108"/>
      <c r="AO84" s="108"/>
      <c r="AP84" s="107"/>
    </row>
    <row r="85" spans="1:42" ht="24.75" customHeight="1" x14ac:dyDescent="0.25">
      <c r="A85" s="106" t="s">
        <v>12</v>
      </c>
      <c r="B85" s="107"/>
      <c r="C85" s="31" t="s">
        <v>10</v>
      </c>
      <c r="D85" s="31" t="s">
        <v>10</v>
      </c>
      <c r="E85" s="106"/>
      <c r="F85" s="108"/>
      <c r="G85" s="108"/>
      <c r="H85" s="107"/>
      <c r="I85" s="31"/>
      <c r="J85" s="31"/>
      <c r="K85" s="109" t="s">
        <v>231</v>
      </c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7"/>
      <c r="W85" s="110">
        <v>72</v>
      </c>
      <c r="X85" s="108"/>
      <c r="Y85" s="108"/>
      <c r="Z85" s="108"/>
      <c r="AA85" s="107"/>
      <c r="AB85" s="111">
        <v>15277.5</v>
      </c>
      <c r="AC85" s="108"/>
      <c r="AD85" s="108"/>
      <c r="AE85" s="108"/>
      <c r="AF85" s="108"/>
      <c r="AG85" s="108"/>
      <c r="AH85" s="108"/>
      <c r="AI85" s="108"/>
      <c r="AJ85" s="107"/>
      <c r="AK85" s="111">
        <v>14624.6</v>
      </c>
      <c r="AL85" s="108"/>
      <c r="AM85" s="108"/>
      <c r="AN85" s="108"/>
      <c r="AO85" s="108"/>
      <c r="AP85" s="107"/>
    </row>
    <row r="86" spans="1:42" x14ac:dyDescent="0.25">
      <c r="A86" s="106" t="s">
        <v>12</v>
      </c>
      <c r="B86" s="107"/>
      <c r="C86" s="31" t="s">
        <v>10</v>
      </c>
      <c r="D86" s="31" t="s">
        <v>10</v>
      </c>
      <c r="E86" s="106" t="s">
        <v>10</v>
      </c>
      <c r="F86" s="108"/>
      <c r="G86" s="108"/>
      <c r="H86" s="107"/>
      <c r="I86" s="31"/>
      <c r="J86" s="31"/>
      <c r="K86" s="109" t="s">
        <v>232</v>
      </c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7"/>
      <c r="W86" s="110">
        <v>73</v>
      </c>
      <c r="X86" s="108"/>
      <c r="Y86" s="108"/>
      <c r="Z86" s="108"/>
      <c r="AA86" s="107"/>
      <c r="AB86" s="111" t="s">
        <v>3</v>
      </c>
      <c r="AC86" s="108"/>
      <c r="AD86" s="108"/>
      <c r="AE86" s="108"/>
      <c r="AF86" s="108"/>
      <c r="AG86" s="108"/>
      <c r="AH86" s="108"/>
      <c r="AI86" s="108"/>
      <c r="AJ86" s="107"/>
      <c r="AK86" s="111" t="s">
        <v>3</v>
      </c>
      <c r="AL86" s="108"/>
      <c r="AM86" s="108"/>
      <c r="AN86" s="108"/>
      <c r="AO86" s="108"/>
      <c r="AP86" s="107"/>
    </row>
    <row r="87" spans="1:42" x14ac:dyDescent="0.25">
      <c r="A87" s="106" t="s">
        <v>12</v>
      </c>
      <c r="B87" s="107"/>
      <c r="C87" s="31" t="s">
        <v>10</v>
      </c>
      <c r="D87" s="31" t="s">
        <v>10</v>
      </c>
      <c r="E87" s="106" t="s">
        <v>10</v>
      </c>
      <c r="F87" s="108"/>
      <c r="G87" s="108"/>
      <c r="H87" s="107"/>
      <c r="I87" s="31" t="s">
        <v>10</v>
      </c>
      <c r="J87" s="31" t="s">
        <v>10</v>
      </c>
      <c r="K87" s="109" t="s">
        <v>232</v>
      </c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7"/>
      <c r="W87" s="110">
        <v>74</v>
      </c>
      <c r="X87" s="108"/>
      <c r="Y87" s="108"/>
      <c r="Z87" s="108"/>
      <c r="AA87" s="107"/>
      <c r="AB87" s="111" t="s">
        <v>3</v>
      </c>
      <c r="AC87" s="108"/>
      <c r="AD87" s="108"/>
      <c r="AE87" s="108"/>
      <c r="AF87" s="108"/>
      <c r="AG87" s="108"/>
      <c r="AH87" s="108"/>
      <c r="AI87" s="108"/>
      <c r="AJ87" s="107"/>
      <c r="AK87" s="111" t="s">
        <v>3</v>
      </c>
      <c r="AL87" s="108"/>
      <c r="AM87" s="108"/>
      <c r="AN87" s="108"/>
      <c r="AO87" s="108"/>
      <c r="AP87" s="107"/>
    </row>
    <row r="88" spans="1:42" x14ac:dyDescent="0.25">
      <c r="A88" s="106" t="s">
        <v>12</v>
      </c>
      <c r="B88" s="107"/>
      <c r="C88" s="31" t="s">
        <v>10</v>
      </c>
      <c r="D88" s="31" t="s">
        <v>10</v>
      </c>
      <c r="E88" s="106" t="s">
        <v>11</v>
      </c>
      <c r="F88" s="108"/>
      <c r="G88" s="108"/>
      <c r="H88" s="107"/>
      <c r="I88" s="31"/>
      <c r="J88" s="31"/>
      <c r="K88" s="109" t="s">
        <v>233</v>
      </c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7"/>
      <c r="W88" s="110">
        <v>75</v>
      </c>
      <c r="X88" s="108"/>
      <c r="Y88" s="108"/>
      <c r="Z88" s="108"/>
      <c r="AA88" s="107"/>
      <c r="AB88" s="111">
        <v>14234.7</v>
      </c>
      <c r="AC88" s="108"/>
      <c r="AD88" s="108"/>
      <c r="AE88" s="108"/>
      <c r="AF88" s="108"/>
      <c r="AG88" s="108"/>
      <c r="AH88" s="108"/>
      <c r="AI88" s="108"/>
      <c r="AJ88" s="107"/>
      <c r="AK88" s="111">
        <v>13575.5</v>
      </c>
      <c r="AL88" s="108"/>
      <c r="AM88" s="108"/>
      <c r="AN88" s="108"/>
      <c r="AO88" s="108"/>
      <c r="AP88" s="107"/>
    </row>
    <row r="89" spans="1:42" x14ac:dyDescent="0.25">
      <c r="A89" s="106" t="s">
        <v>12</v>
      </c>
      <c r="B89" s="107"/>
      <c r="C89" s="31" t="s">
        <v>10</v>
      </c>
      <c r="D89" s="31" t="s">
        <v>10</v>
      </c>
      <c r="E89" s="106" t="s">
        <v>11</v>
      </c>
      <c r="F89" s="108"/>
      <c r="G89" s="108"/>
      <c r="H89" s="107"/>
      <c r="I89" s="31" t="s">
        <v>10</v>
      </c>
      <c r="J89" s="31" t="s">
        <v>10</v>
      </c>
      <c r="K89" s="109" t="s">
        <v>234</v>
      </c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7"/>
      <c r="W89" s="110">
        <v>76</v>
      </c>
      <c r="X89" s="108"/>
      <c r="Y89" s="108"/>
      <c r="Z89" s="108"/>
      <c r="AA89" s="107"/>
      <c r="AB89" s="111">
        <v>351.8</v>
      </c>
      <c r="AC89" s="108"/>
      <c r="AD89" s="108"/>
      <c r="AE89" s="108"/>
      <c r="AF89" s="108"/>
      <c r="AG89" s="108"/>
      <c r="AH89" s="108"/>
      <c r="AI89" s="108"/>
      <c r="AJ89" s="107"/>
      <c r="AK89" s="111">
        <v>153.30000000000001</v>
      </c>
      <c r="AL89" s="108"/>
      <c r="AM89" s="108"/>
      <c r="AN89" s="108"/>
      <c r="AO89" s="108"/>
      <c r="AP89" s="107"/>
    </row>
    <row r="90" spans="1:42" x14ac:dyDescent="0.25">
      <c r="A90" s="106" t="s">
        <v>12</v>
      </c>
      <c r="B90" s="107"/>
      <c r="C90" s="31" t="s">
        <v>10</v>
      </c>
      <c r="D90" s="31" t="s">
        <v>10</v>
      </c>
      <c r="E90" s="106" t="s">
        <v>11</v>
      </c>
      <c r="F90" s="108"/>
      <c r="G90" s="108"/>
      <c r="H90" s="107"/>
      <c r="I90" s="31" t="s">
        <v>10</v>
      </c>
      <c r="J90" s="31" t="s">
        <v>11</v>
      </c>
      <c r="K90" s="109" t="s">
        <v>235</v>
      </c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7"/>
      <c r="W90" s="110">
        <v>77</v>
      </c>
      <c r="X90" s="108"/>
      <c r="Y90" s="108"/>
      <c r="Z90" s="108"/>
      <c r="AA90" s="107"/>
      <c r="AB90" s="111">
        <v>15.5</v>
      </c>
      <c r="AC90" s="108"/>
      <c r="AD90" s="108"/>
      <c r="AE90" s="108"/>
      <c r="AF90" s="108"/>
      <c r="AG90" s="108"/>
      <c r="AH90" s="108"/>
      <c r="AI90" s="108"/>
      <c r="AJ90" s="107"/>
      <c r="AK90" s="111">
        <v>15.5</v>
      </c>
      <c r="AL90" s="108"/>
      <c r="AM90" s="108"/>
      <c r="AN90" s="108"/>
      <c r="AO90" s="108"/>
      <c r="AP90" s="107"/>
    </row>
    <row r="91" spans="1:42" x14ac:dyDescent="0.25">
      <c r="A91" s="106" t="s">
        <v>12</v>
      </c>
      <c r="B91" s="107"/>
      <c r="C91" s="31" t="s">
        <v>10</v>
      </c>
      <c r="D91" s="31" t="s">
        <v>10</v>
      </c>
      <c r="E91" s="106" t="s">
        <v>11</v>
      </c>
      <c r="F91" s="108"/>
      <c r="G91" s="108"/>
      <c r="H91" s="107"/>
      <c r="I91" s="31" t="s">
        <v>10</v>
      </c>
      <c r="J91" s="31" t="s">
        <v>12</v>
      </c>
      <c r="K91" s="109" t="s">
        <v>236</v>
      </c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7"/>
      <c r="W91" s="110">
        <v>78</v>
      </c>
      <c r="X91" s="108"/>
      <c r="Y91" s="108"/>
      <c r="Z91" s="108"/>
      <c r="AA91" s="107"/>
      <c r="AB91" s="111">
        <v>13867.4</v>
      </c>
      <c r="AC91" s="108"/>
      <c r="AD91" s="108"/>
      <c r="AE91" s="108"/>
      <c r="AF91" s="108"/>
      <c r="AG91" s="108"/>
      <c r="AH91" s="108"/>
      <c r="AI91" s="108"/>
      <c r="AJ91" s="107"/>
      <c r="AK91" s="111">
        <v>13406.7</v>
      </c>
      <c r="AL91" s="108"/>
      <c r="AM91" s="108"/>
      <c r="AN91" s="108"/>
      <c r="AO91" s="108"/>
      <c r="AP91" s="107"/>
    </row>
    <row r="92" spans="1:42" x14ac:dyDescent="0.25">
      <c r="A92" s="106" t="s">
        <v>12</v>
      </c>
      <c r="B92" s="107"/>
      <c r="C92" s="31" t="s">
        <v>10</v>
      </c>
      <c r="D92" s="31" t="s">
        <v>10</v>
      </c>
      <c r="E92" s="106" t="s">
        <v>12</v>
      </c>
      <c r="F92" s="108"/>
      <c r="G92" s="108"/>
      <c r="H92" s="107"/>
      <c r="I92" s="31"/>
      <c r="J92" s="31"/>
      <c r="K92" s="109" t="s">
        <v>237</v>
      </c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7"/>
      <c r="W92" s="110">
        <v>79</v>
      </c>
      <c r="X92" s="108"/>
      <c r="Y92" s="108"/>
      <c r="Z92" s="108"/>
      <c r="AA92" s="107"/>
      <c r="AB92" s="111">
        <v>884.2</v>
      </c>
      <c r="AC92" s="108"/>
      <c r="AD92" s="108"/>
      <c r="AE92" s="108"/>
      <c r="AF92" s="108"/>
      <c r="AG92" s="108"/>
      <c r="AH92" s="108"/>
      <c r="AI92" s="108"/>
      <c r="AJ92" s="107"/>
      <c r="AK92" s="111">
        <v>895.1</v>
      </c>
      <c r="AL92" s="108"/>
      <c r="AM92" s="108"/>
      <c r="AN92" s="108"/>
      <c r="AO92" s="108"/>
      <c r="AP92" s="107"/>
    </row>
    <row r="93" spans="1:42" x14ac:dyDescent="0.25">
      <c r="A93" s="106" t="s">
        <v>12</v>
      </c>
      <c r="B93" s="107"/>
      <c r="C93" s="31" t="s">
        <v>10</v>
      </c>
      <c r="D93" s="31" t="s">
        <v>10</v>
      </c>
      <c r="E93" s="106" t="s">
        <v>12</v>
      </c>
      <c r="F93" s="108"/>
      <c r="G93" s="108"/>
      <c r="H93" s="107"/>
      <c r="I93" s="31" t="s">
        <v>10</v>
      </c>
      <c r="J93" s="31" t="s">
        <v>10</v>
      </c>
      <c r="K93" s="109" t="s">
        <v>238</v>
      </c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7"/>
      <c r="W93" s="110">
        <v>80</v>
      </c>
      <c r="X93" s="108"/>
      <c r="Y93" s="108"/>
      <c r="Z93" s="108"/>
      <c r="AA93" s="107"/>
      <c r="AB93" s="111">
        <v>241.4</v>
      </c>
      <c r="AC93" s="108"/>
      <c r="AD93" s="108"/>
      <c r="AE93" s="108"/>
      <c r="AF93" s="108"/>
      <c r="AG93" s="108"/>
      <c r="AH93" s="108"/>
      <c r="AI93" s="108"/>
      <c r="AJ93" s="107"/>
      <c r="AK93" s="111">
        <v>236.3</v>
      </c>
      <c r="AL93" s="108"/>
      <c r="AM93" s="108"/>
      <c r="AN93" s="108"/>
      <c r="AO93" s="108"/>
      <c r="AP93" s="107"/>
    </row>
    <row r="94" spans="1:42" x14ac:dyDescent="0.25">
      <c r="A94" s="106" t="s">
        <v>12</v>
      </c>
      <c r="B94" s="107"/>
      <c r="C94" s="31" t="s">
        <v>10</v>
      </c>
      <c r="D94" s="31" t="s">
        <v>10</v>
      </c>
      <c r="E94" s="106" t="s">
        <v>12</v>
      </c>
      <c r="F94" s="108"/>
      <c r="G94" s="108"/>
      <c r="H94" s="107"/>
      <c r="I94" s="31" t="s">
        <v>10</v>
      </c>
      <c r="J94" s="31" t="s">
        <v>11</v>
      </c>
      <c r="K94" s="109" t="s">
        <v>239</v>
      </c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7"/>
      <c r="W94" s="110">
        <v>81</v>
      </c>
      <c r="X94" s="108"/>
      <c r="Y94" s="108"/>
      <c r="Z94" s="108"/>
      <c r="AA94" s="107"/>
      <c r="AB94" s="111">
        <v>501.3</v>
      </c>
      <c r="AC94" s="108"/>
      <c r="AD94" s="108"/>
      <c r="AE94" s="108"/>
      <c r="AF94" s="108"/>
      <c r="AG94" s="108"/>
      <c r="AH94" s="108"/>
      <c r="AI94" s="108"/>
      <c r="AJ94" s="107"/>
      <c r="AK94" s="111">
        <v>520.9</v>
      </c>
      <c r="AL94" s="108"/>
      <c r="AM94" s="108"/>
      <c r="AN94" s="108"/>
      <c r="AO94" s="108"/>
      <c r="AP94" s="107"/>
    </row>
    <row r="95" spans="1:42" x14ac:dyDescent="0.25">
      <c r="A95" s="106" t="s">
        <v>12</v>
      </c>
      <c r="B95" s="107"/>
      <c r="C95" s="31" t="s">
        <v>10</v>
      </c>
      <c r="D95" s="31" t="s">
        <v>10</v>
      </c>
      <c r="E95" s="106" t="s">
        <v>12</v>
      </c>
      <c r="F95" s="108"/>
      <c r="G95" s="108"/>
      <c r="H95" s="107"/>
      <c r="I95" s="31" t="s">
        <v>10</v>
      </c>
      <c r="J95" s="31" t="s">
        <v>12</v>
      </c>
      <c r="K95" s="109" t="s">
        <v>240</v>
      </c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7"/>
      <c r="W95" s="110">
        <v>82</v>
      </c>
      <c r="X95" s="108"/>
      <c r="Y95" s="108"/>
      <c r="Z95" s="108"/>
      <c r="AA95" s="107"/>
      <c r="AB95" s="111" t="s">
        <v>3</v>
      </c>
      <c r="AC95" s="108"/>
      <c r="AD95" s="108"/>
      <c r="AE95" s="108"/>
      <c r="AF95" s="108"/>
      <c r="AG95" s="108"/>
      <c r="AH95" s="108"/>
      <c r="AI95" s="108"/>
      <c r="AJ95" s="107"/>
      <c r="AK95" s="111" t="s">
        <v>3</v>
      </c>
      <c r="AL95" s="108"/>
      <c r="AM95" s="108"/>
      <c r="AN95" s="108"/>
      <c r="AO95" s="108"/>
      <c r="AP95" s="107"/>
    </row>
    <row r="96" spans="1:42" ht="24" customHeight="1" x14ac:dyDescent="0.25">
      <c r="A96" s="106" t="s">
        <v>12</v>
      </c>
      <c r="B96" s="107"/>
      <c r="C96" s="31" t="s">
        <v>10</v>
      </c>
      <c r="D96" s="31" t="s">
        <v>10</v>
      </c>
      <c r="E96" s="106" t="s">
        <v>12</v>
      </c>
      <c r="F96" s="108"/>
      <c r="G96" s="108"/>
      <c r="H96" s="107"/>
      <c r="I96" s="31" t="s">
        <v>10</v>
      </c>
      <c r="J96" s="31" t="s">
        <v>13</v>
      </c>
      <c r="K96" s="109" t="s">
        <v>241</v>
      </c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7"/>
      <c r="W96" s="110">
        <v>83</v>
      </c>
      <c r="X96" s="108"/>
      <c r="Y96" s="108"/>
      <c r="Z96" s="108"/>
      <c r="AA96" s="107"/>
      <c r="AB96" s="111">
        <v>141.5</v>
      </c>
      <c r="AC96" s="108"/>
      <c r="AD96" s="108"/>
      <c r="AE96" s="108"/>
      <c r="AF96" s="108"/>
      <c r="AG96" s="108"/>
      <c r="AH96" s="108"/>
      <c r="AI96" s="108"/>
      <c r="AJ96" s="107"/>
      <c r="AK96" s="111">
        <v>137.9</v>
      </c>
      <c r="AL96" s="108"/>
      <c r="AM96" s="108"/>
      <c r="AN96" s="108"/>
      <c r="AO96" s="108"/>
      <c r="AP96" s="107"/>
    </row>
    <row r="97" spans="1:42" x14ac:dyDescent="0.25">
      <c r="A97" s="106" t="s">
        <v>12</v>
      </c>
      <c r="B97" s="107"/>
      <c r="C97" s="31" t="s">
        <v>10</v>
      </c>
      <c r="D97" s="31" t="s">
        <v>10</v>
      </c>
      <c r="E97" s="106" t="s">
        <v>13</v>
      </c>
      <c r="F97" s="108"/>
      <c r="G97" s="108"/>
      <c r="H97" s="107"/>
      <c r="I97" s="31"/>
      <c r="J97" s="31"/>
      <c r="K97" s="109" t="s">
        <v>242</v>
      </c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7"/>
      <c r="W97" s="110">
        <v>84</v>
      </c>
      <c r="X97" s="108"/>
      <c r="Y97" s="108"/>
      <c r="Z97" s="108"/>
      <c r="AA97" s="107"/>
      <c r="AB97" s="111">
        <v>1</v>
      </c>
      <c r="AC97" s="108"/>
      <c r="AD97" s="108"/>
      <c r="AE97" s="108"/>
      <c r="AF97" s="108"/>
      <c r="AG97" s="108"/>
      <c r="AH97" s="108"/>
      <c r="AI97" s="108"/>
      <c r="AJ97" s="107"/>
      <c r="AK97" s="111">
        <v>1</v>
      </c>
      <c r="AL97" s="108"/>
      <c r="AM97" s="108"/>
      <c r="AN97" s="108"/>
      <c r="AO97" s="108"/>
      <c r="AP97" s="107"/>
    </row>
    <row r="98" spans="1:42" x14ac:dyDescent="0.25">
      <c r="A98" s="106" t="s">
        <v>12</v>
      </c>
      <c r="B98" s="107"/>
      <c r="C98" s="31" t="s">
        <v>10</v>
      </c>
      <c r="D98" s="31" t="s">
        <v>10</v>
      </c>
      <c r="E98" s="106" t="s">
        <v>13</v>
      </c>
      <c r="F98" s="108"/>
      <c r="G98" s="108"/>
      <c r="H98" s="107"/>
      <c r="I98" s="31" t="s">
        <v>10</v>
      </c>
      <c r="J98" s="31" t="s">
        <v>10</v>
      </c>
      <c r="K98" s="109" t="s">
        <v>243</v>
      </c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7"/>
      <c r="W98" s="110">
        <v>85</v>
      </c>
      <c r="X98" s="108"/>
      <c r="Y98" s="108"/>
      <c r="Z98" s="108"/>
      <c r="AA98" s="107"/>
      <c r="AB98" s="111">
        <v>1</v>
      </c>
      <c r="AC98" s="108"/>
      <c r="AD98" s="108"/>
      <c r="AE98" s="108"/>
      <c r="AF98" s="108"/>
      <c r="AG98" s="108"/>
      <c r="AH98" s="108"/>
      <c r="AI98" s="108"/>
      <c r="AJ98" s="107"/>
      <c r="AK98" s="111">
        <v>1</v>
      </c>
      <c r="AL98" s="108"/>
      <c r="AM98" s="108"/>
      <c r="AN98" s="108"/>
      <c r="AO98" s="108"/>
      <c r="AP98" s="107"/>
    </row>
    <row r="99" spans="1:42" x14ac:dyDescent="0.25">
      <c r="A99" s="106" t="s">
        <v>12</v>
      </c>
      <c r="B99" s="107"/>
      <c r="C99" s="31" t="s">
        <v>10</v>
      </c>
      <c r="D99" s="31" t="s">
        <v>10</v>
      </c>
      <c r="E99" s="106" t="s">
        <v>13</v>
      </c>
      <c r="F99" s="108"/>
      <c r="G99" s="108"/>
      <c r="H99" s="107"/>
      <c r="I99" s="31" t="s">
        <v>10</v>
      </c>
      <c r="J99" s="31" t="s">
        <v>11</v>
      </c>
      <c r="K99" s="109" t="s">
        <v>244</v>
      </c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7"/>
      <c r="W99" s="110">
        <v>86</v>
      </c>
      <c r="X99" s="108"/>
      <c r="Y99" s="108"/>
      <c r="Z99" s="108"/>
      <c r="AA99" s="107"/>
      <c r="AB99" s="111" t="s">
        <v>3</v>
      </c>
      <c r="AC99" s="108"/>
      <c r="AD99" s="108"/>
      <c r="AE99" s="108"/>
      <c r="AF99" s="108"/>
      <c r="AG99" s="108"/>
      <c r="AH99" s="108"/>
      <c r="AI99" s="108"/>
      <c r="AJ99" s="107"/>
      <c r="AK99" s="111" t="s">
        <v>3</v>
      </c>
      <c r="AL99" s="108"/>
      <c r="AM99" s="108"/>
      <c r="AN99" s="108"/>
      <c r="AO99" s="108"/>
      <c r="AP99" s="107"/>
    </row>
    <row r="100" spans="1:42" x14ac:dyDescent="0.25">
      <c r="A100" s="106" t="s">
        <v>12</v>
      </c>
      <c r="B100" s="107"/>
      <c r="C100" s="31" t="s">
        <v>10</v>
      </c>
      <c r="D100" s="31" t="s">
        <v>10</v>
      </c>
      <c r="E100" s="106" t="s">
        <v>13</v>
      </c>
      <c r="F100" s="108"/>
      <c r="G100" s="108"/>
      <c r="H100" s="107"/>
      <c r="I100" s="31" t="s">
        <v>10</v>
      </c>
      <c r="J100" s="31" t="s">
        <v>12</v>
      </c>
      <c r="K100" s="109" t="s">
        <v>245</v>
      </c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7"/>
      <c r="W100" s="110">
        <v>87</v>
      </c>
      <c r="X100" s="108"/>
      <c r="Y100" s="108"/>
      <c r="Z100" s="108"/>
      <c r="AA100" s="107"/>
      <c r="AB100" s="111" t="s">
        <v>3</v>
      </c>
      <c r="AC100" s="108"/>
      <c r="AD100" s="108"/>
      <c r="AE100" s="108"/>
      <c r="AF100" s="108"/>
      <c r="AG100" s="108"/>
      <c r="AH100" s="108"/>
      <c r="AI100" s="108"/>
      <c r="AJ100" s="107"/>
      <c r="AK100" s="111" t="s">
        <v>3</v>
      </c>
      <c r="AL100" s="108"/>
      <c r="AM100" s="108"/>
      <c r="AN100" s="108"/>
      <c r="AO100" s="108"/>
      <c r="AP100" s="107"/>
    </row>
    <row r="101" spans="1:42" x14ac:dyDescent="0.25">
      <c r="A101" s="106" t="s">
        <v>12</v>
      </c>
      <c r="B101" s="107"/>
      <c r="C101" s="31" t="s">
        <v>10</v>
      </c>
      <c r="D101" s="31" t="s">
        <v>10</v>
      </c>
      <c r="E101" s="106" t="s">
        <v>14</v>
      </c>
      <c r="F101" s="108"/>
      <c r="G101" s="108"/>
      <c r="H101" s="107"/>
      <c r="I101" s="31"/>
      <c r="J101" s="31"/>
      <c r="K101" s="109" t="s">
        <v>246</v>
      </c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7"/>
      <c r="W101" s="110">
        <v>88</v>
      </c>
      <c r="X101" s="108"/>
      <c r="Y101" s="108"/>
      <c r="Z101" s="108"/>
      <c r="AA101" s="107"/>
      <c r="AB101" s="111">
        <v>157.6</v>
      </c>
      <c r="AC101" s="108"/>
      <c r="AD101" s="108"/>
      <c r="AE101" s="108"/>
      <c r="AF101" s="108"/>
      <c r="AG101" s="108"/>
      <c r="AH101" s="108"/>
      <c r="AI101" s="108"/>
      <c r="AJ101" s="107"/>
      <c r="AK101" s="111">
        <v>153</v>
      </c>
      <c r="AL101" s="108"/>
      <c r="AM101" s="108"/>
      <c r="AN101" s="108"/>
      <c r="AO101" s="108"/>
      <c r="AP101" s="107"/>
    </row>
    <row r="102" spans="1:42" x14ac:dyDescent="0.25">
      <c r="A102" s="106" t="s">
        <v>12</v>
      </c>
      <c r="B102" s="107"/>
      <c r="C102" s="31" t="s">
        <v>10</v>
      </c>
      <c r="D102" s="31" t="s">
        <v>10</v>
      </c>
      <c r="E102" s="106" t="s">
        <v>14</v>
      </c>
      <c r="F102" s="108"/>
      <c r="G102" s="108"/>
      <c r="H102" s="107"/>
      <c r="I102" s="31" t="s">
        <v>10</v>
      </c>
      <c r="J102" s="31" t="s">
        <v>10</v>
      </c>
      <c r="K102" s="109" t="s">
        <v>247</v>
      </c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7"/>
      <c r="W102" s="110">
        <v>89</v>
      </c>
      <c r="X102" s="108"/>
      <c r="Y102" s="108"/>
      <c r="Z102" s="108"/>
      <c r="AA102" s="107"/>
      <c r="AB102" s="111">
        <v>157.6</v>
      </c>
      <c r="AC102" s="108"/>
      <c r="AD102" s="108"/>
      <c r="AE102" s="108"/>
      <c r="AF102" s="108"/>
      <c r="AG102" s="108"/>
      <c r="AH102" s="108"/>
      <c r="AI102" s="108"/>
      <c r="AJ102" s="107"/>
      <c r="AK102" s="111">
        <v>153</v>
      </c>
      <c r="AL102" s="108"/>
      <c r="AM102" s="108"/>
      <c r="AN102" s="108"/>
      <c r="AO102" s="108"/>
      <c r="AP102" s="107"/>
    </row>
    <row r="103" spans="1:42" ht="15.75" customHeight="1" x14ac:dyDescent="0.25">
      <c r="A103" s="106" t="s">
        <v>12</v>
      </c>
      <c r="B103" s="107"/>
      <c r="C103" s="31" t="s">
        <v>10</v>
      </c>
      <c r="D103" s="31" t="s">
        <v>11</v>
      </c>
      <c r="E103" s="106"/>
      <c r="F103" s="108"/>
      <c r="G103" s="108"/>
      <c r="H103" s="107"/>
      <c r="I103" s="31"/>
      <c r="J103" s="31"/>
      <c r="K103" s="109" t="s">
        <v>248</v>
      </c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7"/>
      <c r="W103" s="110">
        <v>90</v>
      </c>
      <c r="X103" s="108"/>
      <c r="Y103" s="108"/>
      <c r="Z103" s="108"/>
      <c r="AA103" s="107"/>
      <c r="AB103" s="111">
        <v>680.5</v>
      </c>
      <c r="AC103" s="108"/>
      <c r="AD103" s="108"/>
      <c r="AE103" s="108"/>
      <c r="AF103" s="108"/>
      <c r="AG103" s="108"/>
      <c r="AH103" s="108"/>
      <c r="AI103" s="108"/>
      <c r="AJ103" s="107"/>
      <c r="AK103" s="111">
        <v>483.6</v>
      </c>
      <c r="AL103" s="108"/>
      <c r="AM103" s="108"/>
      <c r="AN103" s="108"/>
      <c r="AO103" s="108"/>
      <c r="AP103" s="107"/>
    </row>
    <row r="104" spans="1:42" ht="22.5" customHeight="1" x14ac:dyDescent="0.25">
      <c r="A104" s="106" t="s">
        <v>12</v>
      </c>
      <c r="B104" s="107"/>
      <c r="C104" s="31" t="s">
        <v>10</v>
      </c>
      <c r="D104" s="31" t="s">
        <v>11</v>
      </c>
      <c r="E104" s="106" t="s">
        <v>10</v>
      </c>
      <c r="F104" s="108"/>
      <c r="G104" s="108"/>
      <c r="H104" s="107"/>
      <c r="I104" s="31" t="s">
        <v>10</v>
      </c>
      <c r="J104" s="31" t="s">
        <v>11</v>
      </c>
      <c r="K104" s="109" t="s">
        <v>249</v>
      </c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7"/>
      <c r="W104" s="110">
        <v>91</v>
      </c>
      <c r="X104" s="108"/>
      <c r="Y104" s="108"/>
      <c r="Z104" s="108"/>
      <c r="AA104" s="107"/>
      <c r="AB104" s="111">
        <v>14.1</v>
      </c>
      <c r="AC104" s="108"/>
      <c r="AD104" s="108"/>
      <c r="AE104" s="108"/>
      <c r="AF104" s="108"/>
      <c r="AG104" s="108"/>
      <c r="AH104" s="108"/>
      <c r="AI104" s="108"/>
      <c r="AJ104" s="107"/>
      <c r="AK104" s="111">
        <v>9.1999999999999993</v>
      </c>
      <c r="AL104" s="108"/>
      <c r="AM104" s="108"/>
      <c r="AN104" s="108"/>
      <c r="AO104" s="108"/>
      <c r="AP104" s="107"/>
    </row>
    <row r="105" spans="1:42" x14ac:dyDescent="0.25">
      <c r="A105" s="106" t="s">
        <v>12</v>
      </c>
      <c r="B105" s="107"/>
      <c r="C105" s="31" t="s">
        <v>10</v>
      </c>
      <c r="D105" s="31" t="s">
        <v>11</v>
      </c>
      <c r="E105" s="106" t="s">
        <v>10</v>
      </c>
      <c r="F105" s="108"/>
      <c r="G105" s="108"/>
      <c r="H105" s="107"/>
      <c r="I105" s="31" t="s">
        <v>10</v>
      </c>
      <c r="J105" s="31" t="s">
        <v>12</v>
      </c>
      <c r="K105" s="109" t="s">
        <v>250</v>
      </c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7"/>
      <c r="W105" s="110">
        <v>92</v>
      </c>
      <c r="X105" s="108"/>
      <c r="Y105" s="108"/>
      <c r="Z105" s="108"/>
      <c r="AA105" s="107"/>
      <c r="AB105" s="111" t="s">
        <v>3</v>
      </c>
      <c r="AC105" s="108"/>
      <c r="AD105" s="108"/>
      <c r="AE105" s="108"/>
      <c r="AF105" s="108"/>
      <c r="AG105" s="108"/>
      <c r="AH105" s="108"/>
      <c r="AI105" s="108"/>
      <c r="AJ105" s="107"/>
      <c r="AK105" s="111" t="s">
        <v>3</v>
      </c>
      <c r="AL105" s="108"/>
      <c r="AM105" s="108"/>
      <c r="AN105" s="108"/>
      <c r="AO105" s="108"/>
      <c r="AP105" s="107"/>
    </row>
    <row r="106" spans="1:42" x14ac:dyDescent="0.25">
      <c r="A106" s="106" t="s">
        <v>12</v>
      </c>
      <c r="B106" s="107"/>
      <c r="C106" s="31" t="s">
        <v>10</v>
      </c>
      <c r="D106" s="31" t="s">
        <v>11</v>
      </c>
      <c r="E106" s="106" t="s">
        <v>10</v>
      </c>
      <c r="F106" s="108"/>
      <c r="G106" s="108"/>
      <c r="H106" s="107"/>
      <c r="I106" s="31" t="s">
        <v>10</v>
      </c>
      <c r="J106" s="31" t="s">
        <v>13</v>
      </c>
      <c r="K106" s="109" t="s">
        <v>251</v>
      </c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7"/>
      <c r="W106" s="110">
        <v>93</v>
      </c>
      <c r="X106" s="108"/>
      <c r="Y106" s="108"/>
      <c r="Z106" s="108"/>
      <c r="AA106" s="107"/>
      <c r="AB106" s="111" t="s">
        <v>3</v>
      </c>
      <c r="AC106" s="108"/>
      <c r="AD106" s="108"/>
      <c r="AE106" s="108"/>
      <c r="AF106" s="108"/>
      <c r="AG106" s="108"/>
      <c r="AH106" s="108"/>
      <c r="AI106" s="108"/>
      <c r="AJ106" s="107"/>
      <c r="AK106" s="111" t="s">
        <v>3</v>
      </c>
      <c r="AL106" s="108"/>
      <c r="AM106" s="108"/>
      <c r="AN106" s="108"/>
      <c r="AO106" s="108"/>
      <c r="AP106" s="107"/>
    </row>
    <row r="107" spans="1:42" x14ac:dyDescent="0.25">
      <c r="A107" s="106" t="s">
        <v>12</v>
      </c>
      <c r="B107" s="107"/>
      <c r="C107" s="31" t="s">
        <v>10</v>
      </c>
      <c r="D107" s="31" t="s">
        <v>11</v>
      </c>
      <c r="E107" s="106" t="s">
        <v>10</v>
      </c>
      <c r="F107" s="108"/>
      <c r="G107" s="108"/>
      <c r="H107" s="107"/>
      <c r="I107" s="31" t="s">
        <v>10</v>
      </c>
      <c r="J107" s="31" t="s">
        <v>14</v>
      </c>
      <c r="K107" s="109" t="s">
        <v>252</v>
      </c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7"/>
      <c r="W107" s="110">
        <v>94</v>
      </c>
      <c r="X107" s="108"/>
      <c r="Y107" s="108"/>
      <c r="Z107" s="108"/>
      <c r="AA107" s="107"/>
      <c r="AB107" s="111">
        <v>666.4</v>
      </c>
      <c r="AC107" s="108"/>
      <c r="AD107" s="108"/>
      <c r="AE107" s="108"/>
      <c r="AF107" s="108"/>
      <c r="AG107" s="108"/>
      <c r="AH107" s="108"/>
      <c r="AI107" s="108"/>
      <c r="AJ107" s="107"/>
      <c r="AK107" s="111">
        <v>474.4</v>
      </c>
      <c r="AL107" s="108"/>
      <c r="AM107" s="108"/>
      <c r="AN107" s="108"/>
      <c r="AO107" s="108"/>
      <c r="AP107" s="107"/>
    </row>
    <row r="108" spans="1:42" x14ac:dyDescent="0.25">
      <c r="A108" s="106" t="s">
        <v>12</v>
      </c>
      <c r="B108" s="107"/>
      <c r="C108" s="31" t="s">
        <v>10</v>
      </c>
      <c r="D108" s="31" t="s">
        <v>12</v>
      </c>
      <c r="E108" s="106"/>
      <c r="F108" s="108"/>
      <c r="G108" s="108"/>
      <c r="H108" s="107"/>
      <c r="I108" s="31"/>
      <c r="J108" s="31"/>
      <c r="K108" s="109" t="s">
        <v>253</v>
      </c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7"/>
      <c r="W108" s="110">
        <v>95</v>
      </c>
      <c r="X108" s="108"/>
      <c r="Y108" s="108"/>
      <c r="Z108" s="108"/>
      <c r="AA108" s="107"/>
      <c r="AB108" s="111" t="s">
        <v>3</v>
      </c>
      <c r="AC108" s="108"/>
      <c r="AD108" s="108"/>
      <c r="AE108" s="108"/>
      <c r="AF108" s="108"/>
      <c r="AG108" s="108"/>
      <c r="AH108" s="108"/>
      <c r="AI108" s="108"/>
      <c r="AJ108" s="107"/>
      <c r="AK108" s="111" t="s">
        <v>3</v>
      </c>
      <c r="AL108" s="108"/>
      <c r="AM108" s="108"/>
      <c r="AN108" s="108"/>
      <c r="AO108" s="108"/>
      <c r="AP108" s="107"/>
    </row>
    <row r="109" spans="1:42" x14ac:dyDescent="0.25">
      <c r="A109" s="106" t="s">
        <v>12</v>
      </c>
      <c r="B109" s="107"/>
      <c r="C109" s="31" t="s">
        <v>10</v>
      </c>
      <c r="D109" s="31" t="s">
        <v>12</v>
      </c>
      <c r="E109" s="106" t="s">
        <v>11</v>
      </c>
      <c r="F109" s="108"/>
      <c r="G109" s="108"/>
      <c r="H109" s="107"/>
      <c r="I109" s="31" t="s">
        <v>10</v>
      </c>
      <c r="J109" s="31" t="s">
        <v>66</v>
      </c>
      <c r="K109" s="109" t="s">
        <v>254</v>
      </c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7"/>
      <c r="W109" s="110">
        <v>96</v>
      </c>
      <c r="X109" s="108"/>
      <c r="Y109" s="108"/>
      <c r="Z109" s="108"/>
      <c r="AA109" s="107"/>
      <c r="AB109" s="111" t="s">
        <v>3</v>
      </c>
      <c r="AC109" s="108"/>
      <c r="AD109" s="108"/>
      <c r="AE109" s="108"/>
      <c r="AF109" s="108"/>
      <c r="AG109" s="108"/>
      <c r="AH109" s="108"/>
      <c r="AI109" s="108"/>
      <c r="AJ109" s="107"/>
      <c r="AK109" s="111" t="s">
        <v>3</v>
      </c>
      <c r="AL109" s="108"/>
      <c r="AM109" s="108"/>
      <c r="AN109" s="108"/>
      <c r="AO109" s="108"/>
      <c r="AP109" s="107"/>
    </row>
    <row r="110" spans="1:42" x14ac:dyDescent="0.25">
      <c r="A110" s="106" t="s">
        <v>12</v>
      </c>
      <c r="B110" s="107"/>
      <c r="C110" s="31" t="s">
        <v>10</v>
      </c>
      <c r="D110" s="31" t="s">
        <v>13</v>
      </c>
      <c r="E110" s="106"/>
      <c r="F110" s="108"/>
      <c r="G110" s="108"/>
      <c r="H110" s="107"/>
      <c r="I110" s="31"/>
      <c r="J110" s="31"/>
      <c r="K110" s="109" t="s">
        <v>255</v>
      </c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7"/>
      <c r="W110" s="110">
        <v>97</v>
      </c>
      <c r="X110" s="108"/>
      <c r="Y110" s="108"/>
      <c r="Z110" s="108"/>
      <c r="AA110" s="107"/>
      <c r="AB110" s="111" t="s">
        <v>3</v>
      </c>
      <c r="AC110" s="108"/>
      <c r="AD110" s="108"/>
      <c r="AE110" s="108"/>
      <c r="AF110" s="108"/>
      <c r="AG110" s="108"/>
      <c r="AH110" s="108"/>
      <c r="AI110" s="108"/>
      <c r="AJ110" s="107"/>
      <c r="AK110" s="111" t="s">
        <v>3</v>
      </c>
      <c r="AL110" s="108"/>
      <c r="AM110" s="108"/>
      <c r="AN110" s="108"/>
      <c r="AO110" s="108"/>
      <c r="AP110" s="107"/>
    </row>
    <row r="111" spans="1:42" x14ac:dyDescent="0.25">
      <c r="A111" s="106" t="s">
        <v>12</v>
      </c>
      <c r="B111" s="107"/>
      <c r="C111" s="31" t="s">
        <v>10</v>
      </c>
      <c r="D111" s="31" t="s">
        <v>13</v>
      </c>
      <c r="E111" s="106" t="s">
        <v>10</v>
      </c>
      <c r="F111" s="108"/>
      <c r="G111" s="108"/>
      <c r="H111" s="107"/>
      <c r="I111" s="31" t="s">
        <v>10</v>
      </c>
      <c r="J111" s="31" t="s">
        <v>10</v>
      </c>
      <c r="K111" s="109" t="s">
        <v>255</v>
      </c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7"/>
      <c r="W111" s="110">
        <v>98</v>
      </c>
      <c r="X111" s="108"/>
      <c r="Y111" s="108"/>
      <c r="Z111" s="108"/>
      <c r="AA111" s="107"/>
      <c r="AB111" s="111" t="s">
        <v>3</v>
      </c>
      <c r="AC111" s="108"/>
      <c r="AD111" s="108"/>
      <c r="AE111" s="108"/>
      <c r="AF111" s="108"/>
      <c r="AG111" s="108"/>
      <c r="AH111" s="108"/>
      <c r="AI111" s="108"/>
      <c r="AJ111" s="107"/>
      <c r="AK111" s="111" t="s">
        <v>3</v>
      </c>
      <c r="AL111" s="108"/>
      <c r="AM111" s="108"/>
      <c r="AN111" s="108"/>
      <c r="AO111" s="108"/>
      <c r="AP111" s="107"/>
    </row>
    <row r="112" spans="1:42" ht="25.5" customHeight="1" x14ac:dyDescent="0.25">
      <c r="A112" s="106" t="s">
        <v>12</v>
      </c>
      <c r="B112" s="107"/>
      <c r="C112" s="31" t="s">
        <v>10</v>
      </c>
      <c r="D112" s="31" t="s">
        <v>14</v>
      </c>
      <c r="E112" s="106"/>
      <c r="F112" s="108"/>
      <c r="G112" s="108"/>
      <c r="H112" s="107"/>
      <c r="I112" s="31"/>
      <c r="J112" s="31"/>
      <c r="K112" s="109" t="s">
        <v>256</v>
      </c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7"/>
      <c r="W112" s="110">
        <v>99</v>
      </c>
      <c r="X112" s="108"/>
      <c r="Y112" s="108"/>
      <c r="Z112" s="108"/>
      <c r="AA112" s="107"/>
      <c r="AB112" s="111" t="s">
        <v>3</v>
      </c>
      <c r="AC112" s="108"/>
      <c r="AD112" s="108"/>
      <c r="AE112" s="108"/>
      <c r="AF112" s="108"/>
      <c r="AG112" s="108"/>
      <c r="AH112" s="108"/>
      <c r="AI112" s="108"/>
      <c r="AJ112" s="107"/>
      <c r="AK112" s="111" t="s">
        <v>3</v>
      </c>
      <c r="AL112" s="108"/>
      <c r="AM112" s="108"/>
      <c r="AN112" s="108"/>
      <c r="AO112" s="108"/>
      <c r="AP112" s="107"/>
    </row>
    <row r="113" spans="1:42" x14ac:dyDescent="0.25">
      <c r="A113" s="106" t="s">
        <v>12</v>
      </c>
      <c r="B113" s="107"/>
      <c r="C113" s="31" t="s">
        <v>10</v>
      </c>
      <c r="D113" s="31" t="s">
        <v>14</v>
      </c>
      <c r="E113" s="106" t="s">
        <v>10</v>
      </c>
      <c r="F113" s="108"/>
      <c r="G113" s="108"/>
      <c r="H113" s="107"/>
      <c r="I113" s="31" t="s">
        <v>10</v>
      </c>
      <c r="J113" s="31" t="s">
        <v>10</v>
      </c>
      <c r="K113" s="109" t="s">
        <v>257</v>
      </c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7"/>
      <c r="W113" s="110">
        <v>100</v>
      </c>
      <c r="X113" s="108"/>
      <c r="Y113" s="108"/>
      <c r="Z113" s="108"/>
      <c r="AA113" s="107"/>
      <c r="AB113" s="111" t="s">
        <v>3</v>
      </c>
      <c r="AC113" s="108"/>
      <c r="AD113" s="108"/>
      <c r="AE113" s="108"/>
      <c r="AF113" s="108"/>
      <c r="AG113" s="108"/>
      <c r="AH113" s="108"/>
      <c r="AI113" s="108"/>
      <c r="AJ113" s="107"/>
      <c r="AK113" s="111" t="s">
        <v>3</v>
      </c>
      <c r="AL113" s="108"/>
      <c r="AM113" s="108"/>
      <c r="AN113" s="108"/>
      <c r="AO113" s="108"/>
      <c r="AP113" s="107"/>
    </row>
    <row r="114" spans="1:42" x14ac:dyDescent="0.25">
      <c r="A114" s="106" t="s">
        <v>12</v>
      </c>
      <c r="B114" s="107"/>
      <c r="C114" s="31" t="s">
        <v>10</v>
      </c>
      <c r="D114" s="31" t="s">
        <v>14</v>
      </c>
      <c r="E114" s="106" t="s">
        <v>10</v>
      </c>
      <c r="F114" s="108"/>
      <c r="G114" s="108"/>
      <c r="H114" s="107"/>
      <c r="I114" s="31" t="s">
        <v>10</v>
      </c>
      <c r="J114" s="31" t="s">
        <v>11</v>
      </c>
      <c r="K114" s="109" t="s">
        <v>258</v>
      </c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7"/>
      <c r="W114" s="110">
        <v>101</v>
      </c>
      <c r="X114" s="108"/>
      <c r="Y114" s="108"/>
      <c r="Z114" s="108"/>
      <c r="AA114" s="107"/>
      <c r="AB114" s="111" t="s">
        <v>3</v>
      </c>
      <c r="AC114" s="108"/>
      <c r="AD114" s="108"/>
      <c r="AE114" s="108"/>
      <c r="AF114" s="108"/>
      <c r="AG114" s="108"/>
      <c r="AH114" s="108"/>
      <c r="AI114" s="108"/>
      <c r="AJ114" s="107"/>
      <c r="AK114" s="111" t="s">
        <v>3</v>
      </c>
      <c r="AL114" s="108"/>
      <c r="AM114" s="108"/>
      <c r="AN114" s="108"/>
      <c r="AO114" s="108"/>
      <c r="AP114" s="107"/>
    </row>
    <row r="115" spans="1:42" x14ac:dyDescent="0.25">
      <c r="A115" s="106" t="s">
        <v>12</v>
      </c>
      <c r="B115" s="107"/>
      <c r="C115" s="31" t="s">
        <v>10</v>
      </c>
      <c r="D115" s="31" t="s">
        <v>14</v>
      </c>
      <c r="E115" s="106" t="s">
        <v>10</v>
      </c>
      <c r="F115" s="108"/>
      <c r="G115" s="108"/>
      <c r="H115" s="107"/>
      <c r="I115" s="31" t="s">
        <v>10</v>
      </c>
      <c r="J115" s="31" t="s">
        <v>12</v>
      </c>
      <c r="K115" s="109" t="s">
        <v>259</v>
      </c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7"/>
      <c r="W115" s="110">
        <v>102</v>
      </c>
      <c r="X115" s="108"/>
      <c r="Y115" s="108"/>
      <c r="Z115" s="108"/>
      <c r="AA115" s="107"/>
      <c r="AB115" s="111" t="s">
        <v>3</v>
      </c>
      <c r="AC115" s="108"/>
      <c r="AD115" s="108"/>
      <c r="AE115" s="108"/>
      <c r="AF115" s="108"/>
      <c r="AG115" s="108"/>
      <c r="AH115" s="108"/>
      <c r="AI115" s="108"/>
      <c r="AJ115" s="107"/>
      <c r="AK115" s="111" t="s">
        <v>3</v>
      </c>
      <c r="AL115" s="108"/>
      <c r="AM115" s="108"/>
      <c r="AN115" s="108"/>
      <c r="AO115" s="108"/>
      <c r="AP115" s="107"/>
    </row>
    <row r="116" spans="1:42" x14ac:dyDescent="0.25">
      <c r="A116" s="106"/>
      <c r="B116" s="107"/>
      <c r="C116" s="31"/>
      <c r="D116" s="31"/>
      <c r="E116" s="106"/>
      <c r="F116" s="108"/>
      <c r="G116" s="108"/>
      <c r="H116" s="107"/>
      <c r="I116" s="31"/>
      <c r="J116" s="31"/>
      <c r="K116" s="109" t="s">
        <v>260</v>
      </c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7"/>
      <c r="W116" s="110">
        <v>103</v>
      </c>
      <c r="X116" s="108"/>
      <c r="Y116" s="108"/>
      <c r="Z116" s="108"/>
      <c r="AA116" s="107"/>
      <c r="AB116" s="111">
        <v>71661.3</v>
      </c>
      <c r="AC116" s="108"/>
      <c r="AD116" s="108"/>
      <c r="AE116" s="108"/>
      <c r="AF116" s="108"/>
      <c r="AG116" s="108"/>
      <c r="AH116" s="108"/>
      <c r="AI116" s="108"/>
      <c r="AJ116" s="107"/>
      <c r="AK116" s="111">
        <v>69856.899999999994</v>
      </c>
      <c r="AL116" s="108"/>
      <c r="AM116" s="108"/>
      <c r="AN116" s="108"/>
      <c r="AO116" s="108"/>
      <c r="AP116" s="107"/>
    </row>
    <row r="117" spans="1:42" ht="22.5" customHeight="1" x14ac:dyDescent="0.25">
      <c r="A117" s="106" t="s">
        <v>12</v>
      </c>
      <c r="B117" s="107"/>
      <c r="C117" s="31" t="s">
        <v>11</v>
      </c>
      <c r="D117" s="31"/>
      <c r="E117" s="106"/>
      <c r="F117" s="108"/>
      <c r="G117" s="108"/>
      <c r="H117" s="107"/>
      <c r="I117" s="31"/>
      <c r="J117" s="31"/>
      <c r="K117" s="109" t="s">
        <v>261</v>
      </c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7"/>
      <c r="W117" s="110">
        <v>104</v>
      </c>
      <c r="X117" s="108"/>
      <c r="Y117" s="108"/>
      <c r="Z117" s="108"/>
      <c r="AA117" s="107"/>
      <c r="AB117" s="111" t="s">
        <v>3</v>
      </c>
      <c r="AC117" s="108"/>
      <c r="AD117" s="108"/>
      <c r="AE117" s="108"/>
      <c r="AF117" s="108"/>
      <c r="AG117" s="108"/>
      <c r="AH117" s="108"/>
      <c r="AI117" s="108"/>
      <c r="AJ117" s="107"/>
      <c r="AK117" s="111" t="s">
        <v>3</v>
      </c>
      <c r="AL117" s="108"/>
      <c r="AM117" s="108"/>
      <c r="AN117" s="108"/>
      <c r="AO117" s="108"/>
      <c r="AP117" s="107"/>
    </row>
    <row r="118" spans="1:42" ht="25.5" customHeight="1" x14ac:dyDescent="0.25">
      <c r="A118" s="106" t="s">
        <v>12</v>
      </c>
      <c r="B118" s="107"/>
      <c r="C118" s="31" t="s">
        <v>11</v>
      </c>
      <c r="D118" s="31" t="s">
        <v>10</v>
      </c>
      <c r="E118" s="106"/>
      <c r="F118" s="108"/>
      <c r="G118" s="108"/>
      <c r="H118" s="107"/>
      <c r="I118" s="31"/>
      <c r="J118" s="31"/>
      <c r="K118" s="109" t="s">
        <v>262</v>
      </c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7"/>
      <c r="W118" s="110">
        <v>105</v>
      </c>
      <c r="X118" s="108"/>
      <c r="Y118" s="108"/>
      <c r="Z118" s="108"/>
      <c r="AA118" s="107"/>
      <c r="AB118" s="111" t="s">
        <v>3</v>
      </c>
      <c r="AC118" s="108"/>
      <c r="AD118" s="108"/>
      <c r="AE118" s="108"/>
      <c r="AF118" s="108"/>
      <c r="AG118" s="108"/>
      <c r="AH118" s="108"/>
      <c r="AI118" s="108"/>
      <c r="AJ118" s="107"/>
      <c r="AK118" s="111" t="s">
        <v>3</v>
      </c>
      <c r="AL118" s="108"/>
      <c r="AM118" s="108"/>
      <c r="AN118" s="108"/>
      <c r="AO118" s="108"/>
      <c r="AP118" s="107"/>
    </row>
    <row r="119" spans="1:42" x14ac:dyDescent="0.25">
      <c r="A119" s="106" t="s">
        <v>12</v>
      </c>
      <c r="B119" s="107"/>
      <c r="C119" s="31" t="s">
        <v>11</v>
      </c>
      <c r="D119" s="31" t="s">
        <v>10</v>
      </c>
      <c r="E119" s="106" t="s">
        <v>14</v>
      </c>
      <c r="F119" s="108"/>
      <c r="G119" s="108"/>
      <c r="H119" s="107"/>
      <c r="I119" s="31" t="s">
        <v>10</v>
      </c>
      <c r="J119" s="31" t="s">
        <v>10</v>
      </c>
      <c r="K119" s="109" t="s">
        <v>263</v>
      </c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7"/>
      <c r="W119" s="110">
        <v>106</v>
      </c>
      <c r="X119" s="108"/>
      <c r="Y119" s="108"/>
      <c r="Z119" s="108"/>
      <c r="AA119" s="107"/>
      <c r="AB119" s="111" t="s">
        <v>3</v>
      </c>
      <c r="AC119" s="108"/>
      <c r="AD119" s="108"/>
      <c r="AE119" s="108"/>
      <c r="AF119" s="108"/>
      <c r="AG119" s="108"/>
      <c r="AH119" s="108"/>
      <c r="AI119" s="108"/>
      <c r="AJ119" s="107"/>
      <c r="AK119" s="111" t="s">
        <v>3</v>
      </c>
      <c r="AL119" s="108"/>
      <c r="AM119" s="108"/>
      <c r="AN119" s="108"/>
      <c r="AO119" s="108"/>
      <c r="AP119" s="107"/>
    </row>
    <row r="120" spans="1:42" x14ac:dyDescent="0.25">
      <c r="A120" s="106" t="s">
        <v>12</v>
      </c>
      <c r="B120" s="107"/>
      <c r="C120" s="31" t="s">
        <v>11</v>
      </c>
      <c r="D120" s="31" t="s">
        <v>10</v>
      </c>
      <c r="E120" s="106" t="s">
        <v>26</v>
      </c>
      <c r="F120" s="108"/>
      <c r="G120" s="108"/>
      <c r="H120" s="107"/>
      <c r="I120" s="31" t="s">
        <v>10</v>
      </c>
      <c r="J120" s="31" t="s">
        <v>10</v>
      </c>
      <c r="K120" s="109" t="s">
        <v>264</v>
      </c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7"/>
      <c r="W120" s="110">
        <v>107</v>
      </c>
      <c r="X120" s="108"/>
      <c r="Y120" s="108"/>
      <c r="Z120" s="108"/>
      <c r="AA120" s="107"/>
      <c r="AB120" s="111" t="s">
        <v>3</v>
      </c>
      <c r="AC120" s="108"/>
      <c r="AD120" s="108"/>
      <c r="AE120" s="108"/>
      <c r="AF120" s="108"/>
      <c r="AG120" s="108"/>
      <c r="AH120" s="108"/>
      <c r="AI120" s="108"/>
      <c r="AJ120" s="107"/>
      <c r="AK120" s="111" t="s">
        <v>3</v>
      </c>
      <c r="AL120" s="108"/>
      <c r="AM120" s="108"/>
      <c r="AN120" s="108"/>
      <c r="AO120" s="108"/>
      <c r="AP120" s="107"/>
    </row>
    <row r="121" spans="1:42" ht="15.75" customHeight="1" x14ac:dyDescent="0.25">
      <c r="A121" s="106" t="s">
        <v>12</v>
      </c>
      <c r="B121" s="107"/>
      <c r="C121" s="31" t="s">
        <v>11</v>
      </c>
      <c r="D121" s="31" t="s">
        <v>10</v>
      </c>
      <c r="E121" s="106" t="s">
        <v>26</v>
      </c>
      <c r="F121" s="108"/>
      <c r="G121" s="108"/>
      <c r="H121" s="107"/>
      <c r="I121" s="31" t="s">
        <v>10</v>
      </c>
      <c r="J121" s="31" t="s">
        <v>11</v>
      </c>
      <c r="K121" s="109" t="s">
        <v>265</v>
      </c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7"/>
      <c r="W121" s="110">
        <v>108</v>
      </c>
      <c r="X121" s="108"/>
      <c r="Y121" s="108"/>
      <c r="Z121" s="108"/>
      <c r="AA121" s="107"/>
      <c r="AB121" s="111" t="s">
        <v>3</v>
      </c>
      <c r="AC121" s="108"/>
      <c r="AD121" s="108"/>
      <c r="AE121" s="108"/>
      <c r="AF121" s="108"/>
      <c r="AG121" s="108"/>
      <c r="AH121" s="108"/>
      <c r="AI121" s="108"/>
      <c r="AJ121" s="107"/>
      <c r="AK121" s="111" t="s">
        <v>3</v>
      </c>
      <c r="AL121" s="108"/>
      <c r="AM121" s="108"/>
      <c r="AN121" s="108"/>
      <c r="AO121" s="108"/>
      <c r="AP121" s="107"/>
    </row>
    <row r="122" spans="1:42" ht="21.75" customHeight="1" x14ac:dyDescent="0.25">
      <c r="A122" s="106" t="s">
        <v>12</v>
      </c>
      <c r="B122" s="107"/>
      <c r="C122" s="31" t="s">
        <v>11</v>
      </c>
      <c r="D122" s="31" t="s">
        <v>11</v>
      </c>
      <c r="E122" s="106"/>
      <c r="F122" s="108"/>
      <c r="G122" s="108"/>
      <c r="H122" s="107"/>
      <c r="I122" s="31"/>
      <c r="J122" s="31"/>
      <c r="K122" s="109" t="s">
        <v>266</v>
      </c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7"/>
      <c r="W122" s="110">
        <v>109</v>
      </c>
      <c r="X122" s="108"/>
      <c r="Y122" s="108"/>
      <c r="Z122" s="108"/>
      <c r="AA122" s="107"/>
      <c r="AB122" s="111" t="s">
        <v>3</v>
      </c>
      <c r="AC122" s="108"/>
      <c r="AD122" s="108"/>
      <c r="AE122" s="108"/>
      <c r="AF122" s="108"/>
      <c r="AG122" s="108"/>
      <c r="AH122" s="108"/>
      <c r="AI122" s="108"/>
      <c r="AJ122" s="107"/>
      <c r="AK122" s="111" t="s">
        <v>3</v>
      </c>
      <c r="AL122" s="108"/>
      <c r="AM122" s="108"/>
      <c r="AN122" s="108"/>
      <c r="AO122" s="108"/>
      <c r="AP122" s="107"/>
    </row>
    <row r="123" spans="1:42" x14ac:dyDescent="0.25">
      <c r="A123" s="106" t="s">
        <v>12</v>
      </c>
      <c r="B123" s="107"/>
      <c r="C123" s="31" t="s">
        <v>11</v>
      </c>
      <c r="D123" s="31" t="s">
        <v>11</v>
      </c>
      <c r="E123" s="106" t="s">
        <v>14</v>
      </c>
      <c r="F123" s="108"/>
      <c r="G123" s="108"/>
      <c r="H123" s="107"/>
      <c r="I123" s="31" t="s">
        <v>10</v>
      </c>
      <c r="J123" s="31" t="s">
        <v>10</v>
      </c>
      <c r="K123" s="109" t="s">
        <v>267</v>
      </c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7"/>
      <c r="W123" s="110">
        <v>110</v>
      </c>
      <c r="X123" s="108"/>
      <c r="Y123" s="108"/>
      <c r="Z123" s="108"/>
      <c r="AA123" s="107"/>
      <c r="AB123" s="111" t="s">
        <v>3</v>
      </c>
      <c r="AC123" s="108"/>
      <c r="AD123" s="108"/>
      <c r="AE123" s="108"/>
      <c r="AF123" s="108"/>
      <c r="AG123" s="108"/>
      <c r="AH123" s="108"/>
      <c r="AI123" s="108"/>
      <c r="AJ123" s="107"/>
      <c r="AK123" s="111" t="s">
        <v>3</v>
      </c>
      <c r="AL123" s="108"/>
      <c r="AM123" s="108"/>
      <c r="AN123" s="108"/>
      <c r="AO123" s="108"/>
      <c r="AP123" s="107"/>
    </row>
    <row r="124" spans="1:42" x14ac:dyDescent="0.25">
      <c r="A124" s="106" t="s">
        <v>12</v>
      </c>
      <c r="B124" s="107"/>
      <c r="C124" s="31" t="s">
        <v>11</v>
      </c>
      <c r="D124" s="31" t="s">
        <v>11</v>
      </c>
      <c r="E124" s="106" t="s">
        <v>26</v>
      </c>
      <c r="F124" s="108"/>
      <c r="G124" s="108"/>
      <c r="H124" s="107"/>
      <c r="I124" s="31" t="s">
        <v>10</v>
      </c>
      <c r="J124" s="31" t="s">
        <v>10</v>
      </c>
      <c r="K124" s="109" t="s">
        <v>264</v>
      </c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7"/>
      <c r="W124" s="110">
        <v>111</v>
      </c>
      <c r="X124" s="108"/>
      <c r="Y124" s="108"/>
      <c r="Z124" s="108"/>
      <c r="AA124" s="107"/>
      <c r="AB124" s="111" t="s">
        <v>3</v>
      </c>
      <c r="AC124" s="108"/>
      <c r="AD124" s="108"/>
      <c r="AE124" s="108"/>
      <c r="AF124" s="108"/>
      <c r="AG124" s="108"/>
      <c r="AH124" s="108"/>
      <c r="AI124" s="108"/>
      <c r="AJ124" s="107"/>
      <c r="AK124" s="111" t="s">
        <v>3</v>
      </c>
      <c r="AL124" s="108"/>
      <c r="AM124" s="108"/>
      <c r="AN124" s="108"/>
      <c r="AO124" s="108"/>
      <c r="AP124" s="107"/>
    </row>
    <row r="125" spans="1:42" x14ac:dyDescent="0.25">
      <c r="A125" s="106" t="s">
        <v>12</v>
      </c>
      <c r="B125" s="107"/>
      <c r="C125" s="31" t="s">
        <v>11</v>
      </c>
      <c r="D125" s="31" t="s">
        <v>11</v>
      </c>
      <c r="E125" s="106" t="s">
        <v>26</v>
      </c>
      <c r="F125" s="108"/>
      <c r="G125" s="108"/>
      <c r="H125" s="107"/>
      <c r="I125" s="31" t="s">
        <v>10</v>
      </c>
      <c r="J125" s="31" t="s">
        <v>11</v>
      </c>
      <c r="K125" s="109" t="s">
        <v>265</v>
      </c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7"/>
      <c r="W125" s="110">
        <v>112</v>
      </c>
      <c r="X125" s="108"/>
      <c r="Y125" s="108"/>
      <c r="Z125" s="108"/>
      <c r="AA125" s="107"/>
      <c r="AB125" s="111" t="s">
        <v>3</v>
      </c>
      <c r="AC125" s="108"/>
      <c r="AD125" s="108"/>
      <c r="AE125" s="108"/>
      <c r="AF125" s="108"/>
      <c r="AG125" s="108"/>
      <c r="AH125" s="108"/>
      <c r="AI125" s="108"/>
      <c r="AJ125" s="107"/>
      <c r="AK125" s="111" t="s">
        <v>3</v>
      </c>
      <c r="AL125" s="108"/>
      <c r="AM125" s="108"/>
      <c r="AN125" s="108"/>
      <c r="AO125" s="108"/>
      <c r="AP125" s="107"/>
    </row>
    <row r="126" spans="1:42" x14ac:dyDescent="0.25">
      <c r="A126" s="106" t="s">
        <v>12</v>
      </c>
      <c r="B126" s="107"/>
      <c r="C126" s="31" t="s">
        <v>12</v>
      </c>
      <c r="D126" s="31"/>
      <c r="E126" s="106"/>
      <c r="F126" s="108"/>
      <c r="G126" s="108"/>
      <c r="H126" s="107"/>
      <c r="I126" s="31"/>
      <c r="J126" s="31"/>
      <c r="K126" s="109" t="s">
        <v>464</v>
      </c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7"/>
      <c r="W126" s="110">
        <v>113</v>
      </c>
      <c r="X126" s="108"/>
      <c r="Y126" s="108"/>
      <c r="Z126" s="108"/>
      <c r="AA126" s="107"/>
      <c r="AB126" s="111">
        <v>1655.9</v>
      </c>
      <c r="AC126" s="108"/>
      <c r="AD126" s="108"/>
      <c r="AE126" s="108"/>
      <c r="AF126" s="108"/>
      <c r="AG126" s="108"/>
      <c r="AH126" s="108"/>
      <c r="AI126" s="108"/>
      <c r="AJ126" s="107"/>
      <c r="AK126" s="111">
        <v>1655.9</v>
      </c>
      <c r="AL126" s="108"/>
      <c r="AM126" s="108"/>
      <c r="AN126" s="108"/>
      <c r="AO126" s="108"/>
      <c r="AP126" s="107"/>
    </row>
    <row r="127" spans="1:42" ht="23.25" customHeight="1" x14ac:dyDescent="0.25">
      <c r="A127" s="106" t="s">
        <v>12</v>
      </c>
      <c r="B127" s="107"/>
      <c r="C127" s="31" t="s">
        <v>12</v>
      </c>
      <c r="D127" s="31" t="s">
        <v>10</v>
      </c>
      <c r="E127" s="106"/>
      <c r="F127" s="108"/>
      <c r="G127" s="108"/>
      <c r="H127" s="107"/>
      <c r="I127" s="31"/>
      <c r="J127" s="31"/>
      <c r="K127" s="109" t="s">
        <v>268</v>
      </c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7"/>
      <c r="W127" s="110">
        <v>114</v>
      </c>
      <c r="X127" s="108"/>
      <c r="Y127" s="108"/>
      <c r="Z127" s="108"/>
      <c r="AA127" s="107"/>
      <c r="AB127" s="111">
        <v>1655.9</v>
      </c>
      <c r="AC127" s="108"/>
      <c r="AD127" s="108"/>
      <c r="AE127" s="108"/>
      <c r="AF127" s="108"/>
      <c r="AG127" s="108"/>
      <c r="AH127" s="108"/>
      <c r="AI127" s="108"/>
      <c r="AJ127" s="107"/>
      <c r="AK127" s="111">
        <v>1655.9</v>
      </c>
      <c r="AL127" s="108"/>
      <c r="AM127" s="108"/>
      <c r="AN127" s="108"/>
      <c r="AO127" s="108"/>
      <c r="AP127" s="107"/>
    </row>
    <row r="128" spans="1:42" x14ac:dyDescent="0.25">
      <c r="A128" s="106" t="s">
        <v>12</v>
      </c>
      <c r="B128" s="107"/>
      <c r="C128" s="31" t="s">
        <v>12</v>
      </c>
      <c r="D128" s="31" t="s">
        <v>10</v>
      </c>
      <c r="E128" s="106" t="s">
        <v>13</v>
      </c>
      <c r="F128" s="108"/>
      <c r="G128" s="108"/>
      <c r="H128" s="107"/>
      <c r="I128" s="31" t="s">
        <v>10</v>
      </c>
      <c r="J128" s="31" t="s">
        <v>10</v>
      </c>
      <c r="K128" s="109" t="s">
        <v>269</v>
      </c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7"/>
      <c r="W128" s="110">
        <v>115</v>
      </c>
      <c r="X128" s="108"/>
      <c r="Y128" s="108"/>
      <c r="Z128" s="108"/>
      <c r="AA128" s="107"/>
      <c r="AB128" s="111" t="s">
        <v>3</v>
      </c>
      <c r="AC128" s="108"/>
      <c r="AD128" s="108"/>
      <c r="AE128" s="108"/>
      <c r="AF128" s="108"/>
      <c r="AG128" s="108"/>
      <c r="AH128" s="108"/>
      <c r="AI128" s="108"/>
      <c r="AJ128" s="107"/>
      <c r="AK128" s="111" t="s">
        <v>3</v>
      </c>
      <c r="AL128" s="108"/>
      <c r="AM128" s="108"/>
      <c r="AN128" s="108"/>
      <c r="AO128" s="108"/>
      <c r="AP128" s="107"/>
    </row>
    <row r="129" spans="1:42" x14ac:dyDescent="0.25">
      <c r="A129" s="106" t="s">
        <v>12</v>
      </c>
      <c r="B129" s="107"/>
      <c r="C129" s="31" t="s">
        <v>12</v>
      </c>
      <c r="D129" s="31" t="s">
        <v>10</v>
      </c>
      <c r="E129" s="106" t="s">
        <v>13</v>
      </c>
      <c r="F129" s="108"/>
      <c r="G129" s="108"/>
      <c r="H129" s="107"/>
      <c r="I129" s="31" t="s">
        <v>10</v>
      </c>
      <c r="J129" s="31" t="s">
        <v>11</v>
      </c>
      <c r="K129" s="109" t="s">
        <v>270</v>
      </c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7"/>
      <c r="W129" s="110">
        <v>116</v>
      </c>
      <c r="X129" s="108"/>
      <c r="Y129" s="108"/>
      <c r="Z129" s="108"/>
      <c r="AA129" s="107"/>
      <c r="AB129" s="111">
        <v>1655.9</v>
      </c>
      <c r="AC129" s="108"/>
      <c r="AD129" s="108"/>
      <c r="AE129" s="108"/>
      <c r="AF129" s="108"/>
      <c r="AG129" s="108"/>
      <c r="AH129" s="108"/>
      <c r="AI129" s="108"/>
      <c r="AJ129" s="107"/>
      <c r="AK129" s="111">
        <v>1655.9</v>
      </c>
      <c r="AL129" s="108"/>
      <c r="AM129" s="108"/>
      <c r="AN129" s="108"/>
      <c r="AO129" s="108"/>
      <c r="AP129" s="107"/>
    </row>
    <row r="130" spans="1:42" x14ac:dyDescent="0.25">
      <c r="A130" s="106" t="s">
        <v>12</v>
      </c>
      <c r="B130" s="107"/>
      <c r="C130" s="31" t="s">
        <v>12</v>
      </c>
      <c r="D130" s="31" t="s">
        <v>10</v>
      </c>
      <c r="E130" s="106" t="s">
        <v>26</v>
      </c>
      <c r="F130" s="108"/>
      <c r="G130" s="108"/>
      <c r="H130" s="107"/>
      <c r="I130" s="31" t="s">
        <v>10</v>
      </c>
      <c r="J130" s="31" t="s">
        <v>10</v>
      </c>
      <c r="K130" s="109" t="s">
        <v>271</v>
      </c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7"/>
      <c r="W130" s="110">
        <v>117</v>
      </c>
      <c r="X130" s="108"/>
      <c r="Y130" s="108"/>
      <c r="Z130" s="108"/>
      <c r="AA130" s="107"/>
      <c r="AB130" s="111" t="s">
        <v>3</v>
      </c>
      <c r="AC130" s="108"/>
      <c r="AD130" s="108"/>
      <c r="AE130" s="108"/>
      <c r="AF130" s="108"/>
      <c r="AG130" s="108"/>
      <c r="AH130" s="108"/>
      <c r="AI130" s="108"/>
      <c r="AJ130" s="107"/>
      <c r="AK130" s="111" t="s">
        <v>3</v>
      </c>
      <c r="AL130" s="108"/>
      <c r="AM130" s="108"/>
      <c r="AN130" s="108"/>
      <c r="AO130" s="108"/>
      <c r="AP130" s="107"/>
    </row>
    <row r="131" spans="1:42" x14ac:dyDescent="0.25">
      <c r="A131" s="106" t="s">
        <v>12</v>
      </c>
      <c r="B131" s="107"/>
      <c r="C131" s="31" t="s">
        <v>12</v>
      </c>
      <c r="D131" s="31" t="s">
        <v>10</v>
      </c>
      <c r="E131" s="106" t="s">
        <v>26</v>
      </c>
      <c r="F131" s="108"/>
      <c r="G131" s="108"/>
      <c r="H131" s="107"/>
      <c r="I131" s="31" t="s">
        <v>10</v>
      </c>
      <c r="J131" s="31" t="s">
        <v>11</v>
      </c>
      <c r="K131" s="109" t="s">
        <v>272</v>
      </c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7"/>
      <c r="W131" s="110">
        <v>118</v>
      </c>
      <c r="X131" s="108"/>
      <c r="Y131" s="108"/>
      <c r="Z131" s="108"/>
      <c r="AA131" s="107"/>
      <c r="AB131" s="111" t="s">
        <v>3</v>
      </c>
      <c r="AC131" s="108"/>
      <c r="AD131" s="108"/>
      <c r="AE131" s="108"/>
      <c r="AF131" s="108"/>
      <c r="AG131" s="108"/>
      <c r="AH131" s="108"/>
      <c r="AI131" s="108"/>
      <c r="AJ131" s="107"/>
      <c r="AK131" s="111" t="s">
        <v>3</v>
      </c>
      <c r="AL131" s="108"/>
      <c r="AM131" s="108"/>
      <c r="AN131" s="108"/>
      <c r="AO131" s="108"/>
      <c r="AP131" s="107"/>
    </row>
    <row r="132" spans="1:42" ht="23.25" customHeight="1" x14ac:dyDescent="0.25">
      <c r="A132" s="106" t="s">
        <v>12</v>
      </c>
      <c r="B132" s="107"/>
      <c r="C132" s="31" t="s">
        <v>12</v>
      </c>
      <c r="D132" s="31" t="s">
        <v>11</v>
      </c>
      <c r="E132" s="106"/>
      <c r="F132" s="108"/>
      <c r="G132" s="108"/>
      <c r="H132" s="107"/>
      <c r="I132" s="31"/>
      <c r="J132" s="31"/>
      <c r="K132" s="109" t="s">
        <v>273</v>
      </c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7"/>
      <c r="W132" s="110">
        <v>119</v>
      </c>
      <c r="X132" s="108"/>
      <c r="Y132" s="108"/>
      <c r="Z132" s="108"/>
      <c r="AA132" s="107"/>
      <c r="AB132" s="111" t="s">
        <v>3</v>
      </c>
      <c r="AC132" s="108"/>
      <c r="AD132" s="108"/>
      <c r="AE132" s="108"/>
      <c r="AF132" s="108"/>
      <c r="AG132" s="108"/>
      <c r="AH132" s="108"/>
      <c r="AI132" s="108"/>
      <c r="AJ132" s="107"/>
      <c r="AK132" s="111" t="s">
        <v>3</v>
      </c>
      <c r="AL132" s="108"/>
      <c r="AM132" s="108"/>
      <c r="AN132" s="108"/>
      <c r="AO132" s="108"/>
      <c r="AP132" s="107"/>
    </row>
    <row r="133" spans="1:42" x14ac:dyDescent="0.25">
      <c r="A133" s="106" t="s">
        <v>12</v>
      </c>
      <c r="B133" s="107"/>
      <c r="C133" s="31" t="s">
        <v>12</v>
      </c>
      <c r="D133" s="31" t="s">
        <v>11</v>
      </c>
      <c r="E133" s="106" t="s">
        <v>13</v>
      </c>
      <c r="F133" s="108"/>
      <c r="G133" s="108"/>
      <c r="H133" s="107"/>
      <c r="I133" s="31" t="s">
        <v>10</v>
      </c>
      <c r="J133" s="31" t="s">
        <v>10</v>
      </c>
      <c r="K133" s="109" t="s">
        <v>269</v>
      </c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7"/>
      <c r="W133" s="110">
        <v>120</v>
      </c>
      <c r="X133" s="108"/>
      <c r="Y133" s="108"/>
      <c r="Z133" s="108"/>
      <c r="AA133" s="107"/>
      <c r="AB133" s="111" t="s">
        <v>3</v>
      </c>
      <c r="AC133" s="108"/>
      <c r="AD133" s="108"/>
      <c r="AE133" s="108"/>
      <c r="AF133" s="108"/>
      <c r="AG133" s="108"/>
      <c r="AH133" s="108"/>
      <c r="AI133" s="108"/>
      <c r="AJ133" s="107"/>
      <c r="AK133" s="111" t="s">
        <v>3</v>
      </c>
      <c r="AL133" s="108"/>
      <c r="AM133" s="108"/>
      <c r="AN133" s="108"/>
      <c r="AO133" s="108"/>
      <c r="AP133" s="107"/>
    </row>
    <row r="134" spans="1:42" x14ac:dyDescent="0.25">
      <c r="A134" s="106" t="s">
        <v>12</v>
      </c>
      <c r="B134" s="107"/>
      <c r="C134" s="31" t="s">
        <v>12</v>
      </c>
      <c r="D134" s="31" t="s">
        <v>11</v>
      </c>
      <c r="E134" s="106" t="s">
        <v>13</v>
      </c>
      <c r="F134" s="108"/>
      <c r="G134" s="108"/>
      <c r="H134" s="107"/>
      <c r="I134" s="31" t="s">
        <v>10</v>
      </c>
      <c r="J134" s="31" t="s">
        <v>11</v>
      </c>
      <c r="K134" s="109" t="s">
        <v>270</v>
      </c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7"/>
      <c r="W134" s="110">
        <v>121</v>
      </c>
      <c r="X134" s="108"/>
      <c r="Y134" s="108"/>
      <c r="Z134" s="108"/>
      <c r="AA134" s="107"/>
      <c r="AB134" s="111" t="s">
        <v>3</v>
      </c>
      <c r="AC134" s="108"/>
      <c r="AD134" s="108"/>
      <c r="AE134" s="108"/>
      <c r="AF134" s="108"/>
      <c r="AG134" s="108"/>
      <c r="AH134" s="108"/>
      <c r="AI134" s="108"/>
      <c r="AJ134" s="107"/>
      <c r="AK134" s="111" t="s">
        <v>3</v>
      </c>
      <c r="AL134" s="108"/>
      <c r="AM134" s="108"/>
      <c r="AN134" s="108"/>
      <c r="AO134" s="108"/>
      <c r="AP134" s="107"/>
    </row>
    <row r="135" spans="1:42" x14ac:dyDescent="0.25">
      <c r="A135" s="106" t="s">
        <v>12</v>
      </c>
      <c r="B135" s="107"/>
      <c r="C135" s="31" t="s">
        <v>12</v>
      </c>
      <c r="D135" s="31" t="s">
        <v>11</v>
      </c>
      <c r="E135" s="106" t="s">
        <v>26</v>
      </c>
      <c r="F135" s="108"/>
      <c r="G135" s="108"/>
      <c r="H135" s="107"/>
      <c r="I135" s="31" t="s">
        <v>10</v>
      </c>
      <c r="J135" s="31" t="s">
        <v>10</v>
      </c>
      <c r="K135" s="109" t="s">
        <v>271</v>
      </c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7"/>
      <c r="W135" s="110">
        <v>122</v>
      </c>
      <c r="X135" s="108"/>
      <c r="Y135" s="108"/>
      <c r="Z135" s="108"/>
      <c r="AA135" s="107"/>
      <c r="AB135" s="111" t="s">
        <v>3</v>
      </c>
      <c r="AC135" s="108"/>
      <c r="AD135" s="108"/>
      <c r="AE135" s="108"/>
      <c r="AF135" s="108"/>
      <c r="AG135" s="108"/>
      <c r="AH135" s="108"/>
      <c r="AI135" s="108"/>
      <c r="AJ135" s="107"/>
      <c r="AK135" s="111" t="s">
        <v>3</v>
      </c>
      <c r="AL135" s="108"/>
      <c r="AM135" s="108"/>
      <c r="AN135" s="108"/>
      <c r="AO135" s="108"/>
      <c r="AP135" s="107"/>
    </row>
    <row r="136" spans="1:42" x14ac:dyDescent="0.25">
      <c r="A136" s="106" t="s">
        <v>12</v>
      </c>
      <c r="B136" s="107"/>
      <c r="C136" s="31" t="s">
        <v>12</v>
      </c>
      <c r="D136" s="31" t="s">
        <v>11</v>
      </c>
      <c r="E136" s="106" t="s">
        <v>26</v>
      </c>
      <c r="F136" s="108"/>
      <c r="G136" s="108"/>
      <c r="H136" s="107"/>
      <c r="I136" s="31" t="s">
        <v>10</v>
      </c>
      <c r="J136" s="31" t="s">
        <v>11</v>
      </c>
      <c r="K136" s="109" t="s">
        <v>272</v>
      </c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7"/>
      <c r="W136" s="110">
        <v>123</v>
      </c>
      <c r="X136" s="108"/>
      <c r="Y136" s="108"/>
      <c r="Z136" s="108"/>
      <c r="AA136" s="107"/>
      <c r="AB136" s="111" t="s">
        <v>3</v>
      </c>
      <c r="AC136" s="108"/>
      <c r="AD136" s="108"/>
      <c r="AE136" s="108"/>
      <c r="AF136" s="108"/>
      <c r="AG136" s="108"/>
      <c r="AH136" s="108"/>
      <c r="AI136" s="108"/>
      <c r="AJ136" s="107"/>
      <c r="AK136" s="111" t="s">
        <v>3</v>
      </c>
      <c r="AL136" s="108"/>
      <c r="AM136" s="108"/>
      <c r="AN136" s="108"/>
      <c r="AO136" s="108"/>
      <c r="AP136" s="107"/>
    </row>
    <row r="137" spans="1:42" x14ac:dyDescent="0.25">
      <c r="A137" s="106"/>
      <c r="B137" s="107"/>
      <c r="C137" s="31"/>
      <c r="D137" s="31"/>
      <c r="E137" s="106"/>
      <c r="F137" s="108"/>
      <c r="G137" s="108"/>
      <c r="H137" s="107"/>
      <c r="I137" s="31"/>
      <c r="J137" s="31"/>
      <c r="K137" s="109" t="s">
        <v>274</v>
      </c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7"/>
      <c r="W137" s="110">
        <v>124</v>
      </c>
      <c r="X137" s="108"/>
      <c r="Y137" s="108"/>
      <c r="Z137" s="108"/>
      <c r="AA137" s="107"/>
      <c r="AB137" s="111">
        <v>73317.2</v>
      </c>
      <c r="AC137" s="108"/>
      <c r="AD137" s="108"/>
      <c r="AE137" s="108"/>
      <c r="AF137" s="108"/>
      <c r="AG137" s="108"/>
      <c r="AH137" s="108"/>
      <c r="AI137" s="108"/>
      <c r="AJ137" s="107"/>
      <c r="AK137" s="111">
        <v>71512.800000000003</v>
      </c>
      <c r="AL137" s="108"/>
      <c r="AM137" s="108"/>
      <c r="AN137" s="108"/>
      <c r="AO137" s="108"/>
      <c r="AP137" s="107"/>
    </row>
  </sheetData>
  <mergeCells count="760">
    <mergeCell ref="A14:B14"/>
    <mergeCell ref="E14:H14"/>
    <mergeCell ref="K14:V14"/>
    <mergeCell ref="W14:AA14"/>
    <mergeCell ref="AB14:AJ14"/>
    <mergeCell ref="AK14:AP14"/>
    <mergeCell ref="A12:J12"/>
    <mergeCell ref="K12:V12"/>
    <mergeCell ref="W12:AA12"/>
    <mergeCell ref="AB12:AJ12"/>
    <mergeCell ref="AK12:AP12"/>
    <mergeCell ref="A13:J13"/>
    <mergeCell ref="K13:V13"/>
    <mergeCell ref="W13:AA13"/>
    <mergeCell ref="AB13:AJ13"/>
    <mergeCell ref="AK13:AP13"/>
    <mergeCell ref="A16:B16"/>
    <mergeCell ref="E16:H16"/>
    <mergeCell ref="K16:V16"/>
    <mergeCell ref="W16:AA16"/>
    <mergeCell ref="AB16:AJ16"/>
    <mergeCell ref="AK16:AP16"/>
    <mergeCell ref="A15:B15"/>
    <mergeCell ref="E15:H15"/>
    <mergeCell ref="K15:V15"/>
    <mergeCell ref="W15:AA15"/>
    <mergeCell ref="AB15:AJ15"/>
    <mergeCell ref="AK15:AP15"/>
    <mergeCell ref="A18:B18"/>
    <mergeCell ref="E18:H18"/>
    <mergeCell ref="K18:V18"/>
    <mergeCell ref="W18:AA18"/>
    <mergeCell ref="AB18:AJ18"/>
    <mergeCell ref="AK18:AP18"/>
    <mergeCell ref="A17:B17"/>
    <mergeCell ref="E17:H17"/>
    <mergeCell ref="K17:V17"/>
    <mergeCell ref="W17:AA17"/>
    <mergeCell ref="AB17:AJ17"/>
    <mergeCell ref="AK17:AP17"/>
    <mergeCell ref="A20:B20"/>
    <mergeCell ref="E20:H20"/>
    <mergeCell ref="K20:V20"/>
    <mergeCell ref="W20:AA20"/>
    <mergeCell ref="AB20:AJ20"/>
    <mergeCell ref="AK20:AP20"/>
    <mergeCell ref="A19:B19"/>
    <mergeCell ref="E19:H19"/>
    <mergeCell ref="K19:V19"/>
    <mergeCell ref="W19:AA19"/>
    <mergeCell ref="AB19:AJ19"/>
    <mergeCell ref="AK19:AP19"/>
    <mergeCell ref="A22:B22"/>
    <mergeCell ref="E22:H22"/>
    <mergeCell ref="K22:V22"/>
    <mergeCell ref="W22:AA22"/>
    <mergeCell ref="AB22:AJ22"/>
    <mergeCell ref="AK22:AP22"/>
    <mergeCell ref="A21:B21"/>
    <mergeCell ref="E21:H21"/>
    <mergeCell ref="K21:V21"/>
    <mergeCell ref="W21:AA21"/>
    <mergeCell ref="AB21:AJ21"/>
    <mergeCell ref="AK21:AP21"/>
    <mergeCell ref="A24:B24"/>
    <mergeCell ref="E24:H24"/>
    <mergeCell ref="K24:V24"/>
    <mergeCell ref="W24:AA24"/>
    <mergeCell ref="AB24:AJ24"/>
    <mergeCell ref="AK24:AP24"/>
    <mergeCell ref="A23:B23"/>
    <mergeCell ref="E23:H23"/>
    <mergeCell ref="K23:V23"/>
    <mergeCell ref="W23:AA23"/>
    <mergeCell ref="AB23:AJ23"/>
    <mergeCell ref="AK23:AP23"/>
    <mergeCell ref="A26:B26"/>
    <mergeCell ref="E26:H26"/>
    <mergeCell ref="K26:V26"/>
    <mergeCell ref="W26:AA26"/>
    <mergeCell ref="AB26:AJ26"/>
    <mergeCell ref="AK26:AP26"/>
    <mergeCell ref="A25:B25"/>
    <mergeCell ref="E25:H25"/>
    <mergeCell ref="K25:V25"/>
    <mergeCell ref="W25:AA25"/>
    <mergeCell ref="AB25:AJ25"/>
    <mergeCell ref="AK25:AP25"/>
    <mergeCell ref="A28:B28"/>
    <mergeCell ref="E28:H28"/>
    <mergeCell ref="K28:V28"/>
    <mergeCell ref="W28:AA28"/>
    <mergeCell ref="AB28:AJ28"/>
    <mergeCell ref="AK28:AP28"/>
    <mergeCell ref="A27:B27"/>
    <mergeCell ref="E27:H27"/>
    <mergeCell ref="K27:V27"/>
    <mergeCell ref="W27:AA27"/>
    <mergeCell ref="AB27:AJ27"/>
    <mergeCell ref="AK27:AP27"/>
    <mergeCell ref="A30:B30"/>
    <mergeCell ref="E30:H30"/>
    <mergeCell ref="K30:V30"/>
    <mergeCell ref="W30:AA30"/>
    <mergeCell ref="AB30:AJ30"/>
    <mergeCell ref="AK30:AP30"/>
    <mergeCell ref="A29:B29"/>
    <mergeCell ref="E29:H29"/>
    <mergeCell ref="K29:V29"/>
    <mergeCell ref="W29:AA29"/>
    <mergeCell ref="AB29:AJ29"/>
    <mergeCell ref="AK29:AP29"/>
    <mergeCell ref="A32:B32"/>
    <mergeCell ref="E32:H32"/>
    <mergeCell ref="K32:V32"/>
    <mergeCell ref="W32:AA32"/>
    <mergeCell ref="AB32:AJ32"/>
    <mergeCell ref="AK32:AP32"/>
    <mergeCell ref="A31:B31"/>
    <mergeCell ref="E31:H31"/>
    <mergeCell ref="K31:V31"/>
    <mergeCell ref="W31:AA31"/>
    <mergeCell ref="AB31:AJ31"/>
    <mergeCell ref="AK31:AP31"/>
    <mergeCell ref="A34:B34"/>
    <mergeCell ref="E34:H34"/>
    <mergeCell ref="K34:V34"/>
    <mergeCell ref="W34:AA34"/>
    <mergeCell ref="AB34:AJ34"/>
    <mergeCell ref="AK34:AP34"/>
    <mergeCell ref="A33:B33"/>
    <mergeCell ref="E33:H33"/>
    <mergeCell ref="K33:V33"/>
    <mergeCell ref="W33:AA33"/>
    <mergeCell ref="AB33:AJ33"/>
    <mergeCell ref="AK33:AP33"/>
    <mergeCell ref="A36:B36"/>
    <mergeCell ref="E36:H36"/>
    <mergeCell ref="K36:V36"/>
    <mergeCell ref="W36:AA36"/>
    <mergeCell ref="AB36:AJ36"/>
    <mergeCell ref="AK36:AP36"/>
    <mergeCell ref="A35:B35"/>
    <mergeCell ref="E35:H35"/>
    <mergeCell ref="K35:V35"/>
    <mergeCell ref="W35:AA35"/>
    <mergeCell ref="AB35:AJ35"/>
    <mergeCell ref="AK35:AP35"/>
    <mergeCell ref="A38:B38"/>
    <mergeCell ref="E38:H38"/>
    <mergeCell ref="K38:V38"/>
    <mergeCell ref="W38:AA38"/>
    <mergeCell ref="AB38:AJ38"/>
    <mergeCell ref="AK38:AP38"/>
    <mergeCell ref="A37:B37"/>
    <mergeCell ref="E37:H37"/>
    <mergeCell ref="K37:V37"/>
    <mergeCell ref="W37:AA37"/>
    <mergeCell ref="AB37:AJ37"/>
    <mergeCell ref="AK37:AP37"/>
    <mergeCell ref="A40:B40"/>
    <mergeCell ref="E40:H40"/>
    <mergeCell ref="K40:V40"/>
    <mergeCell ref="W40:AA40"/>
    <mergeCell ref="AB40:AJ40"/>
    <mergeCell ref="AK40:AP40"/>
    <mergeCell ref="A39:B39"/>
    <mergeCell ref="E39:H39"/>
    <mergeCell ref="K39:V39"/>
    <mergeCell ref="W39:AA39"/>
    <mergeCell ref="AB39:AJ39"/>
    <mergeCell ref="AK39:AP39"/>
    <mergeCell ref="A42:B42"/>
    <mergeCell ref="E42:H42"/>
    <mergeCell ref="K42:V42"/>
    <mergeCell ref="W42:AA42"/>
    <mergeCell ref="AB42:AJ42"/>
    <mergeCell ref="AK42:AP42"/>
    <mergeCell ref="A41:B41"/>
    <mergeCell ref="E41:H41"/>
    <mergeCell ref="K41:V41"/>
    <mergeCell ref="W41:AA41"/>
    <mergeCell ref="AB41:AJ41"/>
    <mergeCell ref="AK41:AP41"/>
    <mergeCell ref="A44:B44"/>
    <mergeCell ref="E44:H44"/>
    <mergeCell ref="K44:V44"/>
    <mergeCell ref="W44:AA44"/>
    <mergeCell ref="AB44:AJ44"/>
    <mergeCell ref="AK44:AP44"/>
    <mergeCell ref="A43:B43"/>
    <mergeCell ref="E43:H43"/>
    <mergeCell ref="K43:V43"/>
    <mergeCell ref="W43:AA43"/>
    <mergeCell ref="AB43:AJ43"/>
    <mergeCell ref="AK43:AP43"/>
    <mergeCell ref="A46:B46"/>
    <mergeCell ref="E46:H46"/>
    <mergeCell ref="K46:V46"/>
    <mergeCell ref="W46:AA46"/>
    <mergeCell ref="AB46:AJ46"/>
    <mergeCell ref="AK46:AP46"/>
    <mergeCell ref="A45:B45"/>
    <mergeCell ref="E45:H45"/>
    <mergeCell ref="K45:V45"/>
    <mergeCell ref="W45:AA45"/>
    <mergeCell ref="AB45:AJ45"/>
    <mergeCell ref="AK45:AP45"/>
    <mergeCell ref="A48:B48"/>
    <mergeCell ref="E48:H48"/>
    <mergeCell ref="K48:V48"/>
    <mergeCell ref="W48:AA48"/>
    <mergeCell ref="AB48:AJ48"/>
    <mergeCell ref="AK48:AP48"/>
    <mergeCell ref="A47:B47"/>
    <mergeCell ref="E47:H47"/>
    <mergeCell ref="K47:V47"/>
    <mergeCell ref="W47:AA47"/>
    <mergeCell ref="AB47:AJ47"/>
    <mergeCell ref="AK47:AP47"/>
    <mergeCell ref="A50:B50"/>
    <mergeCell ref="E50:H50"/>
    <mergeCell ref="K50:V50"/>
    <mergeCell ref="W50:AA50"/>
    <mergeCell ref="AB50:AJ50"/>
    <mergeCell ref="AK50:AP50"/>
    <mergeCell ref="A49:B49"/>
    <mergeCell ref="E49:H49"/>
    <mergeCell ref="K49:V49"/>
    <mergeCell ref="W49:AA49"/>
    <mergeCell ref="AB49:AJ49"/>
    <mergeCell ref="AK49:AP49"/>
    <mergeCell ref="A52:B52"/>
    <mergeCell ref="E52:H52"/>
    <mergeCell ref="K52:V52"/>
    <mergeCell ref="W52:AA52"/>
    <mergeCell ref="AB52:AJ52"/>
    <mergeCell ref="AK52:AP52"/>
    <mergeCell ref="A51:B51"/>
    <mergeCell ref="E51:H51"/>
    <mergeCell ref="K51:V51"/>
    <mergeCell ref="W51:AA51"/>
    <mergeCell ref="AB51:AJ51"/>
    <mergeCell ref="AK51:AP51"/>
    <mergeCell ref="A54:B54"/>
    <mergeCell ref="E54:H54"/>
    <mergeCell ref="K54:V54"/>
    <mergeCell ref="W54:AA54"/>
    <mergeCell ref="AB54:AJ54"/>
    <mergeCell ref="AK54:AP54"/>
    <mergeCell ref="A53:B53"/>
    <mergeCell ref="E53:H53"/>
    <mergeCell ref="K53:V53"/>
    <mergeCell ref="W53:AA53"/>
    <mergeCell ref="AB53:AJ53"/>
    <mergeCell ref="AK53:AP53"/>
    <mergeCell ref="A56:B56"/>
    <mergeCell ref="E56:H56"/>
    <mergeCell ref="K56:V56"/>
    <mergeCell ref="W56:AA56"/>
    <mergeCell ref="AB56:AJ56"/>
    <mergeCell ref="AK56:AP56"/>
    <mergeCell ref="A55:B55"/>
    <mergeCell ref="E55:H55"/>
    <mergeCell ref="K55:V55"/>
    <mergeCell ref="W55:AA55"/>
    <mergeCell ref="AB55:AJ55"/>
    <mergeCell ref="AK55:AP55"/>
    <mergeCell ref="A58:B58"/>
    <mergeCell ref="E58:H58"/>
    <mergeCell ref="K58:V58"/>
    <mergeCell ref="W58:AA58"/>
    <mergeCell ref="AB58:AJ58"/>
    <mergeCell ref="AK58:AP58"/>
    <mergeCell ref="A57:B57"/>
    <mergeCell ref="E57:H57"/>
    <mergeCell ref="K57:V57"/>
    <mergeCell ref="W57:AA57"/>
    <mergeCell ref="AB57:AJ57"/>
    <mergeCell ref="AK57:AP57"/>
    <mergeCell ref="A60:B60"/>
    <mergeCell ref="E60:H60"/>
    <mergeCell ref="K60:V60"/>
    <mergeCell ref="W60:AA60"/>
    <mergeCell ref="AB60:AJ60"/>
    <mergeCell ref="AK60:AP60"/>
    <mergeCell ref="A59:B59"/>
    <mergeCell ref="E59:H59"/>
    <mergeCell ref="K59:V59"/>
    <mergeCell ref="W59:AA59"/>
    <mergeCell ref="AB59:AJ59"/>
    <mergeCell ref="AK59:AP59"/>
    <mergeCell ref="A62:B62"/>
    <mergeCell ref="E62:H62"/>
    <mergeCell ref="K62:V62"/>
    <mergeCell ref="W62:AA62"/>
    <mergeCell ref="AB62:AJ62"/>
    <mergeCell ref="AK62:AP62"/>
    <mergeCell ref="A61:B61"/>
    <mergeCell ref="E61:H61"/>
    <mergeCell ref="K61:V61"/>
    <mergeCell ref="W61:AA61"/>
    <mergeCell ref="AB61:AJ61"/>
    <mergeCell ref="AK61:AP61"/>
    <mergeCell ref="A64:B64"/>
    <mergeCell ref="E64:H64"/>
    <mergeCell ref="K64:V64"/>
    <mergeCell ref="W64:AA64"/>
    <mergeCell ref="AB64:AJ64"/>
    <mergeCell ref="AK64:AP64"/>
    <mergeCell ref="A63:B63"/>
    <mergeCell ref="E63:H63"/>
    <mergeCell ref="K63:V63"/>
    <mergeCell ref="W63:AA63"/>
    <mergeCell ref="AB63:AJ63"/>
    <mergeCell ref="AK63:AP63"/>
    <mergeCell ref="A66:B66"/>
    <mergeCell ref="E66:H66"/>
    <mergeCell ref="K66:V66"/>
    <mergeCell ref="W66:AA66"/>
    <mergeCell ref="AB66:AJ66"/>
    <mergeCell ref="AK66:AP66"/>
    <mergeCell ref="A65:B65"/>
    <mergeCell ref="E65:H65"/>
    <mergeCell ref="K65:V65"/>
    <mergeCell ref="W65:AA65"/>
    <mergeCell ref="AB65:AJ65"/>
    <mergeCell ref="AK65:AP65"/>
    <mergeCell ref="A68:B68"/>
    <mergeCell ref="E68:H68"/>
    <mergeCell ref="K68:V68"/>
    <mergeCell ref="W68:AA68"/>
    <mergeCell ref="AB68:AJ68"/>
    <mergeCell ref="AK68:AP68"/>
    <mergeCell ref="A67:B67"/>
    <mergeCell ref="E67:H67"/>
    <mergeCell ref="K67:V67"/>
    <mergeCell ref="W67:AA67"/>
    <mergeCell ref="AB67:AJ67"/>
    <mergeCell ref="AK67:AP67"/>
    <mergeCell ref="A70:B70"/>
    <mergeCell ref="E70:H70"/>
    <mergeCell ref="K70:V70"/>
    <mergeCell ref="W70:AA70"/>
    <mergeCell ref="AB70:AJ70"/>
    <mergeCell ref="AK70:AP70"/>
    <mergeCell ref="A69:B69"/>
    <mergeCell ref="E69:H69"/>
    <mergeCell ref="K69:V69"/>
    <mergeCell ref="W69:AA69"/>
    <mergeCell ref="AB69:AJ69"/>
    <mergeCell ref="AK69:AP69"/>
    <mergeCell ref="A72:B72"/>
    <mergeCell ref="E72:H72"/>
    <mergeCell ref="K72:V72"/>
    <mergeCell ref="W72:AA72"/>
    <mergeCell ref="AB72:AJ72"/>
    <mergeCell ref="AK72:AP72"/>
    <mergeCell ref="A71:B71"/>
    <mergeCell ref="E71:H71"/>
    <mergeCell ref="K71:V71"/>
    <mergeCell ref="W71:AA71"/>
    <mergeCell ref="AB71:AJ71"/>
    <mergeCell ref="AK71:AP71"/>
    <mergeCell ref="A74:B74"/>
    <mergeCell ref="E74:H74"/>
    <mergeCell ref="K74:V74"/>
    <mergeCell ref="W74:AA74"/>
    <mergeCell ref="AB74:AJ74"/>
    <mergeCell ref="AK74:AP74"/>
    <mergeCell ref="A73:B73"/>
    <mergeCell ref="E73:H73"/>
    <mergeCell ref="K73:V73"/>
    <mergeCell ref="W73:AA73"/>
    <mergeCell ref="AB73:AJ73"/>
    <mergeCell ref="AK73:AP73"/>
    <mergeCell ref="A76:B76"/>
    <mergeCell ref="E76:H76"/>
    <mergeCell ref="K76:V76"/>
    <mergeCell ref="W76:AA76"/>
    <mergeCell ref="AB76:AJ76"/>
    <mergeCell ref="AK76:AP76"/>
    <mergeCell ref="A75:B75"/>
    <mergeCell ref="E75:H75"/>
    <mergeCell ref="K75:V75"/>
    <mergeCell ref="W75:AA75"/>
    <mergeCell ref="AB75:AJ75"/>
    <mergeCell ref="AK75:AP75"/>
    <mergeCell ref="A78:B78"/>
    <mergeCell ref="E78:H78"/>
    <mergeCell ref="K78:V78"/>
    <mergeCell ref="W78:AA78"/>
    <mergeCell ref="AB78:AJ78"/>
    <mergeCell ref="AK78:AP78"/>
    <mergeCell ref="A77:B77"/>
    <mergeCell ref="E77:H77"/>
    <mergeCell ref="K77:V77"/>
    <mergeCell ref="W77:AA77"/>
    <mergeCell ref="AB77:AJ77"/>
    <mergeCell ref="AK77:AP77"/>
    <mergeCell ref="A80:B80"/>
    <mergeCell ref="E80:H80"/>
    <mergeCell ref="K80:V80"/>
    <mergeCell ref="W80:AA80"/>
    <mergeCell ref="AB80:AJ80"/>
    <mergeCell ref="AK80:AP80"/>
    <mergeCell ref="A79:B79"/>
    <mergeCell ref="E79:H79"/>
    <mergeCell ref="K79:V79"/>
    <mergeCell ref="W79:AA79"/>
    <mergeCell ref="AB79:AJ79"/>
    <mergeCell ref="AK79:AP79"/>
    <mergeCell ref="A82:B82"/>
    <mergeCell ref="E82:H82"/>
    <mergeCell ref="K82:V82"/>
    <mergeCell ref="W82:AA82"/>
    <mergeCell ref="AB82:AJ82"/>
    <mergeCell ref="AK82:AP82"/>
    <mergeCell ref="A81:B81"/>
    <mergeCell ref="E81:H81"/>
    <mergeCell ref="K81:V81"/>
    <mergeCell ref="W81:AA81"/>
    <mergeCell ref="AB81:AJ81"/>
    <mergeCell ref="AK81:AP81"/>
    <mergeCell ref="A84:B84"/>
    <mergeCell ref="E84:H84"/>
    <mergeCell ref="K84:V84"/>
    <mergeCell ref="W84:AA84"/>
    <mergeCell ref="AB84:AJ84"/>
    <mergeCell ref="AK84:AP84"/>
    <mergeCell ref="A83:B83"/>
    <mergeCell ref="E83:H83"/>
    <mergeCell ref="K83:V83"/>
    <mergeCell ref="W83:AA83"/>
    <mergeCell ref="AB83:AJ83"/>
    <mergeCell ref="AK83:AP83"/>
    <mergeCell ref="A86:B86"/>
    <mergeCell ref="E86:H86"/>
    <mergeCell ref="K86:V86"/>
    <mergeCell ref="W86:AA86"/>
    <mergeCell ref="AB86:AJ86"/>
    <mergeCell ref="AK86:AP86"/>
    <mergeCell ref="A85:B85"/>
    <mergeCell ref="E85:H85"/>
    <mergeCell ref="K85:V85"/>
    <mergeCell ref="W85:AA85"/>
    <mergeCell ref="AB85:AJ85"/>
    <mergeCell ref="AK85:AP85"/>
    <mergeCell ref="A88:B88"/>
    <mergeCell ref="E88:H88"/>
    <mergeCell ref="K88:V88"/>
    <mergeCell ref="W88:AA88"/>
    <mergeCell ref="AB88:AJ88"/>
    <mergeCell ref="AK88:AP88"/>
    <mergeCell ref="A87:B87"/>
    <mergeCell ref="E87:H87"/>
    <mergeCell ref="K87:V87"/>
    <mergeCell ref="W87:AA87"/>
    <mergeCell ref="AB87:AJ87"/>
    <mergeCell ref="AK87:AP87"/>
    <mergeCell ref="A90:B90"/>
    <mergeCell ref="E90:H90"/>
    <mergeCell ref="K90:V90"/>
    <mergeCell ref="W90:AA90"/>
    <mergeCell ref="AB90:AJ90"/>
    <mergeCell ref="AK90:AP90"/>
    <mergeCell ref="A89:B89"/>
    <mergeCell ref="E89:H89"/>
    <mergeCell ref="K89:V89"/>
    <mergeCell ref="W89:AA89"/>
    <mergeCell ref="AB89:AJ89"/>
    <mergeCell ref="AK89:AP89"/>
    <mergeCell ref="A92:B92"/>
    <mergeCell ref="E92:H92"/>
    <mergeCell ref="K92:V92"/>
    <mergeCell ref="W92:AA92"/>
    <mergeCell ref="AB92:AJ92"/>
    <mergeCell ref="AK92:AP92"/>
    <mergeCell ref="A91:B91"/>
    <mergeCell ref="E91:H91"/>
    <mergeCell ref="K91:V91"/>
    <mergeCell ref="W91:AA91"/>
    <mergeCell ref="AB91:AJ91"/>
    <mergeCell ref="AK91:AP91"/>
    <mergeCell ref="A94:B94"/>
    <mergeCell ref="E94:H94"/>
    <mergeCell ref="K94:V94"/>
    <mergeCell ref="W94:AA94"/>
    <mergeCell ref="AB94:AJ94"/>
    <mergeCell ref="AK94:AP94"/>
    <mergeCell ref="A93:B93"/>
    <mergeCell ref="E93:H93"/>
    <mergeCell ref="K93:V93"/>
    <mergeCell ref="W93:AA93"/>
    <mergeCell ref="AB93:AJ93"/>
    <mergeCell ref="AK93:AP93"/>
    <mergeCell ref="A96:B96"/>
    <mergeCell ref="E96:H96"/>
    <mergeCell ref="K96:V96"/>
    <mergeCell ref="W96:AA96"/>
    <mergeCell ref="AB96:AJ96"/>
    <mergeCell ref="AK96:AP96"/>
    <mergeCell ref="A95:B95"/>
    <mergeCell ref="E95:H95"/>
    <mergeCell ref="K95:V95"/>
    <mergeCell ref="W95:AA95"/>
    <mergeCell ref="AB95:AJ95"/>
    <mergeCell ref="AK95:AP95"/>
    <mergeCell ref="A98:B98"/>
    <mergeCell ref="E98:H98"/>
    <mergeCell ref="K98:V98"/>
    <mergeCell ref="W98:AA98"/>
    <mergeCell ref="AB98:AJ98"/>
    <mergeCell ref="AK98:AP98"/>
    <mergeCell ref="A97:B97"/>
    <mergeCell ref="E97:H97"/>
    <mergeCell ref="K97:V97"/>
    <mergeCell ref="W97:AA97"/>
    <mergeCell ref="AB97:AJ97"/>
    <mergeCell ref="AK97:AP97"/>
    <mergeCell ref="A100:B100"/>
    <mergeCell ref="E100:H100"/>
    <mergeCell ref="K100:V100"/>
    <mergeCell ref="W100:AA100"/>
    <mergeCell ref="AB100:AJ100"/>
    <mergeCell ref="AK100:AP100"/>
    <mergeCell ref="A99:B99"/>
    <mergeCell ref="E99:H99"/>
    <mergeCell ref="K99:V99"/>
    <mergeCell ref="W99:AA99"/>
    <mergeCell ref="AB99:AJ99"/>
    <mergeCell ref="AK99:AP99"/>
    <mergeCell ref="A102:B102"/>
    <mergeCell ref="E102:H102"/>
    <mergeCell ref="K102:V102"/>
    <mergeCell ref="W102:AA102"/>
    <mergeCell ref="AB102:AJ102"/>
    <mergeCell ref="AK102:AP102"/>
    <mergeCell ref="A101:B101"/>
    <mergeCell ref="E101:H101"/>
    <mergeCell ref="K101:V101"/>
    <mergeCell ref="W101:AA101"/>
    <mergeCell ref="AB101:AJ101"/>
    <mergeCell ref="AK101:AP101"/>
    <mergeCell ref="A104:B104"/>
    <mergeCell ref="E104:H104"/>
    <mergeCell ref="K104:V104"/>
    <mergeCell ref="W104:AA104"/>
    <mergeCell ref="AB104:AJ104"/>
    <mergeCell ref="AK104:AP104"/>
    <mergeCell ref="A103:B103"/>
    <mergeCell ref="E103:H103"/>
    <mergeCell ref="K103:V103"/>
    <mergeCell ref="W103:AA103"/>
    <mergeCell ref="AB103:AJ103"/>
    <mergeCell ref="AK103:AP103"/>
    <mergeCell ref="A106:B106"/>
    <mergeCell ref="E106:H106"/>
    <mergeCell ref="K106:V106"/>
    <mergeCell ref="W106:AA106"/>
    <mergeCell ref="AB106:AJ106"/>
    <mergeCell ref="AK106:AP106"/>
    <mergeCell ref="A105:B105"/>
    <mergeCell ref="E105:H105"/>
    <mergeCell ref="K105:V105"/>
    <mergeCell ref="W105:AA105"/>
    <mergeCell ref="AB105:AJ105"/>
    <mergeCell ref="AK105:AP105"/>
    <mergeCell ref="A108:B108"/>
    <mergeCell ref="E108:H108"/>
    <mergeCell ref="K108:V108"/>
    <mergeCell ref="W108:AA108"/>
    <mergeCell ref="AB108:AJ108"/>
    <mergeCell ref="AK108:AP108"/>
    <mergeCell ref="A107:B107"/>
    <mergeCell ref="E107:H107"/>
    <mergeCell ref="K107:V107"/>
    <mergeCell ref="W107:AA107"/>
    <mergeCell ref="AB107:AJ107"/>
    <mergeCell ref="AK107:AP107"/>
    <mergeCell ref="A110:B110"/>
    <mergeCell ref="E110:H110"/>
    <mergeCell ref="K110:V110"/>
    <mergeCell ref="W110:AA110"/>
    <mergeCell ref="AB110:AJ110"/>
    <mergeCell ref="AK110:AP110"/>
    <mergeCell ref="A109:B109"/>
    <mergeCell ref="E109:H109"/>
    <mergeCell ref="K109:V109"/>
    <mergeCell ref="W109:AA109"/>
    <mergeCell ref="AB109:AJ109"/>
    <mergeCell ref="AK109:AP109"/>
    <mergeCell ref="A112:B112"/>
    <mergeCell ref="E112:H112"/>
    <mergeCell ref="K112:V112"/>
    <mergeCell ref="W112:AA112"/>
    <mergeCell ref="AB112:AJ112"/>
    <mergeCell ref="AK112:AP112"/>
    <mergeCell ref="A111:B111"/>
    <mergeCell ref="E111:H111"/>
    <mergeCell ref="K111:V111"/>
    <mergeCell ref="W111:AA111"/>
    <mergeCell ref="AB111:AJ111"/>
    <mergeCell ref="AK111:AP111"/>
    <mergeCell ref="A114:B114"/>
    <mergeCell ref="E114:H114"/>
    <mergeCell ref="K114:V114"/>
    <mergeCell ref="W114:AA114"/>
    <mergeCell ref="AB114:AJ114"/>
    <mergeCell ref="AK114:AP114"/>
    <mergeCell ref="A113:B113"/>
    <mergeCell ref="E113:H113"/>
    <mergeCell ref="K113:V113"/>
    <mergeCell ref="W113:AA113"/>
    <mergeCell ref="AB113:AJ113"/>
    <mergeCell ref="AK113:AP113"/>
    <mergeCell ref="A116:B116"/>
    <mergeCell ref="E116:H116"/>
    <mergeCell ref="K116:V116"/>
    <mergeCell ref="W116:AA116"/>
    <mergeCell ref="AB116:AJ116"/>
    <mergeCell ref="AK116:AP116"/>
    <mergeCell ref="A115:B115"/>
    <mergeCell ref="E115:H115"/>
    <mergeCell ref="K115:V115"/>
    <mergeCell ref="W115:AA115"/>
    <mergeCell ref="AB115:AJ115"/>
    <mergeCell ref="AK115:AP115"/>
    <mergeCell ref="A118:B118"/>
    <mergeCell ref="E118:H118"/>
    <mergeCell ref="K118:V118"/>
    <mergeCell ref="W118:AA118"/>
    <mergeCell ref="AB118:AJ118"/>
    <mergeCell ref="AK118:AP118"/>
    <mergeCell ref="A117:B117"/>
    <mergeCell ref="E117:H117"/>
    <mergeCell ref="K117:V117"/>
    <mergeCell ref="W117:AA117"/>
    <mergeCell ref="AB117:AJ117"/>
    <mergeCell ref="AK117:AP117"/>
    <mergeCell ref="A120:B120"/>
    <mergeCell ref="E120:H120"/>
    <mergeCell ref="K120:V120"/>
    <mergeCell ref="W120:AA120"/>
    <mergeCell ref="AB120:AJ120"/>
    <mergeCell ref="AK120:AP120"/>
    <mergeCell ref="A119:B119"/>
    <mergeCell ref="E119:H119"/>
    <mergeCell ref="K119:V119"/>
    <mergeCell ref="W119:AA119"/>
    <mergeCell ref="AB119:AJ119"/>
    <mergeCell ref="AK119:AP119"/>
    <mergeCell ref="A122:B122"/>
    <mergeCell ref="E122:H122"/>
    <mergeCell ref="K122:V122"/>
    <mergeCell ref="W122:AA122"/>
    <mergeCell ref="AB122:AJ122"/>
    <mergeCell ref="AK122:AP122"/>
    <mergeCell ref="A121:B121"/>
    <mergeCell ref="E121:H121"/>
    <mergeCell ref="K121:V121"/>
    <mergeCell ref="W121:AA121"/>
    <mergeCell ref="AB121:AJ121"/>
    <mergeCell ref="AK121:AP121"/>
    <mergeCell ref="A124:B124"/>
    <mergeCell ref="E124:H124"/>
    <mergeCell ref="K124:V124"/>
    <mergeCell ref="W124:AA124"/>
    <mergeCell ref="AB124:AJ124"/>
    <mergeCell ref="AK124:AP124"/>
    <mergeCell ref="A123:B123"/>
    <mergeCell ref="E123:H123"/>
    <mergeCell ref="K123:V123"/>
    <mergeCell ref="W123:AA123"/>
    <mergeCell ref="AB123:AJ123"/>
    <mergeCell ref="AK123:AP123"/>
    <mergeCell ref="A126:B126"/>
    <mergeCell ref="E126:H126"/>
    <mergeCell ref="K126:V126"/>
    <mergeCell ref="W126:AA126"/>
    <mergeCell ref="AB126:AJ126"/>
    <mergeCell ref="AK126:AP126"/>
    <mergeCell ref="A125:B125"/>
    <mergeCell ref="E125:H125"/>
    <mergeCell ref="K125:V125"/>
    <mergeCell ref="W125:AA125"/>
    <mergeCell ref="AB125:AJ125"/>
    <mergeCell ref="AK125:AP125"/>
    <mergeCell ref="A128:B128"/>
    <mergeCell ref="E128:H128"/>
    <mergeCell ref="K128:V128"/>
    <mergeCell ref="W128:AA128"/>
    <mergeCell ref="AB128:AJ128"/>
    <mergeCell ref="AK128:AP128"/>
    <mergeCell ref="A127:B127"/>
    <mergeCell ref="E127:H127"/>
    <mergeCell ref="K127:V127"/>
    <mergeCell ref="W127:AA127"/>
    <mergeCell ref="AB127:AJ127"/>
    <mergeCell ref="AK127:AP127"/>
    <mergeCell ref="A130:B130"/>
    <mergeCell ref="E130:H130"/>
    <mergeCell ref="K130:V130"/>
    <mergeCell ref="W130:AA130"/>
    <mergeCell ref="AB130:AJ130"/>
    <mergeCell ref="AK130:AP130"/>
    <mergeCell ref="A129:B129"/>
    <mergeCell ref="E129:H129"/>
    <mergeCell ref="K129:V129"/>
    <mergeCell ref="W129:AA129"/>
    <mergeCell ref="AB129:AJ129"/>
    <mergeCell ref="AK129:AP129"/>
    <mergeCell ref="A132:B132"/>
    <mergeCell ref="E132:H132"/>
    <mergeCell ref="K132:V132"/>
    <mergeCell ref="W132:AA132"/>
    <mergeCell ref="AB132:AJ132"/>
    <mergeCell ref="AK132:AP132"/>
    <mergeCell ref="A131:B131"/>
    <mergeCell ref="E131:H131"/>
    <mergeCell ref="K131:V131"/>
    <mergeCell ref="W131:AA131"/>
    <mergeCell ref="AB131:AJ131"/>
    <mergeCell ref="AK131:AP131"/>
    <mergeCell ref="A134:B134"/>
    <mergeCell ref="E134:H134"/>
    <mergeCell ref="K134:V134"/>
    <mergeCell ref="W134:AA134"/>
    <mergeCell ref="AB134:AJ134"/>
    <mergeCell ref="AK134:AP134"/>
    <mergeCell ref="A133:B133"/>
    <mergeCell ref="E133:H133"/>
    <mergeCell ref="K133:V133"/>
    <mergeCell ref="W133:AA133"/>
    <mergeCell ref="AB133:AJ133"/>
    <mergeCell ref="AK133:AP133"/>
    <mergeCell ref="W11:AO11"/>
    <mergeCell ref="C5:AH5"/>
    <mergeCell ref="C6:AH6"/>
    <mergeCell ref="C8:V8"/>
    <mergeCell ref="X8:AH8"/>
    <mergeCell ref="K9:P9"/>
    <mergeCell ref="A137:B137"/>
    <mergeCell ref="E137:H137"/>
    <mergeCell ref="K137:V137"/>
    <mergeCell ref="W137:AA137"/>
    <mergeCell ref="AB137:AJ137"/>
    <mergeCell ref="AK137:AP137"/>
    <mergeCell ref="A136:B136"/>
    <mergeCell ref="E136:H136"/>
    <mergeCell ref="K136:V136"/>
    <mergeCell ref="W136:AA136"/>
    <mergeCell ref="AB136:AJ136"/>
    <mergeCell ref="AK136:AP136"/>
    <mergeCell ref="A135:B135"/>
    <mergeCell ref="E135:H135"/>
    <mergeCell ref="K135:V135"/>
    <mergeCell ref="W135:AA135"/>
    <mergeCell ref="AB135:AJ135"/>
    <mergeCell ref="AK135:AP135"/>
  </mergeCells>
  <pageMargins left="0.7" right="0.7" top="0.75" bottom="0.75" header="0.3" footer="0.3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zoomScaleNormal="100" workbookViewId="0"/>
  </sheetViews>
  <sheetFormatPr defaultRowHeight="12.75" x14ac:dyDescent="0.2"/>
  <cols>
    <col min="1" max="1" width="4.85546875" style="8" customWidth="1"/>
    <col min="2" max="2" width="44.85546875" style="8" customWidth="1"/>
    <col min="3" max="3" width="15.5703125" style="8" customWidth="1"/>
    <col min="4" max="4" width="16.140625" style="8" customWidth="1"/>
    <col min="5" max="5" width="13.42578125" style="8" customWidth="1"/>
    <col min="6" max="6" width="12.85546875" style="8" customWidth="1"/>
    <col min="7" max="252" width="9.140625" style="8"/>
    <col min="253" max="253" width="4.85546875" style="8" customWidth="1"/>
    <col min="254" max="254" width="44.85546875" style="8" customWidth="1"/>
    <col min="255" max="255" width="9.7109375" style="8" customWidth="1"/>
    <col min="256" max="256" width="10.42578125" style="8" customWidth="1"/>
    <col min="257" max="257" width="9.28515625" style="8" customWidth="1"/>
    <col min="258" max="258" width="9" style="8" customWidth="1"/>
    <col min="259" max="508" width="9.140625" style="8"/>
    <col min="509" max="509" width="4.85546875" style="8" customWidth="1"/>
    <col min="510" max="510" width="44.85546875" style="8" customWidth="1"/>
    <col min="511" max="511" width="9.7109375" style="8" customWidth="1"/>
    <col min="512" max="512" width="10.42578125" style="8" customWidth="1"/>
    <col min="513" max="513" width="9.28515625" style="8" customWidth="1"/>
    <col min="514" max="514" width="9" style="8" customWidth="1"/>
    <col min="515" max="764" width="9.140625" style="8"/>
    <col min="765" max="765" width="4.85546875" style="8" customWidth="1"/>
    <col min="766" max="766" width="44.85546875" style="8" customWidth="1"/>
    <col min="767" max="767" width="9.7109375" style="8" customWidth="1"/>
    <col min="768" max="768" width="10.42578125" style="8" customWidth="1"/>
    <col min="769" max="769" width="9.28515625" style="8" customWidth="1"/>
    <col min="770" max="770" width="9" style="8" customWidth="1"/>
    <col min="771" max="1020" width="9.140625" style="8"/>
    <col min="1021" max="1021" width="4.85546875" style="8" customWidth="1"/>
    <col min="1022" max="1022" width="44.85546875" style="8" customWidth="1"/>
    <col min="1023" max="1023" width="9.7109375" style="8" customWidth="1"/>
    <col min="1024" max="1024" width="10.42578125" style="8" customWidth="1"/>
    <col min="1025" max="1025" width="9.28515625" style="8" customWidth="1"/>
    <col min="1026" max="1026" width="9" style="8" customWidth="1"/>
    <col min="1027" max="1276" width="9.140625" style="8"/>
    <col min="1277" max="1277" width="4.85546875" style="8" customWidth="1"/>
    <col min="1278" max="1278" width="44.85546875" style="8" customWidth="1"/>
    <col min="1279" max="1279" width="9.7109375" style="8" customWidth="1"/>
    <col min="1280" max="1280" width="10.42578125" style="8" customWidth="1"/>
    <col min="1281" max="1281" width="9.28515625" style="8" customWidth="1"/>
    <col min="1282" max="1282" width="9" style="8" customWidth="1"/>
    <col min="1283" max="1532" width="9.140625" style="8"/>
    <col min="1533" max="1533" width="4.85546875" style="8" customWidth="1"/>
    <col min="1534" max="1534" width="44.85546875" style="8" customWidth="1"/>
    <col min="1535" max="1535" width="9.7109375" style="8" customWidth="1"/>
    <col min="1536" max="1536" width="10.42578125" style="8" customWidth="1"/>
    <col min="1537" max="1537" width="9.28515625" style="8" customWidth="1"/>
    <col min="1538" max="1538" width="9" style="8" customWidth="1"/>
    <col min="1539" max="1788" width="9.140625" style="8"/>
    <col min="1789" max="1789" width="4.85546875" style="8" customWidth="1"/>
    <col min="1790" max="1790" width="44.85546875" style="8" customWidth="1"/>
    <col min="1791" max="1791" width="9.7109375" style="8" customWidth="1"/>
    <col min="1792" max="1792" width="10.42578125" style="8" customWidth="1"/>
    <col min="1793" max="1793" width="9.28515625" style="8" customWidth="1"/>
    <col min="1794" max="1794" width="9" style="8" customWidth="1"/>
    <col min="1795" max="2044" width="9.140625" style="8"/>
    <col min="2045" max="2045" width="4.85546875" style="8" customWidth="1"/>
    <col min="2046" max="2046" width="44.85546875" style="8" customWidth="1"/>
    <col min="2047" max="2047" width="9.7109375" style="8" customWidth="1"/>
    <col min="2048" max="2048" width="10.42578125" style="8" customWidth="1"/>
    <col min="2049" max="2049" width="9.28515625" style="8" customWidth="1"/>
    <col min="2050" max="2050" width="9" style="8" customWidth="1"/>
    <col min="2051" max="2300" width="9.140625" style="8"/>
    <col min="2301" max="2301" width="4.85546875" style="8" customWidth="1"/>
    <col min="2302" max="2302" width="44.85546875" style="8" customWidth="1"/>
    <col min="2303" max="2303" width="9.7109375" style="8" customWidth="1"/>
    <col min="2304" max="2304" width="10.42578125" style="8" customWidth="1"/>
    <col min="2305" max="2305" width="9.28515625" style="8" customWidth="1"/>
    <col min="2306" max="2306" width="9" style="8" customWidth="1"/>
    <col min="2307" max="2556" width="9.140625" style="8"/>
    <col min="2557" max="2557" width="4.85546875" style="8" customWidth="1"/>
    <col min="2558" max="2558" width="44.85546875" style="8" customWidth="1"/>
    <col min="2559" max="2559" width="9.7109375" style="8" customWidth="1"/>
    <col min="2560" max="2560" width="10.42578125" style="8" customWidth="1"/>
    <col min="2561" max="2561" width="9.28515625" style="8" customWidth="1"/>
    <col min="2562" max="2562" width="9" style="8" customWidth="1"/>
    <col min="2563" max="2812" width="9.140625" style="8"/>
    <col min="2813" max="2813" width="4.85546875" style="8" customWidth="1"/>
    <col min="2814" max="2814" width="44.85546875" style="8" customWidth="1"/>
    <col min="2815" max="2815" width="9.7109375" style="8" customWidth="1"/>
    <col min="2816" max="2816" width="10.42578125" style="8" customWidth="1"/>
    <col min="2817" max="2817" width="9.28515625" style="8" customWidth="1"/>
    <col min="2818" max="2818" width="9" style="8" customWidth="1"/>
    <col min="2819" max="3068" width="9.140625" style="8"/>
    <col min="3069" max="3069" width="4.85546875" style="8" customWidth="1"/>
    <col min="3070" max="3070" width="44.85546875" style="8" customWidth="1"/>
    <col min="3071" max="3071" width="9.7109375" style="8" customWidth="1"/>
    <col min="3072" max="3072" width="10.42578125" style="8" customWidth="1"/>
    <col min="3073" max="3073" width="9.28515625" style="8" customWidth="1"/>
    <col min="3074" max="3074" width="9" style="8" customWidth="1"/>
    <col min="3075" max="3324" width="9.140625" style="8"/>
    <col min="3325" max="3325" width="4.85546875" style="8" customWidth="1"/>
    <col min="3326" max="3326" width="44.85546875" style="8" customWidth="1"/>
    <col min="3327" max="3327" width="9.7109375" style="8" customWidth="1"/>
    <col min="3328" max="3328" width="10.42578125" style="8" customWidth="1"/>
    <col min="3329" max="3329" width="9.28515625" style="8" customWidth="1"/>
    <col min="3330" max="3330" width="9" style="8" customWidth="1"/>
    <col min="3331" max="3580" width="9.140625" style="8"/>
    <col min="3581" max="3581" width="4.85546875" style="8" customWidth="1"/>
    <col min="3582" max="3582" width="44.85546875" style="8" customWidth="1"/>
    <col min="3583" max="3583" width="9.7109375" style="8" customWidth="1"/>
    <col min="3584" max="3584" width="10.42578125" style="8" customWidth="1"/>
    <col min="3585" max="3585" width="9.28515625" style="8" customWidth="1"/>
    <col min="3586" max="3586" width="9" style="8" customWidth="1"/>
    <col min="3587" max="3836" width="9.140625" style="8"/>
    <col min="3837" max="3837" width="4.85546875" style="8" customWidth="1"/>
    <col min="3838" max="3838" width="44.85546875" style="8" customWidth="1"/>
    <col min="3839" max="3839" width="9.7109375" style="8" customWidth="1"/>
    <col min="3840" max="3840" width="10.42578125" style="8" customWidth="1"/>
    <col min="3841" max="3841" width="9.28515625" style="8" customWidth="1"/>
    <col min="3842" max="3842" width="9" style="8" customWidth="1"/>
    <col min="3843" max="4092" width="9.140625" style="8"/>
    <col min="4093" max="4093" width="4.85546875" style="8" customWidth="1"/>
    <col min="4094" max="4094" width="44.85546875" style="8" customWidth="1"/>
    <col min="4095" max="4095" width="9.7109375" style="8" customWidth="1"/>
    <col min="4096" max="4096" width="10.42578125" style="8" customWidth="1"/>
    <col min="4097" max="4097" width="9.28515625" style="8" customWidth="1"/>
    <col min="4098" max="4098" width="9" style="8" customWidth="1"/>
    <col min="4099" max="4348" width="9.140625" style="8"/>
    <col min="4349" max="4349" width="4.85546875" style="8" customWidth="1"/>
    <col min="4350" max="4350" width="44.85546875" style="8" customWidth="1"/>
    <col min="4351" max="4351" width="9.7109375" style="8" customWidth="1"/>
    <col min="4352" max="4352" width="10.42578125" style="8" customWidth="1"/>
    <col min="4353" max="4353" width="9.28515625" style="8" customWidth="1"/>
    <col min="4354" max="4354" width="9" style="8" customWidth="1"/>
    <col min="4355" max="4604" width="9.140625" style="8"/>
    <col min="4605" max="4605" width="4.85546875" style="8" customWidth="1"/>
    <col min="4606" max="4606" width="44.85546875" style="8" customWidth="1"/>
    <col min="4607" max="4607" width="9.7109375" style="8" customWidth="1"/>
    <col min="4608" max="4608" width="10.42578125" style="8" customWidth="1"/>
    <col min="4609" max="4609" width="9.28515625" style="8" customWidth="1"/>
    <col min="4610" max="4610" width="9" style="8" customWidth="1"/>
    <col min="4611" max="4860" width="9.140625" style="8"/>
    <col min="4861" max="4861" width="4.85546875" style="8" customWidth="1"/>
    <col min="4862" max="4862" width="44.85546875" style="8" customWidth="1"/>
    <col min="4863" max="4863" width="9.7109375" style="8" customWidth="1"/>
    <col min="4864" max="4864" width="10.42578125" style="8" customWidth="1"/>
    <col min="4865" max="4865" width="9.28515625" style="8" customWidth="1"/>
    <col min="4866" max="4866" width="9" style="8" customWidth="1"/>
    <col min="4867" max="5116" width="9.140625" style="8"/>
    <col min="5117" max="5117" width="4.85546875" style="8" customWidth="1"/>
    <col min="5118" max="5118" width="44.85546875" style="8" customWidth="1"/>
    <col min="5119" max="5119" width="9.7109375" style="8" customWidth="1"/>
    <col min="5120" max="5120" width="10.42578125" style="8" customWidth="1"/>
    <col min="5121" max="5121" width="9.28515625" style="8" customWidth="1"/>
    <col min="5122" max="5122" width="9" style="8" customWidth="1"/>
    <col min="5123" max="5372" width="9.140625" style="8"/>
    <col min="5373" max="5373" width="4.85546875" style="8" customWidth="1"/>
    <col min="5374" max="5374" width="44.85546875" style="8" customWidth="1"/>
    <col min="5375" max="5375" width="9.7109375" style="8" customWidth="1"/>
    <col min="5376" max="5376" width="10.42578125" style="8" customWidth="1"/>
    <col min="5377" max="5377" width="9.28515625" style="8" customWidth="1"/>
    <col min="5378" max="5378" width="9" style="8" customWidth="1"/>
    <col min="5379" max="5628" width="9.140625" style="8"/>
    <col min="5629" max="5629" width="4.85546875" style="8" customWidth="1"/>
    <col min="5630" max="5630" width="44.85546875" style="8" customWidth="1"/>
    <col min="5631" max="5631" width="9.7109375" style="8" customWidth="1"/>
    <col min="5632" max="5632" width="10.42578125" style="8" customWidth="1"/>
    <col min="5633" max="5633" width="9.28515625" style="8" customWidth="1"/>
    <col min="5634" max="5634" width="9" style="8" customWidth="1"/>
    <col min="5635" max="5884" width="9.140625" style="8"/>
    <col min="5885" max="5885" width="4.85546875" style="8" customWidth="1"/>
    <col min="5886" max="5886" width="44.85546875" style="8" customWidth="1"/>
    <col min="5887" max="5887" width="9.7109375" style="8" customWidth="1"/>
    <col min="5888" max="5888" width="10.42578125" style="8" customWidth="1"/>
    <col min="5889" max="5889" width="9.28515625" style="8" customWidth="1"/>
    <col min="5890" max="5890" width="9" style="8" customWidth="1"/>
    <col min="5891" max="6140" width="9.140625" style="8"/>
    <col min="6141" max="6141" width="4.85546875" style="8" customWidth="1"/>
    <col min="6142" max="6142" width="44.85546875" style="8" customWidth="1"/>
    <col min="6143" max="6143" width="9.7109375" style="8" customWidth="1"/>
    <col min="6144" max="6144" width="10.42578125" style="8" customWidth="1"/>
    <col min="6145" max="6145" width="9.28515625" style="8" customWidth="1"/>
    <col min="6146" max="6146" width="9" style="8" customWidth="1"/>
    <col min="6147" max="6396" width="9.140625" style="8"/>
    <col min="6397" max="6397" width="4.85546875" style="8" customWidth="1"/>
    <col min="6398" max="6398" width="44.85546875" style="8" customWidth="1"/>
    <col min="6399" max="6399" width="9.7109375" style="8" customWidth="1"/>
    <col min="6400" max="6400" width="10.42578125" style="8" customWidth="1"/>
    <col min="6401" max="6401" width="9.28515625" style="8" customWidth="1"/>
    <col min="6402" max="6402" width="9" style="8" customWidth="1"/>
    <col min="6403" max="6652" width="9.140625" style="8"/>
    <col min="6653" max="6653" width="4.85546875" style="8" customWidth="1"/>
    <col min="6654" max="6654" width="44.85546875" style="8" customWidth="1"/>
    <col min="6655" max="6655" width="9.7109375" style="8" customWidth="1"/>
    <col min="6656" max="6656" width="10.42578125" style="8" customWidth="1"/>
    <col min="6657" max="6657" width="9.28515625" style="8" customWidth="1"/>
    <col min="6658" max="6658" width="9" style="8" customWidth="1"/>
    <col min="6659" max="6908" width="9.140625" style="8"/>
    <col min="6909" max="6909" width="4.85546875" style="8" customWidth="1"/>
    <col min="6910" max="6910" width="44.85546875" style="8" customWidth="1"/>
    <col min="6911" max="6911" width="9.7109375" style="8" customWidth="1"/>
    <col min="6912" max="6912" width="10.42578125" style="8" customWidth="1"/>
    <col min="6913" max="6913" width="9.28515625" style="8" customWidth="1"/>
    <col min="6914" max="6914" width="9" style="8" customWidth="1"/>
    <col min="6915" max="7164" width="9.140625" style="8"/>
    <col min="7165" max="7165" width="4.85546875" style="8" customWidth="1"/>
    <col min="7166" max="7166" width="44.85546875" style="8" customWidth="1"/>
    <col min="7167" max="7167" width="9.7109375" style="8" customWidth="1"/>
    <col min="7168" max="7168" width="10.42578125" style="8" customWidth="1"/>
    <col min="7169" max="7169" width="9.28515625" style="8" customWidth="1"/>
    <col min="7170" max="7170" width="9" style="8" customWidth="1"/>
    <col min="7171" max="7420" width="9.140625" style="8"/>
    <col min="7421" max="7421" width="4.85546875" style="8" customWidth="1"/>
    <col min="7422" max="7422" width="44.85546875" style="8" customWidth="1"/>
    <col min="7423" max="7423" width="9.7109375" style="8" customWidth="1"/>
    <col min="7424" max="7424" width="10.42578125" style="8" customWidth="1"/>
    <col min="7425" max="7425" width="9.28515625" style="8" customWidth="1"/>
    <col min="7426" max="7426" width="9" style="8" customWidth="1"/>
    <col min="7427" max="7676" width="9.140625" style="8"/>
    <col min="7677" max="7677" width="4.85546875" style="8" customWidth="1"/>
    <col min="7678" max="7678" width="44.85546875" style="8" customWidth="1"/>
    <col min="7679" max="7679" width="9.7109375" style="8" customWidth="1"/>
    <col min="7680" max="7680" width="10.42578125" style="8" customWidth="1"/>
    <col min="7681" max="7681" width="9.28515625" style="8" customWidth="1"/>
    <col min="7682" max="7682" width="9" style="8" customWidth="1"/>
    <col min="7683" max="7932" width="9.140625" style="8"/>
    <col min="7933" max="7933" width="4.85546875" style="8" customWidth="1"/>
    <col min="7934" max="7934" width="44.85546875" style="8" customWidth="1"/>
    <col min="7935" max="7935" width="9.7109375" style="8" customWidth="1"/>
    <col min="7936" max="7936" width="10.42578125" style="8" customWidth="1"/>
    <col min="7937" max="7937" width="9.28515625" style="8" customWidth="1"/>
    <col min="7938" max="7938" width="9" style="8" customWidth="1"/>
    <col min="7939" max="8188" width="9.140625" style="8"/>
    <col min="8189" max="8189" width="4.85546875" style="8" customWidth="1"/>
    <col min="8190" max="8190" width="44.85546875" style="8" customWidth="1"/>
    <col min="8191" max="8191" width="9.7109375" style="8" customWidth="1"/>
    <col min="8192" max="8192" width="10.42578125" style="8" customWidth="1"/>
    <col min="8193" max="8193" width="9.28515625" style="8" customWidth="1"/>
    <col min="8194" max="8194" width="9" style="8" customWidth="1"/>
    <col min="8195" max="8444" width="9.140625" style="8"/>
    <col min="8445" max="8445" width="4.85546875" style="8" customWidth="1"/>
    <col min="8446" max="8446" width="44.85546875" style="8" customWidth="1"/>
    <col min="8447" max="8447" width="9.7109375" style="8" customWidth="1"/>
    <col min="8448" max="8448" width="10.42578125" style="8" customWidth="1"/>
    <col min="8449" max="8449" width="9.28515625" style="8" customWidth="1"/>
    <col min="8450" max="8450" width="9" style="8" customWidth="1"/>
    <col min="8451" max="8700" width="9.140625" style="8"/>
    <col min="8701" max="8701" width="4.85546875" style="8" customWidth="1"/>
    <col min="8702" max="8702" width="44.85546875" style="8" customWidth="1"/>
    <col min="8703" max="8703" width="9.7109375" style="8" customWidth="1"/>
    <col min="8704" max="8704" width="10.42578125" style="8" customWidth="1"/>
    <col min="8705" max="8705" width="9.28515625" style="8" customWidth="1"/>
    <col min="8706" max="8706" width="9" style="8" customWidth="1"/>
    <col min="8707" max="8956" width="9.140625" style="8"/>
    <col min="8957" max="8957" width="4.85546875" style="8" customWidth="1"/>
    <col min="8958" max="8958" width="44.85546875" style="8" customWidth="1"/>
    <col min="8959" max="8959" width="9.7109375" style="8" customWidth="1"/>
    <col min="8960" max="8960" width="10.42578125" style="8" customWidth="1"/>
    <col min="8961" max="8961" width="9.28515625" style="8" customWidth="1"/>
    <col min="8962" max="8962" width="9" style="8" customWidth="1"/>
    <col min="8963" max="9212" width="9.140625" style="8"/>
    <col min="9213" max="9213" width="4.85546875" style="8" customWidth="1"/>
    <col min="9214" max="9214" width="44.85546875" style="8" customWidth="1"/>
    <col min="9215" max="9215" width="9.7109375" style="8" customWidth="1"/>
    <col min="9216" max="9216" width="10.42578125" style="8" customWidth="1"/>
    <col min="9217" max="9217" width="9.28515625" style="8" customWidth="1"/>
    <col min="9218" max="9218" width="9" style="8" customWidth="1"/>
    <col min="9219" max="9468" width="9.140625" style="8"/>
    <col min="9469" max="9469" width="4.85546875" style="8" customWidth="1"/>
    <col min="9470" max="9470" width="44.85546875" style="8" customWidth="1"/>
    <col min="9471" max="9471" width="9.7109375" style="8" customWidth="1"/>
    <col min="9472" max="9472" width="10.42578125" style="8" customWidth="1"/>
    <col min="9473" max="9473" width="9.28515625" style="8" customWidth="1"/>
    <col min="9474" max="9474" width="9" style="8" customWidth="1"/>
    <col min="9475" max="9724" width="9.140625" style="8"/>
    <col min="9725" max="9725" width="4.85546875" style="8" customWidth="1"/>
    <col min="9726" max="9726" width="44.85546875" style="8" customWidth="1"/>
    <col min="9727" max="9727" width="9.7109375" style="8" customWidth="1"/>
    <col min="9728" max="9728" width="10.42578125" style="8" customWidth="1"/>
    <col min="9729" max="9729" width="9.28515625" style="8" customWidth="1"/>
    <col min="9730" max="9730" width="9" style="8" customWidth="1"/>
    <col min="9731" max="9980" width="9.140625" style="8"/>
    <col min="9981" max="9981" width="4.85546875" style="8" customWidth="1"/>
    <col min="9982" max="9982" width="44.85546875" style="8" customWidth="1"/>
    <col min="9983" max="9983" width="9.7109375" style="8" customWidth="1"/>
    <col min="9984" max="9984" width="10.42578125" style="8" customWidth="1"/>
    <col min="9985" max="9985" width="9.28515625" style="8" customWidth="1"/>
    <col min="9986" max="9986" width="9" style="8" customWidth="1"/>
    <col min="9987" max="10236" width="9.140625" style="8"/>
    <col min="10237" max="10237" width="4.85546875" style="8" customWidth="1"/>
    <col min="10238" max="10238" width="44.85546875" style="8" customWidth="1"/>
    <col min="10239" max="10239" width="9.7109375" style="8" customWidth="1"/>
    <col min="10240" max="10240" width="10.42578125" style="8" customWidth="1"/>
    <col min="10241" max="10241" width="9.28515625" style="8" customWidth="1"/>
    <col min="10242" max="10242" width="9" style="8" customWidth="1"/>
    <col min="10243" max="10492" width="9.140625" style="8"/>
    <col min="10493" max="10493" width="4.85546875" style="8" customWidth="1"/>
    <col min="10494" max="10494" width="44.85546875" style="8" customWidth="1"/>
    <col min="10495" max="10495" width="9.7109375" style="8" customWidth="1"/>
    <col min="10496" max="10496" width="10.42578125" style="8" customWidth="1"/>
    <col min="10497" max="10497" width="9.28515625" style="8" customWidth="1"/>
    <col min="10498" max="10498" width="9" style="8" customWidth="1"/>
    <col min="10499" max="10748" width="9.140625" style="8"/>
    <col min="10749" max="10749" width="4.85546875" style="8" customWidth="1"/>
    <col min="10750" max="10750" width="44.85546875" style="8" customWidth="1"/>
    <col min="10751" max="10751" width="9.7109375" style="8" customWidth="1"/>
    <col min="10752" max="10752" width="10.42578125" style="8" customWidth="1"/>
    <col min="10753" max="10753" width="9.28515625" style="8" customWidth="1"/>
    <col min="10754" max="10754" width="9" style="8" customWidth="1"/>
    <col min="10755" max="11004" width="9.140625" style="8"/>
    <col min="11005" max="11005" width="4.85546875" style="8" customWidth="1"/>
    <col min="11006" max="11006" width="44.85546875" style="8" customWidth="1"/>
    <col min="11007" max="11007" width="9.7109375" style="8" customWidth="1"/>
    <col min="11008" max="11008" width="10.42578125" style="8" customWidth="1"/>
    <col min="11009" max="11009" width="9.28515625" style="8" customWidth="1"/>
    <col min="11010" max="11010" width="9" style="8" customWidth="1"/>
    <col min="11011" max="11260" width="9.140625" style="8"/>
    <col min="11261" max="11261" width="4.85546875" style="8" customWidth="1"/>
    <col min="11262" max="11262" width="44.85546875" style="8" customWidth="1"/>
    <col min="11263" max="11263" width="9.7109375" style="8" customWidth="1"/>
    <col min="11264" max="11264" width="10.42578125" style="8" customWidth="1"/>
    <col min="11265" max="11265" width="9.28515625" style="8" customWidth="1"/>
    <col min="11266" max="11266" width="9" style="8" customWidth="1"/>
    <col min="11267" max="11516" width="9.140625" style="8"/>
    <col min="11517" max="11517" width="4.85546875" style="8" customWidth="1"/>
    <col min="11518" max="11518" width="44.85546875" style="8" customWidth="1"/>
    <col min="11519" max="11519" width="9.7109375" style="8" customWidth="1"/>
    <col min="11520" max="11520" width="10.42578125" style="8" customWidth="1"/>
    <col min="11521" max="11521" width="9.28515625" style="8" customWidth="1"/>
    <col min="11522" max="11522" width="9" style="8" customWidth="1"/>
    <col min="11523" max="11772" width="9.140625" style="8"/>
    <col min="11773" max="11773" width="4.85546875" style="8" customWidth="1"/>
    <col min="11774" max="11774" width="44.85546875" style="8" customWidth="1"/>
    <col min="11775" max="11775" width="9.7109375" style="8" customWidth="1"/>
    <col min="11776" max="11776" width="10.42578125" style="8" customWidth="1"/>
    <col min="11777" max="11777" width="9.28515625" style="8" customWidth="1"/>
    <col min="11778" max="11778" width="9" style="8" customWidth="1"/>
    <col min="11779" max="12028" width="9.140625" style="8"/>
    <col min="12029" max="12029" width="4.85546875" style="8" customWidth="1"/>
    <col min="12030" max="12030" width="44.85546875" style="8" customWidth="1"/>
    <col min="12031" max="12031" width="9.7109375" style="8" customWidth="1"/>
    <col min="12032" max="12032" width="10.42578125" style="8" customWidth="1"/>
    <col min="12033" max="12033" width="9.28515625" style="8" customWidth="1"/>
    <col min="12034" max="12034" width="9" style="8" customWidth="1"/>
    <col min="12035" max="12284" width="9.140625" style="8"/>
    <col min="12285" max="12285" width="4.85546875" style="8" customWidth="1"/>
    <col min="12286" max="12286" width="44.85546875" style="8" customWidth="1"/>
    <col min="12287" max="12287" width="9.7109375" style="8" customWidth="1"/>
    <col min="12288" max="12288" width="10.42578125" style="8" customWidth="1"/>
    <col min="12289" max="12289" width="9.28515625" style="8" customWidth="1"/>
    <col min="12290" max="12290" width="9" style="8" customWidth="1"/>
    <col min="12291" max="12540" width="9.140625" style="8"/>
    <col min="12541" max="12541" width="4.85546875" style="8" customWidth="1"/>
    <col min="12542" max="12542" width="44.85546875" style="8" customWidth="1"/>
    <col min="12543" max="12543" width="9.7109375" style="8" customWidth="1"/>
    <col min="12544" max="12544" width="10.42578125" style="8" customWidth="1"/>
    <col min="12545" max="12545" width="9.28515625" style="8" customWidth="1"/>
    <col min="12546" max="12546" width="9" style="8" customWidth="1"/>
    <col min="12547" max="12796" width="9.140625" style="8"/>
    <col min="12797" max="12797" width="4.85546875" style="8" customWidth="1"/>
    <col min="12798" max="12798" width="44.85546875" style="8" customWidth="1"/>
    <col min="12799" max="12799" width="9.7109375" style="8" customWidth="1"/>
    <col min="12800" max="12800" width="10.42578125" style="8" customWidth="1"/>
    <col min="12801" max="12801" width="9.28515625" style="8" customWidth="1"/>
    <col min="12802" max="12802" width="9" style="8" customWidth="1"/>
    <col min="12803" max="13052" width="9.140625" style="8"/>
    <col min="13053" max="13053" width="4.85546875" style="8" customWidth="1"/>
    <col min="13054" max="13054" width="44.85546875" style="8" customWidth="1"/>
    <col min="13055" max="13055" width="9.7109375" style="8" customWidth="1"/>
    <col min="13056" max="13056" width="10.42578125" style="8" customWidth="1"/>
    <col min="13057" max="13057" width="9.28515625" style="8" customWidth="1"/>
    <col min="13058" max="13058" width="9" style="8" customWidth="1"/>
    <col min="13059" max="13308" width="9.140625" style="8"/>
    <col min="13309" max="13309" width="4.85546875" style="8" customWidth="1"/>
    <col min="13310" max="13310" width="44.85546875" style="8" customWidth="1"/>
    <col min="13311" max="13311" width="9.7109375" style="8" customWidth="1"/>
    <col min="13312" max="13312" width="10.42578125" style="8" customWidth="1"/>
    <col min="13313" max="13313" width="9.28515625" style="8" customWidth="1"/>
    <col min="13314" max="13314" width="9" style="8" customWidth="1"/>
    <col min="13315" max="13564" width="9.140625" style="8"/>
    <col min="13565" max="13565" width="4.85546875" style="8" customWidth="1"/>
    <col min="13566" max="13566" width="44.85546875" style="8" customWidth="1"/>
    <col min="13567" max="13567" width="9.7109375" style="8" customWidth="1"/>
    <col min="13568" max="13568" width="10.42578125" style="8" customWidth="1"/>
    <col min="13569" max="13569" width="9.28515625" style="8" customWidth="1"/>
    <col min="13570" max="13570" width="9" style="8" customWidth="1"/>
    <col min="13571" max="13820" width="9.140625" style="8"/>
    <col min="13821" max="13821" width="4.85546875" style="8" customWidth="1"/>
    <col min="13822" max="13822" width="44.85546875" style="8" customWidth="1"/>
    <col min="13823" max="13823" width="9.7109375" style="8" customWidth="1"/>
    <col min="13824" max="13824" width="10.42578125" style="8" customWidth="1"/>
    <col min="13825" max="13825" width="9.28515625" style="8" customWidth="1"/>
    <col min="13826" max="13826" width="9" style="8" customWidth="1"/>
    <col min="13827" max="14076" width="9.140625" style="8"/>
    <col min="14077" max="14077" width="4.85546875" style="8" customWidth="1"/>
    <col min="14078" max="14078" width="44.85546875" style="8" customWidth="1"/>
    <col min="14079" max="14079" width="9.7109375" style="8" customWidth="1"/>
    <col min="14080" max="14080" width="10.42578125" style="8" customWidth="1"/>
    <col min="14081" max="14081" width="9.28515625" style="8" customWidth="1"/>
    <col min="14082" max="14082" width="9" style="8" customWidth="1"/>
    <col min="14083" max="14332" width="9.140625" style="8"/>
    <col min="14333" max="14333" width="4.85546875" style="8" customWidth="1"/>
    <col min="14334" max="14334" width="44.85546875" style="8" customWidth="1"/>
    <col min="14335" max="14335" width="9.7109375" style="8" customWidth="1"/>
    <col min="14336" max="14336" width="10.42578125" style="8" customWidth="1"/>
    <col min="14337" max="14337" width="9.28515625" style="8" customWidth="1"/>
    <col min="14338" max="14338" width="9" style="8" customWidth="1"/>
    <col min="14339" max="14588" width="9.140625" style="8"/>
    <col min="14589" max="14589" width="4.85546875" style="8" customWidth="1"/>
    <col min="14590" max="14590" width="44.85546875" style="8" customWidth="1"/>
    <col min="14591" max="14591" width="9.7109375" style="8" customWidth="1"/>
    <col min="14592" max="14592" width="10.42578125" style="8" customWidth="1"/>
    <col min="14593" max="14593" width="9.28515625" style="8" customWidth="1"/>
    <col min="14594" max="14594" width="9" style="8" customWidth="1"/>
    <col min="14595" max="14844" width="9.140625" style="8"/>
    <col min="14845" max="14845" width="4.85546875" style="8" customWidth="1"/>
    <col min="14846" max="14846" width="44.85546875" style="8" customWidth="1"/>
    <col min="14847" max="14847" width="9.7109375" style="8" customWidth="1"/>
    <col min="14848" max="14848" width="10.42578125" style="8" customWidth="1"/>
    <col min="14849" max="14849" width="9.28515625" style="8" customWidth="1"/>
    <col min="14850" max="14850" width="9" style="8" customWidth="1"/>
    <col min="14851" max="15100" width="9.140625" style="8"/>
    <col min="15101" max="15101" width="4.85546875" style="8" customWidth="1"/>
    <col min="15102" max="15102" width="44.85546875" style="8" customWidth="1"/>
    <col min="15103" max="15103" width="9.7109375" style="8" customWidth="1"/>
    <col min="15104" max="15104" width="10.42578125" style="8" customWidth="1"/>
    <col min="15105" max="15105" width="9.28515625" style="8" customWidth="1"/>
    <col min="15106" max="15106" width="9" style="8" customWidth="1"/>
    <col min="15107" max="15356" width="9.140625" style="8"/>
    <col min="15357" max="15357" width="4.85546875" style="8" customWidth="1"/>
    <col min="15358" max="15358" width="44.85546875" style="8" customWidth="1"/>
    <col min="15359" max="15359" width="9.7109375" style="8" customWidth="1"/>
    <col min="15360" max="15360" width="10.42578125" style="8" customWidth="1"/>
    <col min="15361" max="15361" width="9.28515625" style="8" customWidth="1"/>
    <col min="15362" max="15362" width="9" style="8" customWidth="1"/>
    <col min="15363" max="15612" width="9.140625" style="8"/>
    <col min="15613" max="15613" width="4.85546875" style="8" customWidth="1"/>
    <col min="15614" max="15614" width="44.85546875" style="8" customWidth="1"/>
    <col min="15615" max="15615" width="9.7109375" style="8" customWidth="1"/>
    <col min="15616" max="15616" width="10.42578125" style="8" customWidth="1"/>
    <col min="15617" max="15617" width="9.28515625" style="8" customWidth="1"/>
    <col min="15618" max="15618" width="9" style="8" customWidth="1"/>
    <col min="15619" max="15868" width="9.140625" style="8"/>
    <col min="15869" max="15869" width="4.85546875" style="8" customWidth="1"/>
    <col min="15870" max="15870" width="44.85546875" style="8" customWidth="1"/>
    <col min="15871" max="15871" width="9.7109375" style="8" customWidth="1"/>
    <col min="15872" max="15872" width="10.42578125" style="8" customWidth="1"/>
    <col min="15873" max="15873" width="9.28515625" style="8" customWidth="1"/>
    <col min="15874" max="15874" width="9" style="8" customWidth="1"/>
    <col min="15875" max="16124" width="9.140625" style="8"/>
    <col min="16125" max="16125" width="4.85546875" style="8" customWidth="1"/>
    <col min="16126" max="16126" width="44.85546875" style="8" customWidth="1"/>
    <col min="16127" max="16127" width="9.7109375" style="8" customWidth="1"/>
    <col min="16128" max="16128" width="10.42578125" style="8" customWidth="1"/>
    <col min="16129" max="16129" width="9.28515625" style="8" customWidth="1"/>
    <col min="16130" max="16130" width="9" style="8" customWidth="1"/>
    <col min="16131" max="16384" width="9.140625" style="8"/>
  </cols>
  <sheetData>
    <row r="1" spans="2:6" ht="15" x14ac:dyDescent="0.25">
      <c r="D1" s="5" t="s">
        <v>147</v>
      </c>
    </row>
    <row r="2" spans="2:6" ht="15" x14ac:dyDescent="0.25">
      <c r="D2" s="6" t="s">
        <v>148</v>
      </c>
    </row>
    <row r="3" spans="2:6" ht="15" x14ac:dyDescent="0.25">
      <c r="D3" s="5" t="s">
        <v>462</v>
      </c>
    </row>
    <row r="5" spans="2:6" x14ac:dyDescent="0.2">
      <c r="B5" s="10" t="s">
        <v>468</v>
      </c>
      <c r="C5" s="9"/>
      <c r="D5" s="9"/>
    </row>
    <row r="6" spans="2:6" ht="13.5" thickBot="1" x14ac:dyDescent="0.25"/>
    <row r="7" spans="2:6" ht="13.5" thickBot="1" x14ac:dyDescent="0.25">
      <c r="B7" s="34" t="s">
        <v>459</v>
      </c>
      <c r="C7" s="28" t="s">
        <v>469</v>
      </c>
      <c r="D7" s="29"/>
      <c r="E7" s="32" t="s">
        <v>470</v>
      </c>
      <c r="F7" s="33"/>
    </row>
    <row r="8" spans="2:6" x14ac:dyDescent="0.2">
      <c r="B8" s="27" t="s">
        <v>460</v>
      </c>
      <c r="C8" s="11" t="s">
        <v>276</v>
      </c>
      <c r="D8" s="12" t="s">
        <v>277</v>
      </c>
      <c r="E8" s="11" t="s">
        <v>276</v>
      </c>
      <c r="F8" s="12" t="s">
        <v>277</v>
      </c>
    </row>
    <row r="9" spans="2:6" ht="13.5" thickBot="1" x14ac:dyDescent="0.25">
      <c r="B9" s="13"/>
      <c r="C9" s="13"/>
      <c r="D9" s="35" t="s">
        <v>278</v>
      </c>
      <c r="E9" s="13"/>
      <c r="F9" s="35" t="s">
        <v>278</v>
      </c>
    </row>
    <row r="10" spans="2:6" x14ac:dyDescent="0.2">
      <c r="B10" s="36" t="s">
        <v>279</v>
      </c>
      <c r="C10" s="43">
        <f>SUM(C11+C16+C21+C28++C35+C39+C46+C53+C59+C67+C72+C77+C84+C90+C98+C104+C110+C118+C124+C128+C132+C139+C144+C151+C158+C165+C172)</f>
        <v>26037.423999999995</v>
      </c>
      <c r="D10" s="43">
        <f>SUM(D11+D16+D21+D28++D35+D39+D46+D53+D59+D67+D72+D77+D84+D90+D98+D104+D110+D118+D124+D128+D132+D139+D144+D151+D158+D165+D172)</f>
        <v>21644.990999999995</v>
      </c>
      <c r="E10" s="43">
        <f>SUM(E11+E16+E21+E28++E35+E39+E46+E53+E59+E67+E72+E77+E84+E90+E98+E104+E110+E118+E124+E128+E132+E139+E144+E151+E158+E165+E172)</f>
        <v>25894.809000000005</v>
      </c>
      <c r="F10" s="43">
        <f>SUM(F11+F16+F21+F28++F35+F39+F46+F53+F59+F67+F72+F77+F84+F90+F98+F104+F110+F118+F124+F128+F132+F139+F144+F151+F158+F165+F172)</f>
        <v>21627.602999999999</v>
      </c>
    </row>
    <row r="11" spans="2:6" x14ac:dyDescent="0.2">
      <c r="B11" s="14" t="s">
        <v>280</v>
      </c>
      <c r="C11" s="44">
        <f>SUM(C12:C15)</f>
        <v>1002.808</v>
      </c>
      <c r="D11" s="44">
        <f>SUM(D12:D15)</f>
        <v>884.69999999999993</v>
      </c>
      <c r="E11" s="44">
        <f>SUM(E12:E15)</f>
        <v>1002.808</v>
      </c>
      <c r="F11" s="44">
        <f>SUM(F12:F15)</f>
        <v>884.69999999999993</v>
      </c>
    </row>
    <row r="12" spans="2:6" x14ac:dyDescent="0.2">
      <c r="B12" s="15" t="s">
        <v>281</v>
      </c>
      <c r="C12" s="45">
        <v>746.7</v>
      </c>
      <c r="D12" s="45">
        <v>699</v>
      </c>
      <c r="E12" s="45">
        <v>746.7</v>
      </c>
      <c r="F12" s="45">
        <v>699</v>
      </c>
    </row>
    <row r="13" spans="2:6" x14ac:dyDescent="0.2">
      <c r="B13" s="15" t="s">
        <v>282</v>
      </c>
      <c r="C13" s="45">
        <v>244.5</v>
      </c>
      <c r="D13" s="45">
        <v>179.21700000000001</v>
      </c>
      <c r="E13" s="45">
        <v>244.5</v>
      </c>
      <c r="F13" s="45">
        <v>179.21700000000001</v>
      </c>
    </row>
    <row r="14" spans="2:6" x14ac:dyDescent="0.2">
      <c r="B14" s="15" t="s">
        <v>283</v>
      </c>
      <c r="C14" s="45">
        <v>5</v>
      </c>
      <c r="D14" s="45"/>
      <c r="E14" s="45">
        <v>5</v>
      </c>
      <c r="F14" s="45"/>
    </row>
    <row r="15" spans="2:6" ht="22.5" x14ac:dyDescent="0.2">
      <c r="B15" s="18" t="s">
        <v>471</v>
      </c>
      <c r="C15" s="45">
        <v>6.6079999999999997</v>
      </c>
      <c r="D15" s="45">
        <v>6.4829999999999997</v>
      </c>
      <c r="E15" s="45">
        <v>6.6079999999999997</v>
      </c>
      <c r="F15" s="45">
        <v>6.4829999999999997</v>
      </c>
    </row>
    <row r="16" spans="2:6" x14ac:dyDescent="0.2">
      <c r="B16" s="14" t="s">
        <v>284</v>
      </c>
      <c r="C16" s="44">
        <f>SUM(C17:C20)</f>
        <v>1200.913</v>
      </c>
      <c r="D16" s="44">
        <f>SUM(D17:D20)</f>
        <v>1016.2639999999999</v>
      </c>
      <c r="E16" s="44">
        <f>SUM(E17:E20)</f>
        <v>1200.5609999999999</v>
      </c>
      <c r="F16" s="44">
        <f>SUM(F17:F20)</f>
        <v>1016.2639999999999</v>
      </c>
    </row>
    <row r="17" spans="2:6" x14ac:dyDescent="0.2">
      <c r="B17" s="15" t="s">
        <v>285</v>
      </c>
      <c r="C17" s="45">
        <v>952.7</v>
      </c>
      <c r="D17" s="45">
        <v>867.55</v>
      </c>
      <c r="E17" s="45">
        <v>952.7</v>
      </c>
      <c r="F17" s="45">
        <v>867.55</v>
      </c>
    </row>
    <row r="18" spans="2:6" x14ac:dyDescent="0.2">
      <c r="B18" s="15" t="s">
        <v>286</v>
      </c>
      <c r="C18" s="45">
        <v>239.98</v>
      </c>
      <c r="D18" s="45">
        <v>148.714</v>
      </c>
      <c r="E18" s="45">
        <v>239.98</v>
      </c>
      <c r="F18" s="45">
        <v>148.714</v>
      </c>
    </row>
    <row r="19" spans="2:6" x14ac:dyDescent="0.2">
      <c r="B19" s="15" t="s">
        <v>287</v>
      </c>
      <c r="C19" s="45">
        <v>5</v>
      </c>
      <c r="D19" s="45"/>
      <c r="E19" s="45">
        <v>4.6479999999999997</v>
      </c>
      <c r="F19" s="45"/>
    </row>
    <row r="20" spans="2:6" x14ac:dyDescent="0.2">
      <c r="B20" s="15" t="s">
        <v>472</v>
      </c>
      <c r="C20" s="45">
        <v>3.2330000000000001</v>
      </c>
      <c r="D20" s="45"/>
      <c r="E20" s="45">
        <v>3.2330000000000001</v>
      </c>
      <c r="F20" s="45"/>
    </row>
    <row r="21" spans="2:6" x14ac:dyDescent="0.2">
      <c r="B21" s="14" t="s">
        <v>288</v>
      </c>
      <c r="C21" s="44">
        <f>SUM(C22:C27)</f>
        <v>2249.127</v>
      </c>
      <c r="D21" s="44">
        <f>SUM(D22:D27)</f>
        <v>2039.7140000000002</v>
      </c>
      <c r="E21" s="44">
        <f>SUM(E22:E27)</f>
        <v>2248.9189999999999</v>
      </c>
      <c r="F21" s="44">
        <f>SUM(F22:F27)</f>
        <v>2039.7140000000002</v>
      </c>
    </row>
    <row r="22" spans="2:6" x14ac:dyDescent="0.2">
      <c r="B22" s="15" t="s">
        <v>289</v>
      </c>
      <c r="C22" s="45">
        <v>1851</v>
      </c>
      <c r="D22" s="45">
        <v>1736.7</v>
      </c>
      <c r="E22" s="45">
        <v>1851</v>
      </c>
      <c r="F22" s="45">
        <v>1736.7</v>
      </c>
    </row>
    <row r="23" spans="2:6" x14ac:dyDescent="0.2">
      <c r="B23" s="15" t="s">
        <v>290</v>
      </c>
      <c r="C23" s="45">
        <v>327.5</v>
      </c>
      <c r="D23" s="45">
        <v>263</v>
      </c>
      <c r="E23" s="45">
        <v>327.5</v>
      </c>
      <c r="F23" s="45">
        <v>263</v>
      </c>
    </row>
    <row r="24" spans="2:6" x14ac:dyDescent="0.2">
      <c r="B24" s="15" t="s">
        <v>291</v>
      </c>
      <c r="C24" s="45">
        <v>13</v>
      </c>
      <c r="D24" s="45"/>
      <c r="E24" s="45">
        <v>12.792</v>
      </c>
      <c r="F24" s="45"/>
    </row>
    <row r="25" spans="2:6" x14ac:dyDescent="0.2">
      <c r="B25" s="15" t="s">
        <v>473</v>
      </c>
      <c r="C25" s="45">
        <v>17.715</v>
      </c>
      <c r="D25" s="45">
        <v>2.0339999999999998</v>
      </c>
      <c r="E25" s="45">
        <v>17.715</v>
      </c>
      <c r="F25" s="45">
        <v>2.0339999999999998</v>
      </c>
    </row>
    <row r="26" spans="2:6" x14ac:dyDescent="0.2">
      <c r="B26" s="15" t="s">
        <v>474</v>
      </c>
      <c r="C26" s="45">
        <v>6.6</v>
      </c>
      <c r="D26" s="45">
        <v>6.5060000000000002</v>
      </c>
      <c r="E26" s="45">
        <v>6.6</v>
      </c>
      <c r="F26" s="45">
        <v>6.5060000000000002</v>
      </c>
    </row>
    <row r="27" spans="2:6" ht="22.5" x14ac:dyDescent="0.2">
      <c r="B27" s="18" t="s">
        <v>475</v>
      </c>
      <c r="C27" s="45">
        <v>33.311999999999998</v>
      </c>
      <c r="D27" s="45">
        <v>31.474</v>
      </c>
      <c r="E27" s="45">
        <v>33.311999999999998</v>
      </c>
      <c r="F27" s="45">
        <v>31.474</v>
      </c>
    </row>
    <row r="28" spans="2:6" x14ac:dyDescent="0.2">
      <c r="B28" s="14" t="s">
        <v>476</v>
      </c>
      <c r="C28" s="44">
        <f>SUM(C29:C34)</f>
        <v>2298.6519999999996</v>
      </c>
      <c r="D28" s="44">
        <f>SUM(D29:D34)</f>
        <v>2022.386</v>
      </c>
      <c r="E28" s="44">
        <f>SUM(E29:E34)</f>
        <v>2296.06</v>
      </c>
      <c r="F28" s="44">
        <f>SUM(F29:F34)</f>
        <v>2022.386</v>
      </c>
    </row>
    <row r="29" spans="2:6" x14ac:dyDescent="0.2">
      <c r="B29" s="15" t="s">
        <v>292</v>
      </c>
      <c r="C29" s="45">
        <v>1785.6</v>
      </c>
      <c r="D29" s="45">
        <v>1666.6</v>
      </c>
      <c r="E29" s="45">
        <v>1785.6</v>
      </c>
      <c r="F29" s="45">
        <v>1666.6</v>
      </c>
    </row>
    <row r="30" spans="2:6" x14ac:dyDescent="0.2">
      <c r="B30" s="15" t="s">
        <v>293</v>
      </c>
      <c r="C30" s="45">
        <v>447.59899999999999</v>
      </c>
      <c r="D30" s="45">
        <v>332.1</v>
      </c>
      <c r="E30" s="45">
        <v>447.59899999999999</v>
      </c>
      <c r="F30" s="45">
        <v>332.1</v>
      </c>
    </row>
    <row r="31" spans="2:6" x14ac:dyDescent="0.2">
      <c r="B31" s="15" t="s">
        <v>294</v>
      </c>
      <c r="C31" s="45">
        <v>26.7</v>
      </c>
      <c r="D31" s="45"/>
      <c r="E31" s="45">
        <v>24.108000000000001</v>
      </c>
      <c r="F31" s="45"/>
    </row>
    <row r="32" spans="2:6" x14ac:dyDescent="0.2">
      <c r="B32" s="15" t="s">
        <v>477</v>
      </c>
      <c r="C32" s="45">
        <v>8.1999999999999993</v>
      </c>
      <c r="D32" s="45">
        <v>8.0830000000000002</v>
      </c>
      <c r="E32" s="45">
        <v>8.1999999999999993</v>
      </c>
      <c r="F32" s="45">
        <v>8.0830000000000002</v>
      </c>
    </row>
    <row r="33" spans="2:6" ht="22.5" x14ac:dyDescent="0.2">
      <c r="B33" s="18" t="s">
        <v>478</v>
      </c>
      <c r="C33" s="45">
        <v>20.981999999999999</v>
      </c>
      <c r="D33" s="45">
        <v>15.603</v>
      </c>
      <c r="E33" s="45">
        <v>20.981999999999999</v>
      </c>
      <c r="F33" s="45">
        <v>15.603</v>
      </c>
    </row>
    <row r="34" spans="2:6" x14ac:dyDescent="0.2">
      <c r="B34" s="15" t="s">
        <v>479</v>
      </c>
      <c r="C34" s="45">
        <v>9.5709999999999997</v>
      </c>
      <c r="D34" s="45"/>
      <c r="E34" s="45">
        <v>9.5709999999999997</v>
      </c>
      <c r="F34" s="45"/>
    </row>
    <row r="35" spans="2:6" x14ac:dyDescent="0.2">
      <c r="B35" s="14" t="s">
        <v>295</v>
      </c>
      <c r="C35" s="44">
        <f>SUM(C36:C38)</f>
        <v>288.5</v>
      </c>
      <c r="D35" s="44">
        <f>SUM(D36:D38)</f>
        <v>269.60000000000002</v>
      </c>
      <c r="E35" s="44">
        <f>SUM(E36:E38)</f>
        <v>288.5</v>
      </c>
      <c r="F35" s="44">
        <f>SUM(F36:F38)</f>
        <v>269.60000000000002</v>
      </c>
    </row>
    <row r="36" spans="2:6" x14ac:dyDescent="0.2">
      <c r="B36" s="15" t="s">
        <v>296</v>
      </c>
      <c r="C36" s="45">
        <v>157</v>
      </c>
      <c r="D36" s="45">
        <v>149.6</v>
      </c>
      <c r="E36" s="45">
        <v>157</v>
      </c>
      <c r="F36" s="45">
        <v>149.6</v>
      </c>
    </row>
    <row r="37" spans="2:6" x14ac:dyDescent="0.2">
      <c r="B37" s="15" t="s">
        <v>297</v>
      </c>
      <c r="C37" s="45">
        <v>128.5</v>
      </c>
      <c r="D37" s="45">
        <v>120</v>
      </c>
      <c r="E37" s="45">
        <v>128.5</v>
      </c>
      <c r="F37" s="45">
        <v>120</v>
      </c>
    </row>
    <row r="38" spans="2:6" x14ac:dyDescent="0.2">
      <c r="B38" s="15" t="s">
        <v>298</v>
      </c>
      <c r="C38" s="45">
        <v>3</v>
      </c>
      <c r="D38" s="45"/>
      <c r="E38" s="45">
        <v>3</v>
      </c>
      <c r="F38" s="45"/>
    </row>
    <row r="39" spans="2:6" x14ac:dyDescent="0.2">
      <c r="B39" s="14" t="s">
        <v>299</v>
      </c>
      <c r="C39" s="44">
        <f>SUM(C40:C45)</f>
        <v>829.33900000000006</v>
      </c>
      <c r="D39" s="44">
        <f>SUM(D40:D45)</f>
        <v>676.79300000000001</v>
      </c>
      <c r="E39" s="44">
        <f>SUM(E40:E45)</f>
        <v>823.30700000000002</v>
      </c>
      <c r="F39" s="44">
        <f>SUM(F40:F45)</f>
        <v>676.79300000000001</v>
      </c>
    </row>
    <row r="40" spans="2:6" x14ac:dyDescent="0.2">
      <c r="B40" s="15" t="s">
        <v>300</v>
      </c>
      <c r="C40" s="45">
        <v>459.9</v>
      </c>
      <c r="D40" s="45">
        <v>437.7</v>
      </c>
      <c r="E40" s="45">
        <v>459.9</v>
      </c>
      <c r="F40" s="45">
        <v>437.7</v>
      </c>
    </row>
    <row r="41" spans="2:6" x14ac:dyDescent="0.2">
      <c r="B41" s="15" t="s">
        <v>301</v>
      </c>
      <c r="C41" s="45">
        <v>324.5</v>
      </c>
      <c r="D41" s="45">
        <v>216.26900000000001</v>
      </c>
      <c r="E41" s="45">
        <v>324.5</v>
      </c>
      <c r="F41" s="45">
        <v>216.26900000000001</v>
      </c>
    </row>
    <row r="42" spans="2:6" x14ac:dyDescent="0.2">
      <c r="B42" s="15" t="s">
        <v>302</v>
      </c>
      <c r="C42" s="45">
        <v>16.5</v>
      </c>
      <c r="D42" s="45"/>
      <c r="E42" s="45">
        <v>10.468</v>
      </c>
      <c r="F42" s="45"/>
    </row>
    <row r="43" spans="2:6" x14ac:dyDescent="0.2">
      <c r="B43" s="15" t="s">
        <v>480</v>
      </c>
      <c r="C43" s="45">
        <v>12.882999999999999</v>
      </c>
      <c r="D43" s="45">
        <v>8.6739999999999995</v>
      </c>
      <c r="E43" s="45">
        <v>12.882999999999999</v>
      </c>
      <c r="F43" s="45">
        <v>8.6739999999999995</v>
      </c>
    </row>
    <row r="44" spans="2:6" x14ac:dyDescent="0.2">
      <c r="B44" s="15" t="s">
        <v>481</v>
      </c>
      <c r="C44" s="45">
        <v>9.1</v>
      </c>
      <c r="D44" s="45">
        <v>8.9700000000000006</v>
      </c>
      <c r="E44" s="45">
        <v>9.1</v>
      </c>
      <c r="F44" s="45">
        <v>8.9700000000000006</v>
      </c>
    </row>
    <row r="45" spans="2:6" ht="22.5" x14ac:dyDescent="0.2">
      <c r="B45" s="18" t="s">
        <v>482</v>
      </c>
      <c r="C45" s="45">
        <v>6.4560000000000004</v>
      </c>
      <c r="D45" s="45">
        <v>5.18</v>
      </c>
      <c r="E45" s="45">
        <v>6.4560000000000004</v>
      </c>
      <c r="F45" s="45">
        <v>5.18</v>
      </c>
    </row>
    <row r="46" spans="2:6" x14ac:dyDescent="0.2">
      <c r="B46" s="14" t="s">
        <v>483</v>
      </c>
      <c r="C46" s="44">
        <f>SUM(C47:C52)</f>
        <v>853.16099999999994</v>
      </c>
      <c r="D46" s="44">
        <f>SUM(D47:D52)</f>
        <v>729.96900000000005</v>
      </c>
      <c r="E46" s="44">
        <f>SUM(E47:E52)</f>
        <v>850.70600000000002</v>
      </c>
      <c r="F46" s="44">
        <f>SUM(F47:F52)</f>
        <v>729.96900000000005</v>
      </c>
    </row>
    <row r="47" spans="2:6" x14ac:dyDescent="0.2">
      <c r="B47" s="15" t="s">
        <v>303</v>
      </c>
      <c r="C47" s="45">
        <v>506.4</v>
      </c>
      <c r="D47" s="45">
        <v>486.9</v>
      </c>
      <c r="E47" s="45">
        <v>506.4</v>
      </c>
      <c r="F47" s="45">
        <v>486.9</v>
      </c>
    </row>
    <row r="48" spans="2:6" x14ac:dyDescent="0.2">
      <c r="B48" s="15" t="s">
        <v>304</v>
      </c>
      <c r="C48" s="45">
        <v>290.5</v>
      </c>
      <c r="D48" s="45">
        <v>210.58</v>
      </c>
      <c r="E48" s="45">
        <v>290.5</v>
      </c>
      <c r="F48" s="45">
        <v>210.58</v>
      </c>
    </row>
    <row r="49" spans="2:6" x14ac:dyDescent="0.2">
      <c r="B49" s="15" t="s">
        <v>305</v>
      </c>
      <c r="C49" s="45">
        <v>14.8</v>
      </c>
      <c r="D49" s="45"/>
      <c r="E49" s="45">
        <v>12.345000000000001</v>
      </c>
      <c r="F49" s="45"/>
    </row>
    <row r="50" spans="2:6" x14ac:dyDescent="0.2">
      <c r="B50" s="15" t="s">
        <v>484</v>
      </c>
      <c r="C50" s="45">
        <v>17.715</v>
      </c>
      <c r="D50" s="45">
        <v>10.494999999999999</v>
      </c>
      <c r="E50" s="45">
        <v>17.715</v>
      </c>
      <c r="F50" s="45">
        <v>10.494999999999999</v>
      </c>
    </row>
    <row r="51" spans="2:6" x14ac:dyDescent="0.2">
      <c r="B51" s="15" t="s">
        <v>485</v>
      </c>
      <c r="C51" s="45">
        <v>10</v>
      </c>
      <c r="D51" s="45">
        <v>9.8569999999999993</v>
      </c>
      <c r="E51" s="45">
        <v>10</v>
      </c>
      <c r="F51" s="45">
        <v>9.8569999999999993</v>
      </c>
    </row>
    <row r="52" spans="2:6" ht="22.5" x14ac:dyDescent="0.2">
      <c r="B52" s="18" t="s">
        <v>486</v>
      </c>
      <c r="C52" s="45">
        <v>13.746</v>
      </c>
      <c r="D52" s="45">
        <v>12.137</v>
      </c>
      <c r="E52" s="45">
        <v>13.746</v>
      </c>
      <c r="F52" s="45">
        <v>12.137</v>
      </c>
    </row>
    <row r="53" spans="2:6" x14ac:dyDescent="0.2">
      <c r="B53" s="14" t="s">
        <v>487</v>
      </c>
      <c r="C53" s="44">
        <f>SUM(C54:C58)</f>
        <v>825.90800000000002</v>
      </c>
      <c r="D53" s="44">
        <f>SUM(D54:D58)</f>
        <v>712.66500000000008</v>
      </c>
      <c r="E53" s="44">
        <f>SUM(E54:E58)</f>
        <v>823.32799999999997</v>
      </c>
      <c r="F53" s="44">
        <f>SUM(F54:F58)</f>
        <v>712.66500000000008</v>
      </c>
    </row>
    <row r="54" spans="2:6" x14ac:dyDescent="0.2">
      <c r="B54" s="15" t="s">
        <v>306</v>
      </c>
      <c r="C54" s="45">
        <v>361.8</v>
      </c>
      <c r="D54" s="45">
        <v>350.57</v>
      </c>
      <c r="E54" s="45">
        <v>361.8</v>
      </c>
      <c r="F54" s="45">
        <v>350.57</v>
      </c>
    </row>
    <row r="55" spans="2:6" x14ac:dyDescent="0.2">
      <c r="B55" s="15" t="s">
        <v>307</v>
      </c>
      <c r="C55" s="45">
        <v>61.2</v>
      </c>
      <c r="D55" s="45">
        <v>39</v>
      </c>
      <c r="E55" s="45">
        <v>60.811999999999998</v>
      </c>
      <c r="F55" s="45">
        <v>39</v>
      </c>
    </row>
    <row r="56" spans="2:6" x14ac:dyDescent="0.2">
      <c r="B56" s="15" t="s">
        <v>488</v>
      </c>
      <c r="C56" s="45">
        <v>397.1</v>
      </c>
      <c r="D56" s="45">
        <v>322.35000000000002</v>
      </c>
      <c r="E56" s="45">
        <v>397.1</v>
      </c>
      <c r="F56" s="45">
        <v>322.35000000000002</v>
      </c>
    </row>
    <row r="57" spans="2:6" x14ac:dyDescent="0.2">
      <c r="B57" s="15" t="s">
        <v>489</v>
      </c>
      <c r="C57" s="45">
        <v>5</v>
      </c>
      <c r="D57" s="45"/>
      <c r="E57" s="45">
        <v>2.8079999999999998</v>
      </c>
      <c r="F57" s="45"/>
    </row>
    <row r="58" spans="2:6" ht="22.5" x14ac:dyDescent="0.2">
      <c r="B58" s="18" t="s">
        <v>490</v>
      </c>
      <c r="C58" s="45">
        <v>0.80800000000000005</v>
      </c>
      <c r="D58" s="45">
        <v>0.745</v>
      </c>
      <c r="E58" s="45">
        <v>0.80800000000000005</v>
      </c>
      <c r="F58" s="45">
        <v>0.745</v>
      </c>
    </row>
    <row r="59" spans="2:6" x14ac:dyDescent="0.2">
      <c r="B59" s="14" t="s">
        <v>491</v>
      </c>
      <c r="C59" s="44">
        <f>SUM(C60:C66)</f>
        <v>820.75300000000004</v>
      </c>
      <c r="D59" s="44">
        <f>SUM(D60:D66)</f>
        <v>666.03499999999997</v>
      </c>
      <c r="E59" s="44">
        <f>SUM(E60:E66)</f>
        <v>810.49200000000008</v>
      </c>
      <c r="F59" s="44">
        <f>SUM(F60:F66)</f>
        <v>666.03499999999997</v>
      </c>
    </row>
    <row r="60" spans="2:6" x14ac:dyDescent="0.2">
      <c r="B60" s="15" t="s">
        <v>308</v>
      </c>
      <c r="C60" s="45">
        <v>502.5</v>
      </c>
      <c r="D60" s="45">
        <v>468.93099999999998</v>
      </c>
      <c r="E60" s="45">
        <v>502.5</v>
      </c>
      <c r="F60" s="45">
        <v>468.93099999999998</v>
      </c>
    </row>
    <row r="61" spans="2:6" x14ac:dyDescent="0.2">
      <c r="B61" s="15" t="s">
        <v>492</v>
      </c>
      <c r="C61" s="45">
        <v>270.89999999999998</v>
      </c>
      <c r="D61" s="45">
        <v>185</v>
      </c>
      <c r="E61" s="45">
        <v>270.89999999999998</v>
      </c>
      <c r="F61" s="45">
        <v>185</v>
      </c>
    </row>
    <row r="62" spans="2:6" x14ac:dyDescent="0.2">
      <c r="B62" s="15" t="s">
        <v>309</v>
      </c>
      <c r="C62" s="45">
        <v>20</v>
      </c>
      <c r="D62" s="45"/>
      <c r="E62" s="45">
        <v>9.7390000000000008</v>
      </c>
      <c r="F62" s="45"/>
    </row>
    <row r="63" spans="2:6" x14ac:dyDescent="0.2">
      <c r="B63" s="15" t="s">
        <v>493</v>
      </c>
      <c r="C63" s="45">
        <v>12.884</v>
      </c>
      <c r="D63" s="45">
        <v>4.9000000000000004</v>
      </c>
      <c r="E63" s="45">
        <v>12.884</v>
      </c>
      <c r="F63" s="45">
        <v>4.9000000000000004</v>
      </c>
    </row>
    <row r="64" spans="2:6" x14ac:dyDescent="0.2">
      <c r="B64" s="15" t="s">
        <v>494</v>
      </c>
      <c r="C64" s="45">
        <v>4.5999999999999996</v>
      </c>
      <c r="D64" s="45">
        <v>4.5339999999999998</v>
      </c>
      <c r="E64" s="45">
        <v>4.5999999999999996</v>
      </c>
      <c r="F64" s="45">
        <v>4.5339999999999998</v>
      </c>
    </row>
    <row r="65" spans="2:6" ht="22.5" x14ac:dyDescent="0.2">
      <c r="B65" s="18" t="s">
        <v>495</v>
      </c>
      <c r="C65" s="45">
        <v>2.7869999999999999</v>
      </c>
      <c r="D65" s="45">
        <v>2.67</v>
      </c>
      <c r="E65" s="45">
        <v>2.7869999999999999</v>
      </c>
      <c r="F65" s="45">
        <v>2.67</v>
      </c>
    </row>
    <row r="66" spans="2:6" x14ac:dyDescent="0.2">
      <c r="B66" s="15" t="s">
        <v>496</v>
      </c>
      <c r="C66" s="45">
        <v>7.0819999999999999</v>
      </c>
      <c r="D66" s="45"/>
      <c r="E66" s="45">
        <v>7.0819999999999999</v>
      </c>
      <c r="F66" s="45"/>
    </row>
    <row r="67" spans="2:6" x14ac:dyDescent="0.2">
      <c r="B67" s="14" t="s">
        <v>497</v>
      </c>
      <c r="C67" s="44">
        <f>SUM(C68:C71)</f>
        <v>302.67099999999999</v>
      </c>
      <c r="D67" s="44">
        <f>SUM(D68:D71)</f>
        <v>269.53500000000003</v>
      </c>
      <c r="E67" s="44">
        <f>SUM(E68:E71)</f>
        <v>302.67099999999999</v>
      </c>
      <c r="F67" s="44">
        <f>SUM(F68:F71)</f>
        <v>269.53500000000003</v>
      </c>
    </row>
    <row r="68" spans="2:6" x14ac:dyDescent="0.2">
      <c r="B68" s="15" t="s">
        <v>310</v>
      </c>
      <c r="C68" s="45">
        <v>220.4</v>
      </c>
      <c r="D68" s="45">
        <v>208.34899999999999</v>
      </c>
      <c r="E68" s="45">
        <v>220.4</v>
      </c>
      <c r="F68" s="45">
        <v>208.34899999999999</v>
      </c>
    </row>
    <row r="69" spans="2:6" x14ac:dyDescent="0.2">
      <c r="B69" s="15" t="s">
        <v>311</v>
      </c>
      <c r="C69" s="45">
        <v>75.8</v>
      </c>
      <c r="D69" s="45">
        <v>55.3</v>
      </c>
      <c r="E69" s="45">
        <v>75.8</v>
      </c>
      <c r="F69" s="45">
        <v>55.3</v>
      </c>
    </row>
    <row r="70" spans="2:6" x14ac:dyDescent="0.2">
      <c r="B70" s="15" t="s">
        <v>312</v>
      </c>
      <c r="C70" s="45">
        <v>0.5</v>
      </c>
      <c r="D70" s="45"/>
      <c r="E70" s="45">
        <v>0.5</v>
      </c>
      <c r="F70" s="45"/>
    </row>
    <row r="71" spans="2:6" ht="22.5" x14ac:dyDescent="0.2">
      <c r="B71" s="18" t="s">
        <v>498</v>
      </c>
      <c r="C71" s="45">
        <v>5.9710000000000001</v>
      </c>
      <c r="D71" s="45">
        <v>5.8860000000000001</v>
      </c>
      <c r="E71" s="45">
        <v>5.9710000000000001</v>
      </c>
      <c r="F71" s="45">
        <v>5.8860000000000001</v>
      </c>
    </row>
    <row r="72" spans="2:6" x14ac:dyDescent="0.2">
      <c r="B72" s="14" t="s">
        <v>499</v>
      </c>
      <c r="C72" s="44">
        <f>SUM(C73:C76)</f>
        <v>1048.6039999999998</v>
      </c>
      <c r="D72" s="44">
        <f>SUM(D73:D76)</f>
        <v>923.00699999999995</v>
      </c>
      <c r="E72" s="44">
        <f>SUM(E73:E76)</f>
        <v>1048.049</v>
      </c>
      <c r="F72" s="44">
        <f>SUM(F73:F76)</f>
        <v>923.00699999999995</v>
      </c>
    </row>
    <row r="73" spans="2:6" x14ac:dyDescent="0.2">
      <c r="B73" s="15" t="s">
        <v>313</v>
      </c>
      <c r="C73" s="45">
        <v>799</v>
      </c>
      <c r="D73" s="45">
        <v>750</v>
      </c>
      <c r="E73" s="45">
        <v>799</v>
      </c>
      <c r="F73" s="45">
        <v>750</v>
      </c>
    </row>
    <row r="74" spans="2:6" x14ac:dyDescent="0.2">
      <c r="B74" s="15" t="s">
        <v>314</v>
      </c>
      <c r="C74" s="45">
        <v>227.84800000000001</v>
      </c>
      <c r="D74" s="45">
        <v>157</v>
      </c>
      <c r="E74" s="45">
        <v>227.84800000000001</v>
      </c>
      <c r="F74" s="45">
        <v>157</v>
      </c>
    </row>
    <row r="75" spans="2:6" x14ac:dyDescent="0.2">
      <c r="B75" s="15" t="s">
        <v>315</v>
      </c>
      <c r="C75" s="45">
        <v>5.0999999999999996</v>
      </c>
      <c r="D75" s="45"/>
      <c r="E75" s="45">
        <v>4.5449999999999999</v>
      </c>
      <c r="F75" s="45"/>
    </row>
    <row r="76" spans="2:6" ht="22.5" x14ac:dyDescent="0.2">
      <c r="B76" s="18" t="s">
        <v>500</v>
      </c>
      <c r="C76" s="45">
        <v>16.655999999999999</v>
      </c>
      <c r="D76" s="45">
        <v>16.007000000000001</v>
      </c>
      <c r="E76" s="45">
        <v>16.655999999999999</v>
      </c>
      <c r="F76" s="45">
        <v>16.007000000000001</v>
      </c>
    </row>
    <row r="77" spans="2:6" x14ac:dyDescent="0.2">
      <c r="B77" s="14" t="s">
        <v>501</v>
      </c>
      <c r="C77" s="44">
        <f>SUM(C78:C83)</f>
        <v>400.77600000000001</v>
      </c>
      <c r="D77" s="44">
        <f>SUM(D78:D83)</f>
        <v>318.65099999999995</v>
      </c>
      <c r="E77" s="44">
        <f>SUM(E78:E83)</f>
        <v>396.98599999999999</v>
      </c>
      <c r="F77" s="44">
        <f>SUM(F78:F83)</f>
        <v>318.65099999999995</v>
      </c>
    </row>
    <row r="78" spans="2:6" x14ac:dyDescent="0.2">
      <c r="B78" s="15" t="s">
        <v>316</v>
      </c>
      <c r="C78" s="45">
        <v>177.4</v>
      </c>
      <c r="D78" s="45">
        <v>171.5</v>
      </c>
      <c r="E78" s="45">
        <v>177.4</v>
      </c>
      <c r="F78" s="45">
        <v>171.5</v>
      </c>
    </row>
    <row r="79" spans="2:6" x14ac:dyDescent="0.2">
      <c r="B79" s="15" t="s">
        <v>317</v>
      </c>
      <c r="C79" s="45">
        <v>186</v>
      </c>
      <c r="D79" s="45">
        <v>141</v>
      </c>
      <c r="E79" s="45">
        <v>186</v>
      </c>
      <c r="F79" s="45">
        <v>141</v>
      </c>
    </row>
    <row r="80" spans="2:6" x14ac:dyDescent="0.2">
      <c r="B80" s="15" t="s">
        <v>318</v>
      </c>
      <c r="C80" s="45">
        <v>27.614999999999998</v>
      </c>
      <c r="D80" s="45"/>
      <c r="E80" s="45">
        <v>23.824999999999999</v>
      </c>
      <c r="F80" s="45"/>
    </row>
    <row r="81" spans="2:6" x14ac:dyDescent="0.2">
      <c r="B81" s="15" t="s">
        <v>502</v>
      </c>
      <c r="C81" s="45">
        <v>3.2210000000000001</v>
      </c>
      <c r="D81" s="45"/>
      <c r="E81" s="45">
        <v>3.2210000000000001</v>
      </c>
      <c r="F81" s="45"/>
    </row>
    <row r="82" spans="2:6" x14ac:dyDescent="0.2">
      <c r="B82" s="15" t="s">
        <v>503</v>
      </c>
      <c r="C82" s="45">
        <v>5</v>
      </c>
      <c r="D82" s="45">
        <v>4.9290000000000003</v>
      </c>
      <c r="E82" s="45">
        <v>5</v>
      </c>
      <c r="F82" s="45">
        <v>4.9290000000000003</v>
      </c>
    </row>
    <row r="83" spans="2:6" ht="22.5" x14ac:dyDescent="0.2">
      <c r="B83" s="18" t="s">
        <v>504</v>
      </c>
      <c r="C83" s="45">
        <v>1.54</v>
      </c>
      <c r="D83" s="45">
        <v>1.222</v>
      </c>
      <c r="E83" s="45">
        <v>1.54</v>
      </c>
      <c r="F83" s="45">
        <v>1.222</v>
      </c>
    </row>
    <row r="84" spans="2:6" x14ac:dyDescent="0.2">
      <c r="B84" s="14" t="s">
        <v>505</v>
      </c>
      <c r="C84" s="44">
        <f>SUM(C85:C89)</f>
        <v>686.31099999999992</v>
      </c>
      <c r="D84" s="44">
        <f>SUM(D85:D89)</f>
        <v>562.88100000000009</v>
      </c>
      <c r="E84" s="44">
        <f>SUM(E85:E89)</f>
        <v>684.44599999999991</v>
      </c>
      <c r="F84" s="44">
        <f>SUM(F85:F89)</f>
        <v>562.88100000000009</v>
      </c>
    </row>
    <row r="85" spans="2:6" x14ac:dyDescent="0.2">
      <c r="B85" s="15" t="s">
        <v>319</v>
      </c>
      <c r="C85" s="45">
        <v>430.9</v>
      </c>
      <c r="D85" s="45">
        <v>411.1</v>
      </c>
      <c r="E85" s="45">
        <v>430.9</v>
      </c>
      <c r="F85" s="45">
        <v>411.1</v>
      </c>
    </row>
    <row r="86" spans="2:6" x14ac:dyDescent="0.2">
      <c r="B86" s="15" t="s">
        <v>320</v>
      </c>
      <c r="C86" s="45">
        <v>238.5</v>
      </c>
      <c r="D86" s="45">
        <v>148.33099999999999</v>
      </c>
      <c r="E86" s="45">
        <v>238.5</v>
      </c>
      <c r="F86" s="45">
        <v>148.33099999999999</v>
      </c>
    </row>
    <row r="87" spans="2:6" x14ac:dyDescent="0.2">
      <c r="B87" s="15" t="s">
        <v>321</v>
      </c>
      <c r="C87" s="45">
        <v>12.5</v>
      </c>
      <c r="D87" s="45"/>
      <c r="E87" s="45">
        <v>10.635</v>
      </c>
      <c r="F87" s="45"/>
    </row>
    <row r="88" spans="2:6" x14ac:dyDescent="0.2">
      <c r="B88" s="15" t="s">
        <v>506</v>
      </c>
      <c r="C88" s="45">
        <v>1.611</v>
      </c>
      <c r="D88" s="45">
        <v>0.69</v>
      </c>
      <c r="E88" s="45">
        <v>1.611</v>
      </c>
      <c r="F88" s="45">
        <v>0.69</v>
      </c>
    </row>
    <row r="89" spans="2:6" x14ac:dyDescent="0.2">
      <c r="B89" s="15" t="s">
        <v>507</v>
      </c>
      <c r="C89" s="45">
        <v>2.8</v>
      </c>
      <c r="D89" s="45">
        <v>2.76</v>
      </c>
      <c r="E89" s="45">
        <v>2.8</v>
      </c>
      <c r="F89" s="45">
        <v>2.76</v>
      </c>
    </row>
    <row r="90" spans="2:6" x14ac:dyDescent="0.2">
      <c r="B90" s="14" t="s">
        <v>508</v>
      </c>
      <c r="C90" s="44">
        <f>SUM(C91:C97)</f>
        <v>1598.6299999999999</v>
      </c>
      <c r="D90" s="44">
        <f>SUM(D91:D97)</f>
        <v>1366.644</v>
      </c>
      <c r="E90" s="44">
        <f>SUM(E91:E97)</f>
        <v>1590.674</v>
      </c>
      <c r="F90" s="44">
        <f>SUM(F91:F97)</f>
        <v>1366.644</v>
      </c>
    </row>
    <row r="91" spans="2:6" x14ac:dyDescent="0.2">
      <c r="B91" s="15" t="s">
        <v>322</v>
      </c>
      <c r="C91" s="45">
        <v>1045.0999999999999</v>
      </c>
      <c r="D91" s="45">
        <v>1008.4</v>
      </c>
      <c r="E91" s="45">
        <v>1045.0999999999999</v>
      </c>
      <c r="F91" s="45">
        <v>1008.4</v>
      </c>
    </row>
    <row r="92" spans="2:6" x14ac:dyDescent="0.2">
      <c r="B92" s="15" t="s">
        <v>323</v>
      </c>
      <c r="C92" s="45">
        <v>504.54</v>
      </c>
      <c r="D92" s="45">
        <v>349.63</v>
      </c>
      <c r="E92" s="45">
        <v>504.54</v>
      </c>
      <c r="F92" s="45">
        <v>349.63</v>
      </c>
    </row>
    <row r="93" spans="2:6" x14ac:dyDescent="0.2">
      <c r="B93" s="15" t="s">
        <v>324</v>
      </c>
      <c r="C93" s="45">
        <v>20.49</v>
      </c>
      <c r="D93" s="45"/>
      <c r="E93" s="45">
        <v>12.534000000000001</v>
      </c>
      <c r="F93" s="45"/>
    </row>
    <row r="94" spans="2:6" x14ac:dyDescent="0.2">
      <c r="B94" s="15" t="s">
        <v>509</v>
      </c>
      <c r="C94" s="45">
        <v>9.6630000000000003</v>
      </c>
      <c r="D94" s="45">
        <v>1.4</v>
      </c>
      <c r="E94" s="45">
        <v>9.6630000000000003</v>
      </c>
      <c r="F94" s="45">
        <v>1.4</v>
      </c>
    </row>
    <row r="95" spans="2:6" x14ac:dyDescent="0.2">
      <c r="B95" s="15" t="s">
        <v>510</v>
      </c>
      <c r="C95" s="45">
        <v>6.7</v>
      </c>
      <c r="D95" s="45">
        <v>6.6040000000000001</v>
      </c>
      <c r="E95" s="45">
        <v>6.7</v>
      </c>
      <c r="F95" s="45">
        <v>6.6040000000000001</v>
      </c>
    </row>
    <row r="96" spans="2:6" ht="22.5" x14ac:dyDescent="0.2">
      <c r="B96" s="18" t="s">
        <v>511</v>
      </c>
      <c r="C96" s="45">
        <v>1.82</v>
      </c>
      <c r="D96" s="45">
        <v>0.61</v>
      </c>
      <c r="E96" s="45">
        <v>1.82</v>
      </c>
      <c r="F96" s="45">
        <v>0.61</v>
      </c>
    </row>
    <row r="97" spans="2:6" x14ac:dyDescent="0.2">
      <c r="B97" s="15" t="s">
        <v>512</v>
      </c>
      <c r="C97" s="45">
        <v>10.317</v>
      </c>
      <c r="D97" s="45"/>
      <c r="E97" s="45">
        <v>10.317</v>
      </c>
      <c r="F97" s="45"/>
    </row>
    <row r="98" spans="2:6" x14ac:dyDescent="0.2">
      <c r="B98" s="14" t="s">
        <v>513</v>
      </c>
      <c r="C98" s="44">
        <f>SUM(C99:C103)</f>
        <v>729.36299999999994</v>
      </c>
      <c r="D98" s="44">
        <f>SUM(D99:D103)</f>
        <v>615.72900000000004</v>
      </c>
      <c r="E98" s="44">
        <f>SUM(E99:E103)</f>
        <v>726.57500000000005</v>
      </c>
      <c r="F98" s="44">
        <f>SUM(F99:F103)</f>
        <v>615.72900000000004</v>
      </c>
    </row>
    <row r="99" spans="2:6" x14ac:dyDescent="0.2">
      <c r="B99" s="15" t="s">
        <v>325</v>
      </c>
      <c r="C99" s="45">
        <v>440.9</v>
      </c>
      <c r="D99" s="45">
        <v>422.4</v>
      </c>
      <c r="E99" s="45">
        <v>440.9</v>
      </c>
      <c r="F99" s="45">
        <v>422.4</v>
      </c>
    </row>
    <row r="100" spans="2:6" x14ac:dyDescent="0.2">
      <c r="B100" s="15" t="s">
        <v>326</v>
      </c>
      <c r="C100" s="45">
        <v>250</v>
      </c>
      <c r="D100" s="45">
        <v>181.25</v>
      </c>
      <c r="E100" s="45">
        <v>250</v>
      </c>
      <c r="F100" s="45">
        <v>181.25</v>
      </c>
    </row>
    <row r="101" spans="2:6" x14ac:dyDescent="0.2">
      <c r="B101" s="15" t="s">
        <v>327</v>
      </c>
      <c r="C101" s="45">
        <v>18.3</v>
      </c>
      <c r="D101" s="45"/>
      <c r="E101" s="45">
        <v>15.512</v>
      </c>
      <c r="F101" s="45"/>
    </row>
    <row r="102" spans="2:6" x14ac:dyDescent="0.2">
      <c r="B102" s="15" t="s">
        <v>514</v>
      </c>
      <c r="C102" s="45">
        <v>9.6630000000000003</v>
      </c>
      <c r="D102" s="45">
        <v>1.7290000000000001</v>
      </c>
      <c r="E102" s="45">
        <v>9.6630000000000003</v>
      </c>
      <c r="F102" s="45">
        <v>1.7290000000000001</v>
      </c>
    </row>
    <row r="103" spans="2:6" x14ac:dyDescent="0.2">
      <c r="B103" s="15" t="s">
        <v>515</v>
      </c>
      <c r="C103" s="45">
        <v>10.5</v>
      </c>
      <c r="D103" s="45">
        <v>10.35</v>
      </c>
      <c r="E103" s="45">
        <v>10.5</v>
      </c>
      <c r="F103" s="45">
        <v>10.35</v>
      </c>
    </row>
    <row r="104" spans="2:6" x14ac:dyDescent="0.2">
      <c r="B104" s="14" t="s">
        <v>516</v>
      </c>
      <c r="C104" s="44">
        <f>SUM(C105:C109)</f>
        <v>796.63599999999997</v>
      </c>
      <c r="D104" s="44">
        <f>SUM(D105:D109)</f>
        <v>720.85</v>
      </c>
      <c r="E104" s="44">
        <f>SUM(E105:E109)</f>
        <v>796.63599999999997</v>
      </c>
      <c r="F104" s="44">
        <f>SUM(F105:F109)</f>
        <v>720.85</v>
      </c>
    </row>
    <row r="105" spans="2:6" x14ac:dyDescent="0.2">
      <c r="B105" s="15" t="s">
        <v>328</v>
      </c>
      <c r="C105" s="45">
        <v>650.6</v>
      </c>
      <c r="D105" s="45">
        <v>616.4</v>
      </c>
      <c r="E105" s="45">
        <v>650.6</v>
      </c>
      <c r="F105" s="45">
        <v>616.4</v>
      </c>
    </row>
    <row r="106" spans="2:6" x14ac:dyDescent="0.2">
      <c r="B106" s="15" t="s">
        <v>329</v>
      </c>
      <c r="C106" s="45">
        <v>134.80000000000001</v>
      </c>
      <c r="D106" s="45">
        <v>98.022000000000006</v>
      </c>
      <c r="E106" s="45">
        <v>134.80000000000001</v>
      </c>
      <c r="F106" s="45">
        <v>98.022000000000006</v>
      </c>
    </row>
    <row r="107" spans="2:6" x14ac:dyDescent="0.2">
      <c r="B107" s="15" t="s">
        <v>517</v>
      </c>
      <c r="C107" s="45">
        <v>8.9</v>
      </c>
      <c r="D107" s="45">
        <v>5.9</v>
      </c>
      <c r="E107" s="45">
        <v>8.9</v>
      </c>
      <c r="F107" s="45">
        <v>5.9</v>
      </c>
    </row>
    <row r="108" spans="2:6" x14ac:dyDescent="0.2">
      <c r="B108" s="15" t="s">
        <v>518</v>
      </c>
      <c r="C108" s="45">
        <v>1.8</v>
      </c>
      <c r="D108" s="45"/>
      <c r="E108" s="45">
        <v>1.8</v>
      </c>
      <c r="F108" s="45"/>
    </row>
    <row r="109" spans="2:6" ht="22.5" x14ac:dyDescent="0.2">
      <c r="B109" s="18" t="s">
        <v>519</v>
      </c>
      <c r="C109" s="45">
        <v>0.53600000000000003</v>
      </c>
      <c r="D109" s="45">
        <v>0.52800000000000002</v>
      </c>
      <c r="E109" s="45">
        <v>0.53600000000000003</v>
      </c>
      <c r="F109" s="45">
        <v>0.52800000000000002</v>
      </c>
    </row>
    <row r="110" spans="2:6" x14ac:dyDescent="0.2">
      <c r="B110" s="14" t="s">
        <v>520</v>
      </c>
      <c r="C110" s="44">
        <f>SUM(C111:C117)</f>
        <v>1136.1830000000002</v>
      </c>
      <c r="D110" s="44">
        <f>SUM(D111:D117)</f>
        <v>962.19500000000005</v>
      </c>
      <c r="E110" s="44">
        <f>SUM(E111:E117)</f>
        <v>1134.7890000000002</v>
      </c>
      <c r="F110" s="44">
        <f>SUM(F111:F117)</f>
        <v>962.19500000000005</v>
      </c>
    </row>
    <row r="111" spans="2:6" x14ac:dyDescent="0.2">
      <c r="B111" s="15" t="s">
        <v>330</v>
      </c>
      <c r="C111" s="45">
        <v>757.1</v>
      </c>
      <c r="D111" s="45">
        <v>717.6</v>
      </c>
      <c r="E111" s="45">
        <v>757.1</v>
      </c>
      <c r="F111" s="45">
        <v>717.6</v>
      </c>
    </row>
    <row r="112" spans="2:6" x14ac:dyDescent="0.2">
      <c r="B112" s="15" t="s">
        <v>331</v>
      </c>
      <c r="C112" s="45">
        <v>354.3</v>
      </c>
      <c r="D112" s="45">
        <v>237.5</v>
      </c>
      <c r="E112" s="45">
        <v>354.3</v>
      </c>
      <c r="F112" s="45">
        <v>237.5</v>
      </c>
    </row>
    <row r="113" spans="2:6" x14ac:dyDescent="0.2">
      <c r="B113" s="15" t="s">
        <v>521</v>
      </c>
      <c r="C113" s="45">
        <v>7.66</v>
      </c>
      <c r="D113" s="45"/>
      <c r="E113" s="45">
        <v>6.266</v>
      </c>
      <c r="F113" s="45"/>
    </row>
    <row r="114" spans="2:6" x14ac:dyDescent="0.2">
      <c r="B114" s="15" t="s">
        <v>522</v>
      </c>
      <c r="C114" s="45">
        <v>3.2210000000000001</v>
      </c>
      <c r="D114" s="45">
        <v>1</v>
      </c>
      <c r="E114" s="45">
        <v>3.2210000000000001</v>
      </c>
      <c r="F114" s="45">
        <v>1</v>
      </c>
    </row>
    <row r="115" spans="2:6" x14ac:dyDescent="0.2">
      <c r="B115" s="15" t="s">
        <v>523</v>
      </c>
      <c r="C115" s="45">
        <v>4.4000000000000004</v>
      </c>
      <c r="D115" s="45">
        <v>4.3369999999999997</v>
      </c>
      <c r="E115" s="45">
        <v>4.4000000000000004</v>
      </c>
      <c r="F115" s="45">
        <v>4.3369999999999997</v>
      </c>
    </row>
    <row r="116" spans="2:6" ht="22.5" x14ac:dyDescent="0.2">
      <c r="B116" s="18" t="s">
        <v>524</v>
      </c>
      <c r="C116" s="45">
        <v>2.62</v>
      </c>
      <c r="D116" s="45">
        <v>1.758</v>
      </c>
      <c r="E116" s="45">
        <v>2.62</v>
      </c>
      <c r="F116" s="45">
        <v>1.758</v>
      </c>
    </row>
    <row r="117" spans="2:6" x14ac:dyDescent="0.2">
      <c r="B117" s="15" t="s">
        <v>525</v>
      </c>
      <c r="C117" s="45">
        <v>6.8819999999999997</v>
      </c>
      <c r="D117" s="45"/>
      <c r="E117" s="45">
        <v>6.8819999999999997</v>
      </c>
      <c r="F117" s="45"/>
    </row>
    <row r="118" spans="2:6" x14ac:dyDescent="0.2">
      <c r="B118" s="14" t="s">
        <v>526</v>
      </c>
      <c r="C118" s="44">
        <f>SUM(C119:C123)</f>
        <v>853.51599999999996</v>
      </c>
      <c r="D118" s="44">
        <f>SUM(D119:D123)</f>
        <v>719.48699999999997</v>
      </c>
      <c r="E118" s="44">
        <f>SUM(E119:E123)</f>
        <v>853.51599999999996</v>
      </c>
      <c r="F118" s="44">
        <f>SUM(F119:F123)</f>
        <v>719.48699999999997</v>
      </c>
    </row>
    <row r="119" spans="2:6" x14ac:dyDescent="0.2">
      <c r="B119" s="15" t="s">
        <v>332</v>
      </c>
      <c r="C119" s="45">
        <v>412.7</v>
      </c>
      <c r="D119" s="45">
        <v>394.8</v>
      </c>
      <c r="E119" s="45">
        <v>412.7</v>
      </c>
      <c r="F119" s="45">
        <v>394.8</v>
      </c>
    </row>
    <row r="120" spans="2:6" x14ac:dyDescent="0.2">
      <c r="B120" s="15" t="s">
        <v>333</v>
      </c>
      <c r="C120" s="45">
        <v>380.3</v>
      </c>
      <c r="D120" s="45">
        <v>310</v>
      </c>
      <c r="E120" s="45">
        <v>380.3</v>
      </c>
      <c r="F120" s="45">
        <v>310</v>
      </c>
    </row>
    <row r="121" spans="2:6" x14ac:dyDescent="0.2">
      <c r="B121" s="15" t="s">
        <v>334</v>
      </c>
      <c r="C121" s="45">
        <v>34.343000000000004</v>
      </c>
      <c r="D121" s="45"/>
      <c r="E121" s="45">
        <v>34.343000000000004</v>
      </c>
      <c r="F121" s="45"/>
    </row>
    <row r="122" spans="2:6" x14ac:dyDescent="0.2">
      <c r="B122" s="15" t="s">
        <v>527</v>
      </c>
      <c r="C122" s="45">
        <v>11.273</v>
      </c>
      <c r="D122" s="45"/>
      <c r="E122" s="45">
        <v>11.273</v>
      </c>
      <c r="F122" s="45"/>
    </row>
    <row r="123" spans="2:6" x14ac:dyDescent="0.2">
      <c r="B123" s="15" t="s">
        <v>528</v>
      </c>
      <c r="C123" s="45">
        <v>14.9</v>
      </c>
      <c r="D123" s="45">
        <v>14.686999999999999</v>
      </c>
      <c r="E123" s="45">
        <v>14.9</v>
      </c>
      <c r="F123" s="45">
        <v>14.686999999999999</v>
      </c>
    </row>
    <row r="124" spans="2:6" x14ac:dyDescent="0.2">
      <c r="B124" s="14" t="s">
        <v>529</v>
      </c>
      <c r="C124" s="44">
        <f>SUM(C125:C127)</f>
        <v>892.1</v>
      </c>
      <c r="D124" s="44">
        <f>SUM(D125:D127)</f>
        <v>779.90000000000009</v>
      </c>
      <c r="E124" s="44">
        <f>SUM(E125:E127)</f>
        <v>883.47300000000007</v>
      </c>
      <c r="F124" s="44">
        <f>SUM(F125:F127)</f>
        <v>779.90000000000009</v>
      </c>
    </row>
    <row r="125" spans="2:6" x14ac:dyDescent="0.2">
      <c r="B125" s="15" t="s">
        <v>335</v>
      </c>
      <c r="C125" s="45">
        <v>53.6</v>
      </c>
      <c r="D125" s="45">
        <v>43.7</v>
      </c>
      <c r="E125" s="45">
        <v>53.6</v>
      </c>
      <c r="F125" s="45">
        <v>43.7</v>
      </c>
    </row>
    <row r="126" spans="2:6" x14ac:dyDescent="0.2">
      <c r="B126" s="15" t="s">
        <v>336</v>
      </c>
      <c r="C126" s="45">
        <v>739.5</v>
      </c>
      <c r="D126" s="45">
        <v>706</v>
      </c>
      <c r="E126" s="45">
        <v>739.5</v>
      </c>
      <c r="F126" s="45">
        <v>706</v>
      </c>
    </row>
    <row r="127" spans="2:6" x14ac:dyDescent="0.2">
      <c r="B127" s="15" t="s">
        <v>337</v>
      </c>
      <c r="C127" s="45">
        <v>99</v>
      </c>
      <c r="D127" s="45">
        <v>30.2</v>
      </c>
      <c r="E127" s="45">
        <v>90.373000000000005</v>
      </c>
      <c r="F127" s="45">
        <v>30.2</v>
      </c>
    </row>
    <row r="128" spans="2:6" x14ac:dyDescent="0.2">
      <c r="B128" s="14" t="s">
        <v>530</v>
      </c>
      <c r="C128" s="44">
        <f>SUM(C129:C131)</f>
        <v>422.59999999999997</v>
      </c>
      <c r="D128" s="44">
        <f>SUM(D129:D131)</f>
        <v>311.78099999999995</v>
      </c>
      <c r="E128" s="44">
        <f>SUM(E129:E131)</f>
        <v>406.50599999999997</v>
      </c>
      <c r="F128" s="44">
        <f>SUM(F129:F131)</f>
        <v>295.93399999999997</v>
      </c>
    </row>
    <row r="129" spans="2:6" x14ac:dyDescent="0.2">
      <c r="B129" s="15" t="s">
        <v>338</v>
      </c>
      <c r="C129" s="45">
        <v>29.4</v>
      </c>
      <c r="D129" s="45">
        <v>21.9</v>
      </c>
      <c r="E129" s="45">
        <v>29.4</v>
      </c>
      <c r="F129" s="45">
        <v>21.9</v>
      </c>
    </row>
    <row r="130" spans="2:6" x14ac:dyDescent="0.2">
      <c r="B130" s="15" t="s">
        <v>339</v>
      </c>
      <c r="C130" s="45">
        <v>385.2</v>
      </c>
      <c r="D130" s="45">
        <v>289.88099999999997</v>
      </c>
      <c r="E130" s="45">
        <v>369.10599999999999</v>
      </c>
      <c r="F130" s="45">
        <v>274.03399999999999</v>
      </c>
    </row>
    <row r="131" spans="2:6" x14ac:dyDescent="0.2">
      <c r="B131" s="15" t="s">
        <v>340</v>
      </c>
      <c r="C131" s="45">
        <v>8</v>
      </c>
      <c r="D131" s="45"/>
      <c r="E131" s="45">
        <v>8</v>
      </c>
      <c r="F131" s="45"/>
    </row>
    <row r="132" spans="2:6" x14ac:dyDescent="0.2">
      <c r="B132" s="14" t="s">
        <v>531</v>
      </c>
      <c r="C132" s="44">
        <f>SUM(C133:C138)</f>
        <v>1130.5800000000002</v>
      </c>
      <c r="D132" s="44">
        <f>SUM(D133:D138)</f>
        <v>948.9380000000001</v>
      </c>
      <c r="E132" s="44">
        <f>SUM(E133:E138)</f>
        <v>1130.5800000000002</v>
      </c>
      <c r="F132" s="44">
        <f>SUM(F133:F138)</f>
        <v>948.9380000000001</v>
      </c>
    </row>
    <row r="133" spans="2:6" x14ac:dyDescent="0.2">
      <c r="B133" s="15" t="s">
        <v>341</v>
      </c>
      <c r="C133" s="45">
        <v>444</v>
      </c>
      <c r="D133" s="45">
        <v>427.4</v>
      </c>
      <c r="E133" s="45">
        <v>444</v>
      </c>
      <c r="F133" s="45">
        <v>427.4</v>
      </c>
    </row>
    <row r="134" spans="2:6" x14ac:dyDescent="0.2">
      <c r="B134" s="15" t="s">
        <v>342</v>
      </c>
      <c r="C134" s="45">
        <v>549.5</v>
      </c>
      <c r="D134" s="45">
        <v>485.3</v>
      </c>
      <c r="E134" s="45">
        <v>549.5</v>
      </c>
      <c r="F134" s="45">
        <v>485.3</v>
      </c>
    </row>
    <row r="135" spans="2:6" x14ac:dyDescent="0.2">
      <c r="B135" s="15" t="s">
        <v>343</v>
      </c>
      <c r="C135" s="45">
        <v>67.2</v>
      </c>
      <c r="D135" s="45"/>
      <c r="E135" s="45">
        <v>67.2</v>
      </c>
      <c r="F135" s="45"/>
    </row>
    <row r="136" spans="2:6" x14ac:dyDescent="0.2">
      <c r="B136" s="15" t="s">
        <v>532</v>
      </c>
      <c r="C136" s="45">
        <v>32.21</v>
      </c>
      <c r="D136" s="45"/>
      <c r="E136" s="45">
        <v>32.21</v>
      </c>
      <c r="F136" s="45"/>
    </row>
    <row r="137" spans="2:6" x14ac:dyDescent="0.2">
      <c r="B137" s="15" t="s">
        <v>533</v>
      </c>
      <c r="C137" s="45">
        <v>35.4</v>
      </c>
      <c r="D137" s="45">
        <v>34.893999999999998</v>
      </c>
      <c r="E137" s="45">
        <v>35.4</v>
      </c>
      <c r="F137" s="45">
        <v>34.893999999999998</v>
      </c>
    </row>
    <row r="138" spans="2:6" ht="22.5" x14ac:dyDescent="0.2">
      <c r="B138" s="18" t="s">
        <v>534</v>
      </c>
      <c r="C138" s="45">
        <v>2.27</v>
      </c>
      <c r="D138" s="45">
        <v>1.3440000000000001</v>
      </c>
      <c r="E138" s="45">
        <v>2.27</v>
      </c>
      <c r="F138" s="45">
        <v>1.3440000000000001</v>
      </c>
    </row>
    <row r="139" spans="2:6" x14ac:dyDescent="0.2">
      <c r="B139" s="14" t="s">
        <v>535</v>
      </c>
      <c r="C139" s="44">
        <f>SUM(C140:C143)</f>
        <v>912.9</v>
      </c>
      <c r="D139" s="44">
        <f>SUM(D140:D143)</f>
        <v>752.73699999999997</v>
      </c>
      <c r="E139" s="44">
        <f>SUM(E140:E143)</f>
        <v>908.9</v>
      </c>
      <c r="F139" s="44">
        <f>SUM(F140:F143)</f>
        <v>752.73699999999997</v>
      </c>
    </row>
    <row r="140" spans="2:6" x14ac:dyDescent="0.2">
      <c r="B140" s="15" t="s">
        <v>344</v>
      </c>
      <c r="C140" s="45">
        <v>409</v>
      </c>
      <c r="D140" s="45">
        <v>391</v>
      </c>
      <c r="E140" s="45">
        <v>409</v>
      </c>
      <c r="F140" s="45">
        <v>391</v>
      </c>
    </row>
    <row r="141" spans="2:6" x14ac:dyDescent="0.2">
      <c r="B141" s="15" t="s">
        <v>345</v>
      </c>
      <c r="C141" s="45">
        <v>418.5</v>
      </c>
      <c r="D141" s="45">
        <v>350.5</v>
      </c>
      <c r="E141" s="45">
        <v>418.5</v>
      </c>
      <c r="F141" s="45">
        <v>350.5</v>
      </c>
    </row>
    <row r="142" spans="2:6" x14ac:dyDescent="0.2">
      <c r="B142" s="15" t="s">
        <v>346</v>
      </c>
      <c r="C142" s="45">
        <v>74</v>
      </c>
      <c r="D142" s="45"/>
      <c r="E142" s="45">
        <v>70</v>
      </c>
      <c r="F142" s="45"/>
    </row>
    <row r="143" spans="2:6" x14ac:dyDescent="0.2">
      <c r="B143" s="15" t="s">
        <v>536</v>
      </c>
      <c r="C143" s="45">
        <v>11.4</v>
      </c>
      <c r="D143" s="45">
        <v>11.237</v>
      </c>
      <c r="E143" s="45">
        <v>11.4</v>
      </c>
      <c r="F143" s="45">
        <v>11.237</v>
      </c>
    </row>
    <row r="144" spans="2:6" x14ac:dyDescent="0.2">
      <c r="B144" s="14" t="s">
        <v>537</v>
      </c>
      <c r="C144" s="44">
        <f>SUM(C145:C150)</f>
        <v>918.08500000000015</v>
      </c>
      <c r="D144" s="44">
        <f>SUM(D145:D150)</f>
        <v>755.56900000000007</v>
      </c>
      <c r="E144" s="44">
        <f>SUM(E145:E150)</f>
        <v>909.75300000000016</v>
      </c>
      <c r="F144" s="44">
        <f>SUM(F145:F150)</f>
        <v>755.56900000000007</v>
      </c>
    </row>
    <row r="145" spans="2:6" x14ac:dyDescent="0.2">
      <c r="B145" s="15" t="s">
        <v>538</v>
      </c>
      <c r="C145" s="45">
        <v>351.8</v>
      </c>
      <c r="D145" s="45">
        <v>335.5</v>
      </c>
      <c r="E145" s="45">
        <v>351.8</v>
      </c>
      <c r="F145" s="45">
        <v>335.5</v>
      </c>
    </row>
    <row r="146" spans="2:6" x14ac:dyDescent="0.2">
      <c r="B146" s="15" t="s">
        <v>347</v>
      </c>
      <c r="C146" s="45">
        <v>461.428</v>
      </c>
      <c r="D146" s="45">
        <v>399.2</v>
      </c>
      <c r="E146" s="45">
        <v>461.428</v>
      </c>
      <c r="F146" s="45">
        <v>399.2</v>
      </c>
    </row>
    <row r="147" spans="2:6" x14ac:dyDescent="0.2">
      <c r="B147" s="15" t="s">
        <v>348</v>
      </c>
      <c r="C147" s="45">
        <v>77.5</v>
      </c>
      <c r="D147" s="45"/>
      <c r="E147" s="45">
        <v>69.168000000000006</v>
      </c>
      <c r="F147" s="45"/>
    </row>
    <row r="148" spans="2:6" x14ac:dyDescent="0.2">
      <c r="B148" s="15" t="s">
        <v>539</v>
      </c>
      <c r="C148" s="45">
        <v>4.8310000000000004</v>
      </c>
      <c r="D148" s="45"/>
      <c r="E148" s="45">
        <v>4.8310000000000004</v>
      </c>
      <c r="F148" s="45"/>
    </row>
    <row r="149" spans="2:6" x14ac:dyDescent="0.2">
      <c r="B149" s="15" t="s">
        <v>540</v>
      </c>
      <c r="C149" s="45">
        <v>18.2</v>
      </c>
      <c r="D149" s="45">
        <v>17.940000000000001</v>
      </c>
      <c r="E149" s="45">
        <v>18.2</v>
      </c>
      <c r="F149" s="45">
        <v>17.940000000000001</v>
      </c>
    </row>
    <row r="150" spans="2:6" ht="22.5" x14ac:dyDescent="0.2">
      <c r="B150" s="18" t="s">
        <v>541</v>
      </c>
      <c r="C150" s="45">
        <v>4.3259999999999996</v>
      </c>
      <c r="D150" s="45">
        <v>2.9289999999999998</v>
      </c>
      <c r="E150" s="45">
        <v>4.3259999999999996</v>
      </c>
      <c r="F150" s="45">
        <v>2.9289999999999998</v>
      </c>
    </row>
    <row r="151" spans="2:6" x14ac:dyDescent="0.2">
      <c r="B151" s="14" t="s">
        <v>542</v>
      </c>
      <c r="C151" s="44">
        <f>SUM(C152:C157)</f>
        <v>973.72899999999993</v>
      </c>
      <c r="D151" s="44">
        <f>SUM(D152:D157)</f>
        <v>809.76300000000003</v>
      </c>
      <c r="E151" s="44">
        <f>SUM(E152:E157)</f>
        <v>968.6389999999999</v>
      </c>
      <c r="F151" s="44">
        <f>SUM(F152:F157)</f>
        <v>809.76300000000003</v>
      </c>
    </row>
    <row r="152" spans="2:6" x14ac:dyDescent="0.2">
      <c r="B152" s="15" t="s">
        <v>543</v>
      </c>
      <c r="C152" s="45">
        <v>351.5</v>
      </c>
      <c r="D152" s="45">
        <v>337.1</v>
      </c>
      <c r="E152" s="45">
        <v>351.5</v>
      </c>
      <c r="F152" s="45">
        <v>337.1</v>
      </c>
    </row>
    <row r="153" spans="2:6" x14ac:dyDescent="0.2">
      <c r="B153" s="15" t="s">
        <v>544</v>
      </c>
      <c r="C153" s="45">
        <v>494</v>
      </c>
      <c r="D153" s="45">
        <v>432</v>
      </c>
      <c r="E153" s="45">
        <v>494</v>
      </c>
      <c r="F153" s="45">
        <v>432</v>
      </c>
    </row>
    <row r="154" spans="2:6" x14ac:dyDescent="0.2">
      <c r="B154" s="15" t="s">
        <v>545</v>
      </c>
      <c r="C154" s="45">
        <v>67</v>
      </c>
      <c r="D154" s="45"/>
      <c r="E154" s="45">
        <v>61.91</v>
      </c>
      <c r="F154" s="45"/>
    </row>
    <row r="155" spans="2:6" x14ac:dyDescent="0.2">
      <c r="B155" s="15" t="s">
        <v>546</v>
      </c>
      <c r="C155" s="45">
        <v>25.768000000000001</v>
      </c>
      <c r="D155" s="45">
        <v>8</v>
      </c>
      <c r="E155" s="45">
        <v>25.768000000000001</v>
      </c>
      <c r="F155" s="45">
        <v>8</v>
      </c>
    </row>
    <row r="156" spans="2:6" x14ac:dyDescent="0.2">
      <c r="B156" s="15" t="s">
        <v>547</v>
      </c>
      <c r="C156" s="45">
        <v>28.3</v>
      </c>
      <c r="D156" s="45">
        <v>27.896000000000001</v>
      </c>
      <c r="E156" s="45">
        <v>28.3</v>
      </c>
      <c r="F156" s="45">
        <v>27.896000000000001</v>
      </c>
    </row>
    <row r="157" spans="2:6" ht="22.5" x14ac:dyDescent="0.2">
      <c r="B157" s="18" t="s">
        <v>548</v>
      </c>
      <c r="C157" s="45">
        <v>7.1609999999999996</v>
      </c>
      <c r="D157" s="45">
        <v>4.7670000000000003</v>
      </c>
      <c r="E157" s="45">
        <v>7.1609999999999996</v>
      </c>
      <c r="F157" s="45">
        <v>4.7670000000000003</v>
      </c>
    </row>
    <row r="158" spans="2:6" x14ac:dyDescent="0.2">
      <c r="B158" s="14" t="s">
        <v>549</v>
      </c>
      <c r="C158" s="44">
        <f>SUM(C159:C164)</f>
        <v>973.40199999999993</v>
      </c>
      <c r="D158" s="44">
        <f>SUM(D159:D164)</f>
        <v>812.54899999999998</v>
      </c>
      <c r="E158" s="44">
        <f>SUM(E159:E164)</f>
        <v>969.59699999999987</v>
      </c>
      <c r="F158" s="44">
        <f>SUM(F159:F164)</f>
        <v>812.54899999999998</v>
      </c>
    </row>
    <row r="159" spans="2:6" x14ac:dyDescent="0.2">
      <c r="B159" s="15" t="s">
        <v>349</v>
      </c>
      <c r="C159" s="45">
        <v>377.5</v>
      </c>
      <c r="D159" s="45">
        <v>362.4</v>
      </c>
      <c r="E159" s="45">
        <v>377.5</v>
      </c>
      <c r="F159" s="45">
        <v>362.4</v>
      </c>
    </row>
    <row r="160" spans="2:6" x14ac:dyDescent="0.2">
      <c r="B160" s="15" t="s">
        <v>350</v>
      </c>
      <c r="C160" s="45">
        <v>477.5</v>
      </c>
      <c r="D160" s="45">
        <v>417.1</v>
      </c>
      <c r="E160" s="45">
        <v>477.5</v>
      </c>
      <c r="F160" s="45">
        <v>417.1</v>
      </c>
    </row>
    <row r="161" spans="2:6" x14ac:dyDescent="0.2">
      <c r="B161" s="15" t="s">
        <v>351</v>
      </c>
      <c r="C161" s="45">
        <v>70</v>
      </c>
      <c r="D161" s="45"/>
      <c r="E161" s="45">
        <v>66.194999999999993</v>
      </c>
      <c r="F161" s="45"/>
    </row>
    <row r="162" spans="2:6" x14ac:dyDescent="0.2">
      <c r="B162" s="15" t="s">
        <v>550</v>
      </c>
      <c r="C162" s="45">
        <v>14.494999999999999</v>
      </c>
      <c r="D162" s="45"/>
      <c r="E162" s="45">
        <v>14.494999999999999</v>
      </c>
      <c r="F162" s="45"/>
    </row>
    <row r="163" spans="2:6" x14ac:dyDescent="0.2">
      <c r="B163" s="15" t="s">
        <v>551</v>
      </c>
      <c r="C163" s="45">
        <v>31.3</v>
      </c>
      <c r="D163" s="45">
        <v>30.853000000000002</v>
      </c>
      <c r="E163" s="45">
        <v>31.3</v>
      </c>
      <c r="F163" s="45">
        <v>30.853000000000002</v>
      </c>
    </row>
    <row r="164" spans="2:6" ht="22.5" x14ac:dyDescent="0.2">
      <c r="B164" s="18" t="s">
        <v>552</v>
      </c>
      <c r="C164" s="45">
        <v>2.6070000000000002</v>
      </c>
      <c r="D164" s="45">
        <v>2.1960000000000002</v>
      </c>
      <c r="E164" s="45">
        <v>2.6070000000000002</v>
      </c>
      <c r="F164" s="45">
        <v>2.1960000000000002</v>
      </c>
    </row>
    <row r="165" spans="2:6" x14ac:dyDescent="0.2">
      <c r="B165" s="14" t="s">
        <v>553</v>
      </c>
      <c r="C165" s="44">
        <f>SUM(C166:C171)</f>
        <v>942.68899999999996</v>
      </c>
      <c r="D165" s="44">
        <f>SUM(D166:D171)</f>
        <v>759.59199999999998</v>
      </c>
      <c r="E165" s="44">
        <f>SUM(E166:E171)</f>
        <v>937.649</v>
      </c>
      <c r="F165" s="44">
        <f>SUM(F166:F171)</f>
        <v>759.59199999999998</v>
      </c>
    </row>
    <row r="166" spans="2:6" x14ac:dyDescent="0.2">
      <c r="B166" s="15" t="s">
        <v>352</v>
      </c>
      <c r="C166" s="45">
        <v>413.9</v>
      </c>
      <c r="D166" s="45">
        <v>396.7</v>
      </c>
      <c r="E166" s="45">
        <v>413.9</v>
      </c>
      <c r="F166" s="45">
        <v>396.7</v>
      </c>
    </row>
    <row r="167" spans="2:6" x14ac:dyDescent="0.2">
      <c r="B167" s="15" t="s">
        <v>353</v>
      </c>
      <c r="C167" s="45">
        <v>419.2</v>
      </c>
      <c r="D167" s="45">
        <v>350</v>
      </c>
      <c r="E167" s="45">
        <v>419.2</v>
      </c>
      <c r="F167" s="45">
        <v>350</v>
      </c>
    </row>
    <row r="168" spans="2:6" x14ac:dyDescent="0.2">
      <c r="B168" s="15" t="s">
        <v>354</v>
      </c>
      <c r="C168" s="45">
        <v>78.5</v>
      </c>
      <c r="D168" s="45"/>
      <c r="E168" s="45">
        <v>73.459999999999994</v>
      </c>
      <c r="F168" s="45"/>
    </row>
    <row r="169" spans="2:6" x14ac:dyDescent="0.2">
      <c r="B169" s="15" t="s">
        <v>554</v>
      </c>
      <c r="C169" s="45">
        <v>16.105</v>
      </c>
      <c r="D169" s="45"/>
      <c r="E169" s="45">
        <v>16.105</v>
      </c>
      <c r="F169" s="45"/>
    </row>
    <row r="170" spans="2:6" x14ac:dyDescent="0.2">
      <c r="B170" s="15" t="s">
        <v>555</v>
      </c>
      <c r="C170" s="45">
        <v>10.6</v>
      </c>
      <c r="D170" s="45">
        <v>10.448</v>
      </c>
      <c r="E170" s="45">
        <v>10.6</v>
      </c>
      <c r="F170" s="45">
        <v>10.448</v>
      </c>
    </row>
    <row r="171" spans="2:6" ht="22.5" x14ac:dyDescent="0.2">
      <c r="B171" s="18" t="s">
        <v>556</v>
      </c>
      <c r="C171" s="45">
        <v>4.3840000000000003</v>
      </c>
      <c r="D171" s="45">
        <v>2.444</v>
      </c>
      <c r="E171" s="45">
        <v>4.3840000000000003</v>
      </c>
      <c r="F171" s="45">
        <v>2.444</v>
      </c>
    </row>
    <row r="172" spans="2:6" x14ac:dyDescent="0.2">
      <c r="B172" s="14" t="s">
        <v>557</v>
      </c>
      <c r="C172" s="44">
        <f>SUM(C173:C177)</f>
        <v>949.48799999999994</v>
      </c>
      <c r="D172" s="44">
        <f>SUM(D173:D177)</f>
        <v>237.05699999999999</v>
      </c>
      <c r="E172" s="44">
        <f>SUM(E173:E177)</f>
        <v>900.68899999999996</v>
      </c>
      <c r="F172" s="44">
        <f>SUM(F173:F177)</f>
        <v>235.51599999999999</v>
      </c>
    </row>
    <row r="173" spans="2:6" x14ac:dyDescent="0.2">
      <c r="B173" s="15" t="s">
        <v>355</v>
      </c>
      <c r="C173" s="45">
        <v>13.5</v>
      </c>
      <c r="D173" s="45"/>
      <c r="E173" s="45">
        <v>13.5</v>
      </c>
      <c r="F173" s="45"/>
    </row>
    <row r="174" spans="2:6" x14ac:dyDescent="0.2">
      <c r="B174" s="15" t="s">
        <v>356</v>
      </c>
      <c r="C174" s="45">
        <v>467.673</v>
      </c>
      <c r="D174" s="45">
        <v>230.27699999999999</v>
      </c>
      <c r="E174" s="45">
        <v>466.33499999999998</v>
      </c>
      <c r="F174" s="45">
        <v>230.27699999999999</v>
      </c>
    </row>
    <row r="175" spans="2:6" x14ac:dyDescent="0.2">
      <c r="B175" s="15" t="s">
        <v>558</v>
      </c>
      <c r="C175" s="45">
        <v>101.342</v>
      </c>
      <c r="D175" s="45"/>
      <c r="E175" s="45">
        <v>100.88200000000001</v>
      </c>
      <c r="F175" s="45"/>
    </row>
    <row r="176" spans="2:6" x14ac:dyDescent="0.2">
      <c r="B176" s="15" t="s">
        <v>559</v>
      </c>
      <c r="C176" s="45">
        <v>229.4</v>
      </c>
      <c r="D176" s="45">
        <v>6.78</v>
      </c>
      <c r="E176" s="45">
        <v>182.399</v>
      </c>
      <c r="F176" s="45">
        <v>5.2389999999999999</v>
      </c>
    </row>
    <row r="177" spans="2:6" x14ac:dyDescent="0.2">
      <c r="B177" s="15" t="s">
        <v>560</v>
      </c>
      <c r="C177" s="45">
        <v>137.57300000000001</v>
      </c>
      <c r="D177" s="45"/>
      <c r="E177" s="45">
        <v>137.57300000000001</v>
      </c>
      <c r="F177" s="45"/>
    </row>
    <row r="178" spans="2:6" x14ac:dyDescent="0.2">
      <c r="B178" s="37" t="s">
        <v>357</v>
      </c>
      <c r="C178" s="46">
        <f>SUM(C179+C181)</f>
        <v>229.39600000000002</v>
      </c>
      <c r="D178" s="46">
        <f>SUM(D179+D181)</f>
        <v>111.44499999999999</v>
      </c>
      <c r="E178" s="46">
        <f>SUM(E179+E181)</f>
        <v>228.03</v>
      </c>
      <c r="F178" s="46">
        <f>SUM(F179+F181)</f>
        <v>111.44499999999999</v>
      </c>
    </row>
    <row r="179" spans="2:6" x14ac:dyDescent="0.2">
      <c r="B179" s="14" t="s">
        <v>358</v>
      </c>
      <c r="C179" s="44">
        <f>SUM(C180)</f>
        <v>60</v>
      </c>
      <c r="D179" s="44">
        <f>SUM(D180)</f>
        <v>0</v>
      </c>
      <c r="E179" s="44">
        <f>SUM(E180)</f>
        <v>60</v>
      </c>
      <c r="F179" s="44">
        <f>SUM(F180)</f>
        <v>0</v>
      </c>
    </row>
    <row r="180" spans="2:6" x14ac:dyDescent="0.2">
      <c r="B180" s="15" t="s">
        <v>359</v>
      </c>
      <c r="C180" s="45">
        <v>60</v>
      </c>
      <c r="D180" s="45"/>
      <c r="E180" s="45">
        <v>60</v>
      </c>
      <c r="F180" s="45"/>
    </row>
    <row r="181" spans="2:6" x14ac:dyDescent="0.2">
      <c r="B181" s="38" t="s">
        <v>561</v>
      </c>
      <c r="C181" s="47">
        <f>SUM(C182:C183)</f>
        <v>169.39600000000002</v>
      </c>
      <c r="D181" s="47">
        <f>SUM(D182:D183)</f>
        <v>111.44499999999999</v>
      </c>
      <c r="E181" s="47">
        <f>SUM(E182:E183)</f>
        <v>168.03</v>
      </c>
      <c r="F181" s="47">
        <f>SUM(F182:F183)</f>
        <v>111.44499999999999</v>
      </c>
    </row>
    <row r="182" spans="2:6" x14ac:dyDescent="0.2">
      <c r="B182" s="15" t="s">
        <v>360</v>
      </c>
      <c r="C182" s="45">
        <v>124.396</v>
      </c>
      <c r="D182" s="45">
        <v>101.845</v>
      </c>
      <c r="E182" s="45">
        <v>124.396</v>
      </c>
      <c r="F182" s="45">
        <v>101.845</v>
      </c>
    </row>
    <row r="183" spans="2:6" ht="13.5" customHeight="1" x14ac:dyDescent="0.2">
      <c r="B183" s="15" t="s">
        <v>361</v>
      </c>
      <c r="C183" s="45">
        <v>45</v>
      </c>
      <c r="D183" s="45">
        <v>9.6</v>
      </c>
      <c r="E183" s="45">
        <v>43.634</v>
      </c>
      <c r="F183" s="45">
        <v>9.6</v>
      </c>
    </row>
    <row r="184" spans="2:6" ht="12" customHeight="1" x14ac:dyDescent="0.2">
      <c r="B184" s="37" t="s">
        <v>562</v>
      </c>
      <c r="C184" s="48">
        <f>SUM(C185)</f>
        <v>3680.5330000000004</v>
      </c>
      <c r="D184" s="48">
        <f>SUM(D185)</f>
        <v>0</v>
      </c>
      <c r="E184" s="48">
        <f>SUM(E185)</f>
        <v>3638.7060000000001</v>
      </c>
      <c r="F184" s="48">
        <f>SUM(F185)</f>
        <v>0</v>
      </c>
    </row>
    <row r="185" spans="2:6" ht="13.5" customHeight="1" x14ac:dyDescent="0.2">
      <c r="B185" s="14" t="s">
        <v>358</v>
      </c>
      <c r="C185" s="44">
        <f>SUM(C186:C187)</f>
        <v>3680.5330000000004</v>
      </c>
      <c r="D185" s="44">
        <f>SUM(D186:D187)</f>
        <v>0</v>
      </c>
      <c r="E185" s="44">
        <f>SUM(E186:E187)</f>
        <v>3638.7060000000001</v>
      </c>
      <c r="F185" s="44">
        <f>SUM(F186:F187)</f>
        <v>0</v>
      </c>
    </row>
    <row r="186" spans="2:6" x14ac:dyDescent="0.2">
      <c r="B186" s="15" t="s">
        <v>362</v>
      </c>
      <c r="C186" s="45">
        <v>1541.3</v>
      </c>
      <c r="D186" s="45"/>
      <c r="E186" s="45">
        <v>1541.3</v>
      </c>
      <c r="F186" s="45"/>
    </row>
    <row r="187" spans="2:6" x14ac:dyDescent="0.2">
      <c r="B187" s="15" t="s">
        <v>363</v>
      </c>
      <c r="C187" s="45">
        <v>2139.2330000000002</v>
      </c>
      <c r="D187" s="45"/>
      <c r="E187" s="45">
        <v>2097.4059999999999</v>
      </c>
      <c r="F187" s="45"/>
    </row>
    <row r="188" spans="2:6" x14ac:dyDescent="0.2">
      <c r="B188" s="37" t="s">
        <v>461</v>
      </c>
      <c r="C188" s="48">
        <f>SUM(C189+C204+C209+C214+C219+C227+C230)</f>
        <v>12404.656999999997</v>
      </c>
      <c r="D188" s="48">
        <f>SUM(D189+D204+D209+D214+D219+D227+D230)</f>
        <v>4350.049</v>
      </c>
      <c r="E188" s="48">
        <f>SUM(E189+E204+E209+E214+E219+E227+E230)</f>
        <v>12059.909</v>
      </c>
      <c r="F188" s="48">
        <f>SUM(F189+F204+F209+F214+F219+F227+F230)</f>
        <v>4297.6230000000005</v>
      </c>
    </row>
    <row r="189" spans="2:6" ht="12" customHeight="1" x14ac:dyDescent="0.2">
      <c r="B189" s="14" t="s">
        <v>358</v>
      </c>
      <c r="C189" s="44">
        <f>SUM(C190:C203)</f>
        <v>7474.8399999999983</v>
      </c>
      <c r="D189" s="44">
        <f>SUM(D190:D203)</f>
        <v>212.518</v>
      </c>
      <c r="E189" s="44">
        <f>SUM(E190:E203)</f>
        <v>7222.308</v>
      </c>
      <c r="F189" s="44">
        <f>SUM(F190:F203)</f>
        <v>209.95599999999999</v>
      </c>
    </row>
    <row r="190" spans="2:6" x14ac:dyDescent="0.2">
      <c r="B190" s="15" t="s">
        <v>359</v>
      </c>
      <c r="C190" s="45">
        <v>3174.0590000000002</v>
      </c>
      <c r="D190" s="45"/>
      <c r="E190" s="45">
        <v>3173.1379999999999</v>
      </c>
      <c r="F190" s="45"/>
    </row>
    <row r="191" spans="2:6" x14ac:dyDescent="0.2">
      <c r="B191" s="15" t="s">
        <v>364</v>
      </c>
      <c r="C191" s="45">
        <v>2694.5</v>
      </c>
      <c r="D191" s="45">
        <v>103.2</v>
      </c>
      <c r="E191" s="45">
        <v>2655.8359999999998</v>
      </c>
      <c r="F191" s="45">
        <v>100.741</v>
      </c>
    </row>
    <row r="192" spans="2:6" x14ac:dyDescent="0.2">
      <c r="B192" s="15" t="s">
        <v>365</v>
      </c>
      <c r="C192" s="45">
        <v>99.9</v>
      </c>
      <c r="D192" s="45">
        <v>2.8580000000000001</v>
      </c>
      <c r="E192" s="45">
        <v>97.206000000000003</v>
      </c>
      <c r="F192" s="45">
        <v>2.7549999999999999</v>
      </c>
    </row>
    <row r="193" spans="2:6" x14ac:dyDescent="0.2">
      <c r="B193" s="15" t="s">
        <v>563</v>
      </c>
      <c r="C193" s="45">
        <v>221.8</v>
      </c>
      <c r="D193" s="45"/>
      <c r="E193" s="45">
        <v>221.8</v>
      </c>
      <c r="F193" s="45"/>
    </row>
    <row r="194" spans="2:6" x14ac:dyDescent="0.2">
      <c r="B194" s="15" t="s">
        <v>564</v>
      </c>
      <c r="C194" s="45">
        <v>113.949</v>
      </c>
      <c r="D194" s="45">
        <v>98.902000000000001</v>
      </c>
      <c r="E194" s="45">
        <v>113.233</v>
      </c>
      <c r="F194" s="45">
        <v>98.902000000000001</v>
      </c>
    </row>
    <row r="195" spans="2:6" x14ac:dyDescent="0.2">
      <c r="B195" s="15" t="s">
        <v>565</v>
      </c>
      <c r="C195" s="45">
        <v>407.46699999999998</v>
      </c>
      <c r="D195" s="45"/>
      <c r="E195" s="45">
        <v>209.46299999999999</v>
      </c>
      <c r="F195" s="45"/>
    </row>
    <row r="196" spans="2:6" x14ac:dyDescent="0.2">
      <c r="B196" s="15" t="s">
        <v>566</v>
      </c>
      <c r="C196" s="45">
        <v>116.009</v>
      </c>
      <c r="D196" s="45"/>
      <c r="E196" s="45">
        <v>105.864</v>
      </c>
      <c r="F196" s="45"/>
    </row>
    <row r="197" spans="2:6" ht="22.5" x14ac:dyDescent="0.2">
      <c r="B197" s="18" t="s">
        <v>567</v>
      </c>
      <c r="C197" s="45">
        <v>67.572999999999993</v>
      </c>
      <c r="D197" s="45">
        <v>3.1720000000000002</v>
      </c>
      <c r="E197" s="45">
        <v>67.572999999999993</v>
      </c>
      <c r="F197" s="45">
        <v>3.1720000000000002</v>
      </c>
    </row>
    <row r="198" spans="2:6" ht="22.5" x14ac:dyDescent="0.2">
      <c r="B198" s="18" t="s">
        <v>568</v>
      </c>
      <c r="C198" s="45">
        <v>132.905</v>
      </c>
      <c r="D198" s="45">
        <v>2.569</v>
      </c>
      <c r="E198" s="45">
        <v>132.90299999999999</v>
      </c>
      <c r="F198" s="45">
        <v>2.569</v>
      </c>
    </row>
    <row r="199" spans="2:6" ht="22.5" x14ac:dyDescent="0.2">
      <c r="B199" s="18" t="s">
        <v>569</v>
      </c>
      <c r="C199" s="45">
        <v>346.7</v>
      </c>
      <c r="D199" s="45"/>
      <c r="E199" s="45">
        <v>345.31599999999997</v>
      </c>
      <c r="F199" s="45"/>
    </row>
    <row r="200" spans="2:6" ht="22.5" x14ac:dyDescent="0.2">
      <c r="B200" s="18" t="s">
        <v>570</v>
      </c>
      <c r="C200" s="45">
        <v>12</v>
      </c>
      <c r="D200" s="45">
        <v>1.774</v>
      </c>
      <c r="E200" s="45">
        <v>12</v>
      </c>
      <c r="F200" s="45">
        <v>1.774</v>
      </c>
    </row>
    <row r="201" spans="2:6" ht="33.75" x14ac:dyDescent="0.2">
      <c r="B201" s="18" t="s">
        <v>571</v>
      </c>
      <c r="C201" s="45">
        <v>67.400000000000006</v>
      </c>
      <c r="D201" s="45"/>
      <c r="E201" s="45">
        <v>67.400000000000006</v>
      </c>
      <c r="F201" s="45"/>
    </row>
    <row r="202" spans="2:6" ht="33.75" x14ac:dyDescent="0.2">
      <c r="B202" s="18" t="s">
        <v>572</v>
      </c>
      <c r="C202" s="45">
        <v>18.399999999999999</v>
      </c>
      <c r="D202" s="45"/>
      <c r="E202" s="45">
        <v>18.399999999999999</v>
      </c>
      <c r="F202" s="45"/>
    </row>
    <row r="203" spans="2:6" ht="45" x14ac:dyDescent="0.2">
      <c r="B203" s="18" t="s">
        <v>573</v>
      </c>
      <c r="C203" s="45">
        <v>2.1779999999999999</v>
      </c>
      <c r="D203" s="45">
        <v>4.2999999999999997E-2</v>
      </c>
      <c r="E203" s="45">
        <v>2.1760000000000002</v>
      </c>
      <c r="F203" s="45">
        <v>4.2999999999999997E-2</v>
      </c>
    </row>
    <row r="204" spans="2:6" x14ac:dyDescent="0.2">
      <c r="B204" s="14" t="s">
        <v>366</v>
      </c>
      <c r="C204" s="44">
        <f>SUM(C205:C208)</f>
        <v>927.25700000000006</v>
      </c>
      <c r="D204" s="44">
        <f>SUM(D205:D208)</f>
        <v>683.90099999999995</v>
      </c>
      <c r="E204" s="44">
        <f>SUM(E205:E208)</f>
        <v>927.18900000000008</v>
      </c>
      <c r="F204" s="44">
        <f>SUM(F205:F208)</f>
        <v>683.90099999999995</v>
      </c>
    </row>
    <row r="205" spans="2:6" x14ac:dyDescent="0.2">
      <c r="B205" s="15" t="s">
        <v>360</v>
      </c>
      <c r="C205" s="45">
        <v>460.28500000000003</v>
      </c>
      <c r="D205" s="45">
        <v>367.63099999999997</v>
      </c>
      <c r="E205" s="45">
        <v>460.28500000000003</v>
      </c>
      <c r="F205" s="45">
        <v>367.63099999999997</v>
      </c>
    </row>
    <row r="206" spans="2:6" x14ac:dyDescent="0.2">
      <c r="B206" s="15" t="s">
        <v>361</v>
      </c>
      <c r="C206" s="45">
        <v>437.27199999999999</v>
      </c>
      <c r="D206" s="45">
        <v>287</v>
      </c>
      <c r="E206" s="45">
        <v>437.20400000000001</v>
      </c>
      <c r="F206" s="45">
        <v>287</v>
      </c>
    </row>
    <row r="207" spans="2:6" ht="22.5" x14ac:dyDescent="0.2">
      <c r="B207" s="18" t="s">
        <v>574</v>
      </c>
      <c r="C207" s="45">
        <v>4.7</v>
      </c>
      <c r="D207" s="45">
        <v>4.63</v>
      </c>
      <c r="E207" s="45">
        <v>4.7</v>
      </c>
      <c r="F207" s="45">
        <v>4.63</v>
      </c>
    </row>
    <row r="208" spans="2:6" ht="22.5" x14ac:dyDescent="0.2">
      <c r="B208" s="18" t="s">
        <v>575</v>
      </c>
      <c r="C208" s="45">
        <v>25</v>
      </c>
      <c r="D208" s="45">
        <v>24.64</v>
      </c>
      <c r="E208" s="45">
        <v>25</v>
      </c>
      <c r="F208" s="45">
        <v>24.64</v>
      </c>
    </row>
    <row r="209" spans="2:6" x14ac:dyDescent="0.2">
      <c r="B209" s="14" t="s">
        <v>367</v>
      </c>
      <c r="C209" s="44">
        <f>SUM(C210:C213)</f>
        <v>739.55000000000007</v>
      </c>
      <c r="D209" s="44">
        <f>SUM(D210:D213)</f>
        <v>613.41000000000008</v>
      </c>
      <c r="E209" s="44">
        <f>SUM(E210:E213)</f>
        <v>705.85</v>
      </c>
      <c r="F209" s="44">
        <f>SUM(F210:F213)</f>
        <v>613.41000000000008</v>
      </c>
    </row>
    <row r="210" spans="2:6" x14ac:dyDescent="0.2">
      <c r="B210" s="15" t="s">
        <v>368</v>
      </c>
      <c r="C210" s="45">
        <v>676.85</v>
      </c>
      <c r="D210" s="45">
        <v>584.82500000000005</v>
      </c>
      <c r="E210" s="45">
        <v>676.85</v>
      </c>
      <c r="F210" s="45">
        <v>584.82500000000005</v>
      </c>
    </row>
    <row r="211" spans="2:6" x14ac:dyDescent="0.2">
      <c r="B211" s="15" t="s">
        <v>369</v>
      </c>
      <c r="C211" s="45">
        <v>33.700000000000003</v>
      </c>
      <c r="D211" s="45">
        <v>0</v>
      </c>
      <c r="E211" s="45">
        <v>0</v>
      </c>
      <c r="F211" s="45">
        <v>0</v>
      </c>
    </row>
    <row r="212" spans="2:6" ht="22.5" x14ac:dyDescent="0.2">
      <c r="B212" s="18" t="s">
        <v>576</v>
      </c>
      <c r="C212" s="45">
        <v>7</v>
      </c>
      <c r="D212" s="45">
        <v>6.8949999999999996</v>
      </c>
      <c r="E212" s="45">
        <v>7</v>
      </c>
      <c r="F212" s="45">
        <v>6.8949999999999996</v>
      </c>
    </row>
    <row r="213" spans="2:6" ht="22.5" x14ac:dyDescent="0.2">
      <c r="B213" s="18" t="s">
        <v>577</v>
      </c>
      <c r="C213" s="45">
        <v>22</v>
      </c>
      <c r="D213" s="45">
        <v>21.69</v>
      </c>
      <c r="E213" s="45">
        <v>22</v>
      </c>
      <c r="F213" s="45">
        <v>21.69</v>
      </c>
    </row>
    <row r="214" spans="2:6" x14ac:dyDescent="0.2">
      <c r="B214" s="14" t="s">
        <v>370</v>
      </c>
      <c r="C214" s="44">
        <f>SUM(C215:C218)</f>
        <v>535.6</v>
      </c>
      <c r="D214" s="44">
        <f>SUM(D215:D217)</f>
        <v>377.3</v>
      </c>
      <c r="E214" s="44">
        <f>SUM(E215:E218)</f>
        <v>535.6</v>
      </c>
      <c r="F214" s="44">
        <f>SUM(F215:F217)</f>
        <v>377.3</v>
      </c>
    </row>
    <row r="215" spans="2:6" x14ac:dyDescent="0.2">
      <c r="B215" s="15" t="s">
        <v>371</v>
      </c>
      <c r="C215" s="45">
        <v>39.200000000000003</v>
      </c>
      <c r="D215" s="45">
        <v>38.200000000000003</v>
      </c>
      <c r="E215" s="45">
        <v>39.200000000000003</v>
      </c>
      <c r="F215" s="45">
        <v>38.200000000000003</v>
      </c>
    </row>
    <row r="216" spans="2:6" x14ac:dyDescent="0.2">
      <c r="B216" s="15" t="s">
        <v>372</v>
      </c>
      <c r="C216" s="45">
        <v>476.4</v>
      </c>
      <c r="D216" s="45">
        <v>339.1</v>
      </c>
      <c r="E216" s="45">
        <v>476.4</v>
      </c>
      <c r="F216" s="45">
        <v>339.1</v>
      </c>
    </row>
    <row r="217" spans="2:6" x14ac:dyDescent="0.2">
      <c r="B217" s="15" t="s">
        <v>294</v>
      </c>
      <c r="C217" s="45">
        <v>6</v>
      </c>
      <c r="D217" s="45"/>
      <c r="E217" s="45">
        <v>6</v>
      </c>
      <c r="F217" s="45"/>
    </row>
    <row r="218" spans="2:6" ht="22.5" x14ac:dyDescent="0.2">
      <c r="B218" s="18" t="s">
        <v>578</v>
      </c>
      <c r="C218" s="45">
        <v>14</v>
      </c>
      <c r="D218" s="45"/>
      <c r="E218" s="45">
        <v>14</v>
      </c>
      <c r="F218" s="45"/>
    </row>
    <row r="219" spans="2:6" x14ac:dyDescent="0.2">
      <c r="B219" s="14" t="s">
        <v>373</v>
      </c>
      <c r="C219" s="44">
        <f>SUM(C220:C226)</f>
        <v>1962.56</v>
      </c>
      <c r="D219" s="44">
        <f>SUM(D220:D226)</f>
        <v>1775.7</v>
      </c>
      <c r="E219" s="44">
        <f>SUM(E220:E226)</f>
        <v>1904.1119999999999</v>
      </c>
      <c r="F219" s="44">
        <f>SUM(F220:F226)</f>
        <v>1725.8360000000002</v>
      </c>
    </row>
    <row r="220" spans="2:6" x14ac:dyDescent="0.2">
      <c r="B220" s="15" t="s">
        <v>374</v>
      </c>
      <c r="C220" s="45">
        <v>959.8</v>
      </c>
      <c r="D220" s="45">
        <v>881.36400000000003</v>
      </c>
      <c r="E220" s="45">
        <v>935.09699999999998</v>
      </c>
      <c r="F220" s="45">
        <v>856.68100000000004</v>
      </c>
    </row>
    <row r="221" spans="2:6" x14ac:dyDescent="0.2">
      <c r="B221" s="15" t="s">
        <v>375</v>
      </c>
      <c r="C221" s="45">
        <v>599.5</v>
      </c>
      <c r="D221" s="45">
        <v>575.20000000000005</v>
      </c>
      <c r="E221" s="45">
        <v>599.5</v>
      </c>
      <c r="F221" s="45">
        <v>575.20000000000005</v>
      </c>
    </row>
    <row r="222" spans="2:6" x14ac:dyDescent="0.2">
      <c r="B222" s="15" t="s">
        <v>298</v>
      </c>
      <c r="C222" s="45">
        <v>157.16</v>
      </c>
      <c r="D222" s="45">
        <v>76.599999999999994</v>
      </c>
      <c r="E222" s="45">
        <v>147.69999999999999</v>
      </c>
      <c r="F222" s="45">
        <v>75.349999999999994</v>
      </c>
    </row>
    <row r="223" spans="2:6" ht="22.5" x14ac:dyDescent="0.2">
      <c r="B223" s="18" t="s">
        <v>579</v>
      </c>
      <c r="C223" s="45">
        <v>4.3</v>
      </c>
      <c r="D223" s="45">
        <v>4.2359999999999998</v>
      </c>
      <c r="E223" s="45">
        <v>4.3</v>
      </c>
      <c r="F223" s="45">
        <v>4.2359999999999998</v>
      </c>
    </row>
    <row r="224" spans="2:6" ht="22.5" x14ac:dyDescent="0.2">
      <c r="B224" s="18" t="s">
        <v>580</v>
      </c>
      <c r="C224" s="45">
        <v>42</v>
      </c>
      <c r="D224" s="45">
        <v>41.4</v>
      </c>
      <c r="E224" s="45">
        <v>42</v>
      </c>
      <c r="F224" s="45">
        <v>41.4</v>
      </c>
    </row>
    <row r="225" spans="2:7" x14ac:dyDescent="0.2">
      <c r="B225" s="18" t="s">
        <v>581</v>
      </c>
      <c r="C225" s="45">
        <v>27.5</v>
      </c>
      <c r="D225" s="45">
        <v>27.1</v>
      </c>
      <c r="E225" s="45">
        <v>3.2149999999999999</v>
      </c>
      <c r="F225" s="45">
        <v>3.169</v>
      </c>
    </row>
    <row r="226" spans="2:7" x14ac:dyDescent="0.2">
      <c r="B226" s="18" t="s">
        <v>582</v>
      </c>
      <c r="C226" s="45">
        <v>172.3</v>
      </c>
      <c r="D226" s="45">
        <v>169.8</v>
      </c>
      <c r="E226" s="45">
        <v>172.3</v>
      </c>
      <c r="F226" s="45">
        <v>169.8</v>
      </c>
    </row>
    <row r="227" spans="2:7" x14ac:dyDescent="0.2">
      <c r="B227" s="14" t="s">
        <v>376</v>
      </c>
      <c r="C227" s="44">
        <f>SUM(C228:C229)</f>
        <v>696.25</v>
      </c>
      <c r="D227" s="44">
        <f>SUM(D228:D229)</f>
        <v>626.5</v>
      </c>
      <c r="E227" s="44">
        <f>SUM(E228:E229)</f>
        <v>696.25</v>
      </c>
      <c r="F227" s="44">
        <f>SUM(F228:F229)</f>
        <v>626.5</v>
      </c>
    </row>
    <row r="228" spans="2:7" x14ac:dyDescent="0.2">
      <c r="B228" s="15" t="s">
        <v>377</v>
      </c>
      <c r="C228" s="45">
        <v>690.2</v>
      </c>
      <c r="D228" s="45">
        <v>621.5</v>
      </c>
      <c r="E228" s="45">
        <v>690.2</v>
      </c>
      <c r="F228" s="45">
        <v>621.5</v>
      </c>
    </row>
    <row r="229" spans="2:7" x14ac:dyDescent="0.2">
      <c r="B229" s="15" t="s">
        <v>301</v>
      </c>
      <c r="C229" s="45">
        <v>6.05</v>
      </c>
      <c r="D229" s="45">
        <v>5</v>
      </c>
      <c r="E229" s="45">
        <v>6.05</v>
      </c>
      <c r="F229" s="45">
        <v>5</v>
      </c>
    </row>
    <row r="230" spans="2:7" x14ac:dyDescent="0.2">
      <c r="B230" s="14" t="s">
        <v>378</v>
      </c>
      <c r="C230" s="44">
        <f>SUM(C231)</f>
        <v>68.599999999999994</v>
      </c>
      <c r="D230" s="44">
        <f>SUM(D231)</f>
        <v>60.72</v>
      </c>
      <c r="E230" s="44">
        <f>SUM(E231)</f>
        <v>68.599999999999994</v>
      </c>
      <c r="F230" s="44">
        <f>SUM(F231)</f>
        <v>60.72</v>
      </c>
    </row>
    <row r="231" spans="2:7" x14ac:dyDescent="0.2">
      <c r="B231" s="15" t="s">
        <v>379</v>
      </c>
      <c r="C231" s="45">
        <v>68.599999999999994</v>
      </c>
      <c r="D231" s="45">
        <v>60.72</v>
      </c>
      <c r="E231" s="45">
        <v>68.599999999999994</v>
      </c>
      <c r="F231" s="45">
        <v>60.72</v>
      </c>
    </row>
    <row r="232" spans="2:7" x14ac:dyDescent="0.2">
      <c r="B232" s="37" t="s">
        <v>380</v>
      </c>
      <c r="C232" s="48">
        <f>SUM(C233+C235+C240+C243+C246+C249+C252+C255+C258)</f>
        <v>2613.8129999999996</v>
      </c>
      <c r="D232" s="48">
        <f>SUM(D233+D235+D240+D243+D246+D249+D252+D255+D258)</f>
        <v>1829.1420000000001</v>
      </c>
      <c r="E232" s="48">
        <f>SUM(E233+E235+E240+E243+E246+E249+E252+E255+E258)</f>
        <v>2590.4230000000002</v>
      </c>
      <c r="F232" s="48">
        <f>SUM(F233+F235+F240+F243+F246+F249+F252+F255+F258)</f>
        <v>1819.5160000000001</v>
      </c>
      <c r="G232" s="42"/>
    </row>
    <row r="233" spans="2:7" x14ac:dyDescent="0.2">
      <c r="B233" s="14" t="s">
        <v>358</v>
      </c>
      <c r="C233" s="44">
        <f>SUM(C234:C234)</f>
        <v>228</v>
      </c>
      <c r="D233" s="44">
        <f>SUM(D234:D234)</f>
        <v>0</v>
      </c>
      <c r="E233" s="44">
        <f>SUM(E234:E234)</f>
        <v>226.76499999999999</v>
      </c>
      <c r="F233" s="44">
        <f>SUM(F234:F234)</f>
        <v>0</v>
      </c>
    </row>
    <row r="234" spans="2:7" x14ac:dyDescent="0.2">
      <c r="B234" s="15" t="s">
        <v>359</v>
      </c>
      <c r="C234" s="45">
        <v>228</v>
      </c>
      <c r="D234" s="45"/>
      <c r="E234" s="45">
        <v>226.76499999999999</v>
      </c>
      <c r="F234" s="45"/>
    </row>
    <row r="235" spans="2:7" x14ac:dyDescent="0.2">
      <c r="B235" s="14" t="s">
        <v>381</v>
      </c>
      <c r="C235" s="44">
        <f>SUM(C236:C239)</f>
        <v>1029.364</v>
      </c>
      <c r="D235" s="44">
        <f>SUM(D236:D239)</f>
        <v>845.4</v>
      </c>
      <c r="E235" s="44">
        <f>SUM(E236:E239)</f>
        <v>1029.3410000000001</v>
      </c>
      <c r="F235" s="44">
        <f>SUM(F236:F239)</f>
        <v>845.4</v>
      </c>
    </row>
    <row r="236" spans="2:7" x14ac:dyDescent="0.2">
      <c r="B236" s="15" t="s">
        <v>360</v>
      </c>
      <c r="C236" s="45">
        <v>978.2</v>
      </c>
      <c r="D236" s="45">
        <v>843.43</v>
      </c>
      <c r="E236" s="45">
        <v>978.2</v>
      </c>
      <c r="F236" s="45">
        <v>843.43</v>
      </c>
    </row>
    <row r="237" spans="2:7" ht="13.5" customHeight="1" x14ac:dyDescent="0.2">
      <c r="B237" s="15" t="s">
        <v>361</v>
      </c>
      <c r="C237" s="45">
        <v>3.2</v>
      </c>
      <c r="D237" s="45"/>
      <c r="E237" s="45">
        <v>3.177</v>
      </c>
      <c r="F237" s="45"/>
    </row>
    <row r="238" spans="2:7" x14ac:dyDescent="0.2">
      <c r="B238" s="15" t="s">
        <v>382</v>
      </c>
      <c r="C238" s="45">
        <v>45.963999999999999</v>
      </c>
      <c r="D238" s="45"/>
      <c r="E238" s="45">
        <v>45.963999999999999</v>
      </c>
      <c r="F238" s="45"/>
    </row>
    <row r="239" spans="2:7" ht="22.5" x14ac:dyDescent="0.2">
      <c r="B239" s="18" t="s">
        <v>583</v>
      </c>
      <c r="C239" s="45">
        <v>2</v>
      </c>
      <c r="D239" s="45">
        <v>1.97</v>
      </c>
      <c r="E239" s="45">
        <v>2</v>
      </c>
      <c r="F239" s="45">
        <v>1.97</v>
      </c>
    </row>
    <row r="240" spans="2:7" x14ac:dyDescent="0.2">
      <c r="B240" s="14" t="s">
        <v>383</v>
      </c>
      <c r="C240" s="44">
        <f>SUM(C241:C242)</f>
        <v>405.06299999999999</v>
      </c>
      <c r="D240" s="44">
        <f>SUM(D241:D242)</f>
        <v>302.5</v>
      </c>
      <c r="E240" s="44">
        <f>SUM(E241:E242)</f>
        <v>405.05599999999998</v>
      </c>
      <c r="F240" s="44">
        <f>SUM(F241:F242)</f>
        <v>302.5</v>
      </c>
    </row>
    <row r="241" spans="2:6" x14ac:dyDescent="0.2">
      <c r="B241" s="15" t="s">
        <v>368</v>
      </c>
      <c r="C241" s="45">
        <v>350.06299999999999</v>
      </c>
      <c r="D241" s="45">
        <v>294</v>
      </c>
      <c r="E241" s="45">
        <v>350.05599999999998</v>
      </c>
      <c r="F241" s="45">
        <v>294</v>
      </c>
    </row>
    <row r="242" spans="2:6" x14ac:dyDescent="0.2">
      <c r="B242" s="15" t="s">
        <v>384</v>
      </c>
      <c r="C242" s="45">
        <v>55</v>
      </c>
      <c r="D242" s="45">
        <v>8.5</v>
      </c>
      <c r="E242" s="45">
        <v>55</v>
      </c>
      <c r="F242" s="45">
        <v>8.5</v>
      </c>
    </row>
    <row r="243" spans="2:6" x14ac:dyDescent="0.2">
      <c r="B243" s="14" t="s">
        <v>385</v>
      </c>
      <c r="C243" s="44">
        <f>SUM(C244:C245)</f>
        <v>301.75399999999996</v>
      </c>
      <c r="D243" s="44">
        <f>SUM(D244:D245)</f>
        <v>220.11799999999999</v>
      </c>
      <c r="E243" s="44">
        <f>SUM(E244:E245)</f>
        <v>288.13900000000001</v>
      </c>
      <c r="F243" s="44">
        <f>SUM(F244:F245)</f>
        <v>210.49199999999999</v>
      </c>
    </row>
    <row r="244" spans="2:6" x14ac:dyDescent="0.2">
      <c r="B244" s="15" t="s">
        <v>371</v>
      </c>
      <c r="C244" s="45">
        <v>281.75299999999999</v>
      </c>
      <c r="D244" s="45">
        <v>208.518</v>
      </c>
      <c r="E244" s="45">
        <v>281.75299999999999</v>
      </c>
      <c r="F244" s="45">
        <v>208.518</v>
      </c>
    </row>
    <row r="245" spans="2:6" x14ac:dyDescent="0.2">
      <c r="B245" s="15" t="s">
        <v>386</v>
      </c>
      <c r="C245" s="45">
        <v>20.001000000000001</v>
      </c>
      <c r="D245" s="45">
        <v>11.6</v>
      </c>
      <c r="E245" s="45">
        <v>6.3860000000000001</v>
      </c>
      <c r="F245" s="45">
        <v>1.974</v>
      </c>
    </row>
    <row r="246" spans="2:6" x14ac:dyDescent="0.2">
      <c r="B246" s="14" t="s">
        <v>387</v>
      </c>
      <c r="C246" s="44">
        <f>SUM(C247:C248)</f>
        <v>135.69999999999999</v>
      </c>
      <c r="D246" s="44">
        <f>SUM(D247:D248)</f>
        <v>112.093</v>
      </c>
      <c r="E246" s="44">
        <f>SUM(E247:E248)</f>
        <v>132.596</v>
      </c>
      <c r="F246" s="44">
        <f>SUM(F247:F248)</f>
        <v>112.093</v>
      </c>
    </row>
    <row r="247" spans="2:6" x14ac:dyDescent="0.2">
      <c r="B247" s="15" t="s">
        <v>388</v>
      </c>
      <c r="C247" s="45">
        <v>123.7</v>
      </c>
      <c r="D247" s="45">
        <v>112.093</v>
      </c>
      <c r="E247" s="45">
        <v>123.7</v>
      </c>
      <c r="F247" s="45">
        <v>112.093</v>
      </c>
    </row>
    <row r="248" spans="2:6" x14ac:dyDescent="0.2">
      <c r="B248" s="15" t="s">
        <v>389</v>
      </c>
      <c r="C248" s="45">
        <v>12</v>
      </c>
      <c r="D248" s="45"/>
      <c r="E248" s="45">
        <v>8.8960000000000008</v>
      </c>
      <c r="F248" s="45"/>
    </row>
    <row r="249" spans="2:6" x14ac:dyDescent="0.2">
      <c r="B249" s="14" t="s">
        <v>390</v>
      </c>
      <c r="C249" s="44">
        <f>SUM(C250:C251)</f>
        <v>189.39</v>
      </c>
      <c r="D249" s="44">
        <f>SUM(D250:D251)</f>
        <v>98.11</v>
      </c>
      <c r="E249" s="44">
        <f>SUM(E250:E251)</f>
        <v>184.80699999999999</v>
      </c>
      <c r="F249" s="44">
        <f>SUM(F250:F251)</f>
        <v>98.11</v>
      </c>
    </row>
    <row r="250" spans="2:6" x14ac:dyDescent="0.2">
      <c r="B250" s="15" t="s">
        <v>391</v>
      </c>
      <c r="C250" s="45">
        <v>175.39</v>
      </c>
      <c r="D250" s="45">
        <v>93.11</v>
      </c>
      <c r="E250" s="45">
        <v>170.80699999999999</v>
      </c>
      <c r="F250" s="45">
        <v>93.11</v>
      </c>
    </row>
    <row r="251" spans="2:6" x14ac:dyDescent="0.2">
      <c r="B251" s="15" t="s">
        <v>392</v>
      </c>
      <c r="C251" s="45">
        <v>14</v>
      </c>
      <c r="D251" s="45">
        <v>5</v>
      </c>
      <c r="E251" s="45">
        <v>14</v>
      </c>
      <c r="F251" s="45">
        <v>5</v>
      </c>
    </row>
    <row r="252" spans="2:6" x14ac:dyDescent="0.2">
      <c r="B252" s="14" t="s">
        <v>393</v>
      </c>
      <c r="C252" s="44">
        <f>SUM(C253:C254)</f>
        <v>98.84</v>
      </c>
      <c r="D252" s="44">
        <f>SUM(D253:D254)</f>
        <v>87.156000000000006</v>
      </c>
      <c r="E252" s="44">
        <f>SUM(E253:E254)</f>
        <v>98.84</v>
      </c>
      <c r="F252" s="44">
        <f>SUM(F253:F254)</f>
        <v>87.156000000000006</v>
      </c>
    </row>
    <row r="253" spans="2:6" x14ac:dyDescent="0.2">
      <c r="B253" s="15" t="s">
        <v>379</v>
      </c>
      <c r="C253" s="45">
        <v>95.44</v>
      </c>
      <c r="D253" s="45">
        <v>87.156000000000006</v>
      </c>
      <c r="E253" s="45">
        <v>95.44</v>
      </c>
      <c r="F253" s="45">
        <v>87.156000000000006</v>
      </c>
    </row>
    <row r="254" spans="2:6" x14ac:dyDescent="0.2">
      <c r="B254" s="15" t="s">
        <v>394</v>
      </c>
      <c r="C254" s="45">
        <v>3.4</v>
      </c>
      <c r="D254" s="45"/>
      <c r="E254" s="45">
        <v>3.4</v>
      </c>
      <c r="F254" s="45"/>
    </row>
    <row r="255" spans="2:6" x14ac:dyDescent="0.2">
      <c r="B255" s="14" t="s">
        <v>395</v>
      </c>
      <c r="C255" s="44">
        <f>SUM(C256:C257)</f>
        <v>118.1</v>
      </c>
      <c r="D255" s="44">
        <f>SUM(D256:D257)</f>
        <v>86.864999999999995</v>
      </c>
      <c r="E255" s="44">
        <f>SUM(E256:E257)</f>
        <v>117.384</v>
      </c>
      <c r="F255" s="44">
        <f>SUM(F256:F257)</f>
        <v>86.864999999999995</v>
      </c>
    </row>
    <row r="256" spans="2:6" x14ac:dyDescent="0.2">
      <c r="B256" s="15" t="s">
        <v>396</v>
      </c>
      <c r="C256" s="45">
        <v>115.6</v>
      </c>
      <c r="D256" s="45">
        <v>86.864999999999995</v>
      </c>
      <c r="E256" s="45">
        <v>115.6</v>
      </c>
      <c r="F256" s="45">
        <v>86.864999999999995</v>
      </c>
    </row>
    <row r="257" spans="2:6" x14ac:dyDescent="0.2">
      <c r="B257" s="15" t="s">
        <v>397</v>
      </c>
      <c r="C257" s="45">
        <v>2.5</v>
      </c>
      <c r="D257" s="45"/>
      <c r="E257" s="45">
        <v>1.784</v>
      </c>
      <c r="F257" s="45"/>
    </row>
    <row r="258" spans="2:6" x14ac:dyDescent="0.2">
      <c r="B258" s="14" t="s">
        <v>398</v>
      </c>
      <c r="C258" s="44">
        <f>SUM(C259:C260)</f>
        <v>107.602</v>
      </c>
      <c r="D258" s="44">
        <f>SUM(D259:D260)</f>
        <v>76.900000000000006</v>
      </c>
      <c r="E258" s="44">
        <f>SUM(E259:E260)</f>
        <v>107.495</v>
      </c>
      <c r="F258" s="44">
        <f>SUM(F259:F260)</f>
        <v>76.900000000000006</v>
      </c>
    </row>
    <row r="259" spans="2:6" x14ac:dyDescent="0.2">
      <c r="B259" s="15" t="s">
        <v>399</v>
      </c>
      <c r="C259" s="45">
        <v>106.602</v>
      </c>
      <c r="D259" s="45">
        <v>76.900000000000006</v>
      </c>
      <c r="E259" s="45">
        <v>106.602</v>
      </c>
      <c r="F259" s="45">
        <v>76.900000000000006</v>
      </c>
    </row>
    <row r="260" spans="2:6" x14ac:dyDescent="0.2">
      <c r="B260" s="15" t="s">
        <v>400</v>
      </c>
      <c r="C260" s="45">
        <v>1</v>
      </c>
      <c r="D260" s="45"/>
      <c r="E260" s="45">
        <v>0.89300000000000002</v>
      </c>
      <c r="F260" s="45"/>
    </row>
    <row r="261" spans="2:6" x14ac:dyDescent="0.2">
      <c r="B261" s="37" t="s">
        <v>401</v>
      </c>
      <c r="C261" s="48">
        <f>SUM(C262+C268+C270+C272+C274+C276+C278+C280+C282+C284+C286+C288+C290+C292)</f>
        <v>8657.3469999999998</v>
      </c>
      <c r="D261" s="48">
        <f>SUM(D262+D268+D270+D272+D274+D276+D278+D280+D282+D284+D286+D288+D290+D292)</f>
        <v>4818.8620000000001</v>
      </c>
      <c r="E261" s="48">
        <f>SUM(E262+E268+E270+E272+E274+E276+E278+E280+E282+E284+E286+E288+E290+E292)</f>
        <v>8360.7029999999995</v>
      </c>
      <c r="F261" s="48">
        <f>SUM(F262+F268+F270+F272+F274+F276+F278+F280+F282+F284+F286+F288+F290+F292)</f>
        <v>4663.3169999999991</v>
      </c>
    </row>
    <row r="262" spans="2:6" x14ac:dyDescent="0.2">
      <c r="B262" s="14" t="s">
        <v>358</v>
      </c>
      <c r="C262" s="44">
        <f>SUM(C263:C267)</f>
        <v>5573.3450000000003</v>
      </c>
      <c r="D262" s="44">
        <f>SUM(D263:D267)</f>
        <v>3789.6950000000002</v>
      </c>
      <c r="E262" s="44">
        <f>SUM(E263:E267)</f>
        <v>5317.598</v>
      </c>
      <c r="F262" s="44">
        <f>SUM(F263:F267)</f>
        <v>3652.5250000000001</v>
      </c>
    </row>
    <row r="263" spans="2:6" x14ac:dyDescent="0.2">
      <c r="B263" s="15" t="s">
        <v>359</v>
      </c>
      <c r="C263" s="45">
        <v>5047.6469999999999</v>
      </c>
      <c r="D263" s="45">
        <v>3372.65</v>
      </c>
      <c r="E263" s="45">
        <v>4791.8999999999996</v>
      </c>
      <c r="F263" s="45">
        <v>3235.48</v>
      </c>
    </row>
    <row r="264" spans="2:6" x14ac:dyDescent="0.2">
      <c r="B264" s="15" t="s">
        <v>402</v>
      </c>
      <c r="C264" s="45">
        <v>50</v>
      </c>
      <c r="D264" s="45"/>
      <c r="E264" s="45">
        <v>50</v>
      </c>
      <c r="F264" s="45"/>
    </row>
    <row r="265" spans="2:6" x14ac:dyDescent="0.2">
      <c r="B265" s="15" t="s">
        <v>403</v>
      </c>
      <c r="C265" s="45">
        <v>430.60899999999998</v>
      </c>
      <c r="D265" s="45">
        <v>399.67200000000003</v>
      </c>
      <c r="E265" s="45">
        <v>430.60899999999998</v>
      </c>
      <c r="F265" s="45">
        <v>399.67200000000003</v>
      </c>
    </row>
    <row r="266" spans="2:6" ht="22.5" x14ac:dyDescent="0.2">
      <c r="B266" s="18" t="s">
        <v>584</v>
      </c>
      <c r="C266" s="45">
        <v>17.7</v>
      </c>
      <c r="D266" s="45">
        <v>17.373000000000001</v>
      </c>
      <c r="E266" s="45">
        <v>17.7</v>
      </c>
      <c r="F266" s="45">
        <v>17.373000000000001</v>
      </c>
    </row>
    <row r="267" spans="2:6" ht="33.75" x14ac:dyDescent="0.2">
      <c r="B267" s="18" t="s">
        <v>585</v>
      </c>
      <c r="C267" s="45">
        <v>27.388999999999999</v>
      </c>
      <c r="D267" s="45"/>
      <c r="E267" s="45">
        <v>27.388999999999999</v>
      </c>
      <c r="F267" s="45"/>
    </row>
    <row r="268" spans="2:6" x14ac:dyDescent="0.2">
      <c r="B268" s="14" t="s">
        <v>404</v>
      </c>
      <c r="C268" s="44">
        <f>SUM(C269)</f>
        <v>122.002</v>
      </c>
      <c r="D268" s="44">
        <f>SUM(D269)</f>
        <v>115.667</v>
      </c>
      <c r="E268" s="44">
        <f>SUM(E269)</f>
        <v>122.002</v>
      </c>
      <c r="F268" s="44">
        <f>SUM(F269)</f>
        <v>115.667</v>
      </c>
    </row>
    <row r="269" spans="2:6" x14ac:dyDescent="0.2">
      <c r="B269" s="15" t="s">
        <v>360</v>
      </c>
      <c r="C269" s="45">
        <v>122.002</v>
      </c>
      <c r="D269" s="45">
        <v>115.667</v>
      </c>
      <c r="E269" s="45">
        <v>122.002</v>
      </c>
      <c r="F269" s="45">
        <v>115.667</v>
      </c>
    </row>
    <row r="270" spans="2:6" x14ac:dyDescent="0.2">
      <c r="B270" s="14" t="s">
        <v>405</v>
      </c>
      <c r="C270" s="44">
        <f>SUM(C271)</f>
        <v>86.3</v>
      </c>
      <c r="D270" s="44">
        <f>SUM(D271)</f>
        <v>74</v>
      </c>
      <c r="E270" s="44">
        <f>SUM(E271)</f>
        <v>84.176000000000002</v>
      </c>
      <c r="F270" s="44">
        <f>SUM(F271)</f>
        <v>72.822000000000003</v>
      </c>
    </row>
    <row r="271" spans="2:6" x14ac:dyDescent="0.2">
      <c r="B271" s="15" t="s">
        <v>368</v>
      </c>
      <c r="C271" s="45">
        <v>86.3</v>
      </c>
      <c r="D271" s="45">
        <v>74</v>
      </c>
      <c r="E271" s="45">
        <v>84.176000000000002</v>
      </c>
      <c r="F271" s="45">
        <v>72.822000000000003</v>
      </c>
    </row>
    <row r="272" spans="2:6" x14ac:dyDescent="0.2">
      <c r="B272" s="14" t="s">
        <v>406</v>
      </c>
      <c r="C272" s="44">
        <f>SUM(C273)</f>
        <v>94.9</v>
      </c>
      <c r="D272" s="44">
        <f>SUM(D273)</f>
        <v>72.5</v>
      </c>
      <c r="E272" s="44">
        <f>SUM(E273)</f>
        <v>92.200999999999993</v>
      </c>
      <c r="F272" s="44">
        <f>SUM(F273)</f>
        <v>70.873000000000005</v>
      </c>
    </row>
    <row r="273" spans="2:6" x14ac:dyDescent="0.2">
      <c r="B273" s="15" t="s">
        <v>371</v>
      </c>
      <c r="C273" s="45">
        <v>94.9</v>
      </c>
      <c r="D273" s="45">
        <v>72.5</v>
      </c>
      <c r="E273" s="45">
        <v>92.200999999999993</v>
      </c>
      <c r="F273" s="45">
        <v>70.873000000000005</v>
      </c>
    </row>
    <row r="274" spans="2:6" x14ac:dyDescent="0.2">
      <c r="B274" s="14" t="s">
        <v>407</v>
      </c>
      <c r="C274" s="44">
        <f>SUM(C275)</f>
        <v>84.9</v>
      </c>
      <c r="D274" s="44">
        <f>SUM(D275)</f>
        <v>71.5</v>
      </c>
      <c r="E274" s="44">
        <f>SUM(E275)</f>
        <v>84.039000000000001</v>
      </c>
      <c r="F274" s="44">
        <f>SUM(F275)</f>
        <v>71.188999999999993</v>
      </c>
    </row>
    <row r="275" spans="2:6" x14ac:dyDescent="0.2">
      <c r="B275" s="15" t="s">
        <v>374</v>
      </c>
      <c r="C275" s="45">
        <v>84.9</v>
      </c>
      <c r="D275" s="45">
        <v>71.5</v>
      </c>
      <c r="E275" s="45">
        <v>84.039000000000001</v>
      </c>
      <c r="F275" s="45">
        <v>71.188999999999993</v>
      </c>
    </row>
    <row r="276" spans="2:6" x14ac:dyDescent="0.2">
      <c r="B276" s="14" t="s">
        <v>408</v>
      </c>
      <c r="C276" s="44">
        <f>SUM(C277)</f>
        <v>88</v>
      </c>
      <c r="D276" s="44">
        <f>SUM(D277)</f>
        <v>75.5</v>
      </c>
      <c r="E276" s="44">
        <f>SUM(E277)</f>
        <v>83.013999999999996</v>
      </c>
      <c r="F276" s="44">
        <f>SUM(F277)</f>
        <v>72.757000000000005</v>
      </c>
    </row>
    <row r="277" spans="2:6" x14ac:dyDescent="0.2">
      <c r="B277" s="15" t="s">
        <v>391</v>
      </c>
      <c r="C277" s="45">
        <v>88</v>
      </c>
      <c r="D277" s="45">
        <v>75.5</v>
      </c>
      <c r="E277" s="45">
        <v>83.013999999999996</v>
      </c>
      <c r="F277" s="45">
        <v>72.757000000000005</v>
      </c>
    </row>
    <row r="278" spans="2:6" x14ac:dyDescent="0.2">
      <c r="B278" s="14" t="s">
        <v>409</v>
      </c>
      <c r="C278" s="44">
        <f>SUM(C279)</f>
        <v>86.6</v>
      </c>
      <c r="D278" s="44">
        <f>SUM(D279)</f>
        <v>70</v>
      </c>
      <c r="E278" s="44">
        <f>SUM(E279)</f>
        <v>86.647000000000006</v>
      </c>
      <c r="F278" s="44">
        <f>SUM(F279)</f>
        <v>69.900000000000006</v>
      </c>
    </row>
    <row r="279" spans="2:6" x14ac:dyDescent="0.2">
      <c r="B279" s="15" t="s">
        <v>379</v>
      </c>
      <c r="C279" s="45">
        <v>86.6</v>
      </c>
      <c r="D279" s="45">
        <v>70</v>
      </c>
      <c r="E279" s="45">
        <v>86.647000000000006</v>
      </c>
      <c r="F279" s="45">
        <v>69.900000000000006</v>
      </c>
    </row>
    <row r="280" spans="2:6" x14ac:dyDescent="0.2">
      <c r="B280" s="14" t="s">
        <v>410</v>
      </c>
      <c r="C280" s="44">
        <f>SUM(C281)</f>
        <v>89.6</v>
      </c>
      <c r="D280" s="44">
        <f>SUM(D281)</f>
        <v>81</v>
      </c>
      <c r="E280" s="44">
        <f>SUM(E281)</f>
        <v>87.441999999999993</v>
      </c>
      <c r="F280" s="44">
        <f>SUM(F281)</f>
        <v>79.366</v>
      </c>
    </row>
    <row r="281" spans="2:6" x14ac:dyDescent="0.2">
      <c r="B281" s="15" t="s">
        <v>396</v>
      </c>
      <c r="C281" s="45">
        <v>89.6</v>
      </c>
      <c r="D281" s="45">
        <v>81</v>
      </c>
      <c r="E281" s="45">
        <v>87.441999999999993</v>
      </c>
      <c r="F281" s="45">
        <v>79.366</v>
      </c>
    </row>
    <row r="282" spans="2:6" x14ac:dyDescent="0.2">
      <c r="B282" s="14" t="s">
        <v>411</v>
      </c>
      <c r="C282" s="44">
        <f>SUM(C283)</f>
        <v>190.7</v>
      </c>
      <c r="D282" s="44">
        <f>SUM(D283)</f>
        <v>161</v>
      </c>
      <c r="E282" s="44">
        <f>SUM(E283)</f>
        <v>184.566</v>
      </c>
      <c r="F282" s="44">
        <f>SUM(F283)</f>
        <v>155.28100000000001</v>
      </c>
    </row>
    <row r="283" spans="2:6" x14ac:dyDescent="0.2">
      <c r="B283" s="15" t="s">
        <v>399</v>
      </c>
      <c r="C283" s="45">
        <v>190.7</v>
      </c>
      <c r="D283" s="45">
        <v>161</v>
      </c>
      <c r="E283" s="45">
        <v>184.566</v>
      </c>
      <c r="F283" s="45">
        <v>155.28100000000001</v>
      </c>
    </row>
    <row r="284" spans="2:6" x14ac:dyDescent="0.2">
      <c r="B284" s="14" t="s">
        <v>412</v>
      </c>
      <c r="C284" s="44">
        <f>SUM(C285)</f>
        <v>96.2</v>
      </c>
      <c r="D284" s="44">
        <f>SUM(D285)</f>
        <v>79</v>
      </c>
      <c r="E284" s="44">
        <f>SUM(E285)</f>
        <v>95.2</v>
      </c>
      <c r="F284" s="44">
        <f>SUM(F285)</f>
        <v>79</v>
      </c>
    </row>
    <row r="285" spans="2:6" x14ac:dyDescent="0.2">
      <c r="B285" s="15" t="s">
        <v>413</v>
      </c>
      <c r="C285" s="45">
        <v>96.2</v>
      </c>
      <c r="D285" s="45">
        <v>79</v>
      </c>
      <c r="E285" s="45">
        <v>95.2</v>
      </c>
      <c r="F285" s="45">
        <v>79</v>
      </c>
    </row>
    <row r="286" spans="2:6" x14ac:dyDescent="0.2">
      <c r="B286" s="14" t="s">
        <v>414</v>
      </c>
      <c r="C286" s="44">
        <f>SUM(C287)</f>
        <v>85.8</v>
      </c>
      <c r="D286" s="44">
        <f>SUM(D287)</f>
        <v>73</v>
      </c>
      <c r="E286" s="44">
        <f>SUM(E287)</f>
        <v>82.543999999999997</v>
      </c>
      <c r="F286" s="44">
        <f>SUM(F287)</f>
        <v>71.436000000000007</v>
      </c>
    </row>
    <row r="287" spans="2:6" x14ac:dyDescent="0.2">
      <c r="B287" s="15" t="s">
        <v>415</v>
      </c>
      <c r="C287" s="45">
        <v>85.8</v>
      </c>
      <c r="D287" s="45">
        <v>73</v>
      </c>
      <c r="E287" s="45">
        <v>82.543999999999997</v>
      </c>
      <c r="F287" s="45">
        <v>71.436000000000007</v>
      </c>
    </row>
    <row r="288" spans="2:6" x14ac:dyDescent="0.2">
      <c r="B288" s="14" t="s">
        <v>416</v>
      </c>
      <c r="C288" s="44">
        <f>SUM(C289)</f>
        <v>100.4</v>
      </c>
      <c r="D288" s="44">
        <f>SUM(D289)</f>
        <v>83.5</v>
      </c>
      <c r="E288" s="44">
        <f>SUM(E289)</f>
        <v>98.548000000000002</v>
      </c>
      <c r="F288" s="44">
        <f>SUM(F289)</f>
        <v>83.100999999999999</v>
      </c>
    </row>
    <row r="289" spans="2:6" x14ac:dyDescent="0.2">
      <c r="B289" s="15" t="s">
        <v>417</v>
      </c>
      <c r="C289" s="45">
        <v>100.4</v>
      </c>
      <c r="D289" s="45">
        <v>83.5</v>
      </c>
      <c r="E289" s="45">
        <v>98.548000000000002</v>
      </c>
      <c r="F289" s="45">
        <v>83.100999999999999</v>
      </c>
    </row>
    <row r="290" spans="2:6" x14ac:dyDescent="0.2">
      <c r="B290" s="14" t="s">
        <v>418</v>
      </c>
      <c r="C290" s="44">
        <f>SUM(C291)</f>
        <v>88.7</v>
      </c>
      <c r="D290" s="44">
        <f>SUM(D291)</f>
        <v>72.5</v>
      </c>
      <c r="E290" s="44">
        <f>SUM(E291)</f>
        <v>85.099000000000004</v>
      </c>
      <c r="F290" s="44">
        <f>SUM(F291)</f>
        <v>69.400000000000006</v>
      </c>
    </row>
    <row r="291" spans="2:6" x14ac:dyDescent="0.2">
      <c r="B291" s="15" t="s">
        <v>419</v>
      </c>
      <c r="C291" s="45">
        <v>88.7</v>
      </c>
      <c r="D291" s="45">
        <v>72.5</v>
      </c>
      <c r="E291" s="45">
        <v>85.099000000000004</v>
      </c>
      <c r="F291" s="45">
        <v>69.400000000000006</v>
      </c>
    </row>
    <row r="292" spans="2:6" x14ac:dyDescent="0.2">
      <c r="B292" s="14" t="s">
        <v>420</v>
      </c>
      <c r="C292" s="44">
        <f>SUM(C293)</f>
        <v>1869.9</v>
      </c>
      <c r="D292" s="44">
        <f>SUM(D293)</f>
        <v>0</v>
      </c>
      <c r="E292" s="44">
        <f>SUM(E293)</f>
        <v>1857.627</v>
      </c>
      <c r="F292" s="44">
        <f>SUM(F293)</f>
        <v>0</v>
      </c>
    </row>
    <row r="293" spans="2:6" x14ac:dyDescent="0.2">
      <c r="B293" s="15" t="s">
        <v>421</v>
      </c>
      <c r="C293" s="45">
        <v>1869.9</v>
      </c>
      <c r="D293" s="45"/>
      <c r="E293" s="45">
        <v>1857.627</v>
      </c>
      <c r="F293" s="45"/>
    </row>
    <row r="294" spans="2:6" x14ac:dyDescent="0.2">
      <c r="B294" s="37" t="s">
        <v>422</v>
      </c>
      <c r="C294" s="48">
        <f>SUM(C295+C300+C303+C306+C309+C311+C313+C316+C319+C322+C324+C327)</f>
        <v>5736.5020000000004</v>
      </c>
      <c r="D294" s="48">
        <f>SUM(D295+D300+D303+D306+D309+D311+D313+D316+D319+D322+D324+D327)</f>
        <v>954.71100000000001</v>
      </c>
      <c r="E294" s="48">
        <f>SUM(E295+E300+E303+E306+E309+E311+E313+E316+E319+E322+E324+E327)</f>
        <v>5486.8050000000012</v>
      </c>
      <c r="F294" s="48">
        <f>SUM(F295+F300+F303+F306+F309+F311+F313+F316+F319+F322+F324+F327)</f>
        <v>908.56500000000005</v>
      </c>
    </row>
    <row r="295" spans="2:6" x14ac:dyDescent="0.2">
      <c r="B295" s="14" t="s">
        <v>358</v>
      </c>
      <c r="C295" s="44">
        <f>SUM(C296:C299)</f>
        <v>3506.3520000000003</v>
      </c>
      <c r="D295" s="44">
        <f>SUM(D296:D299)</f>
        <v>221.11099999999999</v>
      </c>
      <c r="E295" s="44">
        <f>SUM(E296:E299)</f>
        <v>3323.9610000000002</v>
      </c>
      <c r="F295" s="44">
        <f>SUM(F296:F299)</f>
        <v>211.631</v>
      </c>
    </row>
    <row r="296" spans="2:6" x14ac:dyDescent="0.2">
      <c r="B296" s="15" t="s">
        <v>359</v>
      </c>
      <c r="C296" s="45">
        <v>3286.4670000000001</v>
      </c>
      <c r="D296" s="45">
        <v>97</v>
      </c>
      <c r="E296" s="45">
        <v>3104.44</v>
      </c>
      <c r="F296" s="45">
        <v>87.882000000000005</v>
      </c>
    </row>
    <row r="297" spans="2:6" x14ac:dyDescent="0.2">
      <c r="B297" s="15" t="s">
        <v>364</v>
      </c>
      <c r="C297" s="45">
        <v>131.80000000000001</v>
      </c>
      <c r="D297" s="45">
        <v>123.55800000000001</v>
      </c>
      <c r="E297" s="45">
        <v>131.43600000000001</v>
      </c>
      <c r="F297" s="45">
        <v>123.196</v>
      </c>
    </row>
    <row r="298" spans="2:6" x14ac:dyDescent="0.2">
      <c r="B298" s="15" t="s">
        <v>283</v>
      </c>
      <c r="C298" s="45">
        <v>60</v>
      </c>
      <c r="D298" s="45"/>
      <c r="E298" s="45">
        <v>60</v>
      </c>
      <c r="F298" s="45"/>
    </row>
    <row r="299" spans="2:6" x14ac:dyDescent="0.2">
      <c r="B299" s="15" t="s">
        <v>423</v>
      </c>
      <c r="C299" s="45">
        <v>28.085000000000001</v>
      </c>
      <c r="D299" s="45">
        <v>0.55300000000000005</v>
      </c>
      <c r="E299" s="45">
        <v>28.085000000000001</v>
      </c>
      <c r="F299" s="45">
        <v>0.55300000000000005</v>
      </c>
    </row>
    <row r="300" spans="2:6" x14ac:dyDescent="0.2">
      <c r="B300" s="14" t="s">
        <v>424</v>
      </c>
      <c r="C300" s="44">
        <f>SUM(C301:C302)</f>
        <v>96.5</v>
      </c>
      <c r="D300" s="44">
        <f>SUM(D301:D302)</f>
        <v>80.099999999999994</v>
      </c>
      <c r="E300" s="44">
        <f>SUM(E301:E302)</f>
        <v>87.51</v>
      </c>
      <c r="F300" s="44">
        <f>SUM(F301:F302)</f>
        <v>72.082999999999998</v>
      </c>
    </row>
    <row r="301" spans="2:6" x14ac:dyDescent="0.2">
      <c r="B301" s="15" t="s">
        <v>360</v>
      </c>
      <c r="C301" s="45">
        <v>96.2</v>
      </c>
      <c r="D301" s="45">
        <v>80.099999999999994</v>
      </c>
      <c r="E301" s="45">
        <v>87.344999999999999</v>
      </c>
      <c r="F301" s="45">
        <v>72.082999999999998</v>
      </c>
    </row>
    <row r="302" spans="2:6" x14ac:dyDescent="0.2">
      <c r="B302" s="15" t="s">
        <v>361</v>
      </c>
      <c r="C302" s="45">
        <v>0.3</v>
      </c>
      <c r="D302" s="45"/>
      <c r="E302" s="45">
        <v>0.16500000000000001</v>
      </c>
      <c r="F302" s="45"/>
    </row>
    <row r="303" spans="2:6" x14ac:dyDescent="0.2">
      <c r="B303" s="14" t="s">
        <v>425</v>
      </c>
      <c r="C303" s="44">
        <f>SUM(C304:C305)</f>
        <v>104.75</v>
      </c>
      <c r="D303" s="44">
        <f>SUM(D304:D305)</f>
        <v>74</v>
      </c>
      <c r="E303" s="44">
        <f>SUM(E304:E305)</f>
        <v>101.97799999999999</v>
      </c>
      <c r="F303" s="44">
        <f>SUM(F304:F305)</f>
        <v>71.444000000000003</v>
      </c>
    </row>
    <row r="304" spans="2:6" x14ac:dyDescent="0.2">
      <c r="B304" s="15" t="s">
        <v>368</v>
      </c>
      <c r="C304" s="45">
        <v>104.25</v>
      </c>
      <c r="D304" s="45">
        <v>74</v>
      </c>
      <c r="E304" s="45">
        <v>101.56399999999999</v>
      </c>
      <c r="F304" s="45">
        <v>71.444000000000003</v>
      </c>
    </row>
    <row r="305" spans="2:6" x14ac:dyDescent="0.2">
      <c r="B305" s="15" t="s">
        <v>384</v>
      </c>
      <c r="C305" s="45">
        <v>0.5</v>
      </c>
      <c r="D305" s="45"/>
      <c r="E305" s="45">
        <v>0.41399999999999998</v>
      </c>
      <c r="F305" s="45"/>
    </row>
    <row r="306" spans="2:6" x14ac:dyDescent="0.2">
      <c r="B306" s="14" t="s">
        <v>426</v>
      </c>
      <c r="C306" s="44">
        <f>SUM(C307:C308)</f>
        <v>55.5</v>
      </c>
      <c r="D306" s="44">
        <f>SUM(D307:D308)</f>
        <v>42</v>
      </c>
      <c r="E306" s="44">
        <f>SUM(E307:E308)</f>
        <v>45.494</v>
      </c>
      <c r="F306" s="44">
        <f>SUM(F307:F308)</f>
        <v>33.122</v>
      </c>
    </row>
    <row r="307" spans="2:6" x14ac:dyDescent="0.2">
      <c r="B307" s="15" t="s">
        <v>371</v>
      </c>
      <c r="C307" s="45">
        <v>54.9</v>
      </c>
      <c r="D307" s="45">
        <v>42</v>
      </c>
      <c r="E307" s="45">
        <v>45.494</v>
      </c>
      <c r="F307" s="45">
        <v>33.122</v>
      </c>
    </row>
    <row r="308" spans="2:6" x14ac:dyDescent="0.2">
      <c r="B308" s="15" t="s">
        <v>386</v>
      </c>
      <c r="C308" s="45">
        <v>0.6</v>
      </c>
      <c r="D308" s="45"/>
      <c r="E308" s="45">
        <v>0</v>
      </c>
      <c r="F308" s="45"/>
    </row>
    <row r="309" spans="2:6" x14ac:dyDescent="0.2">
      <c r="B309" s="14" t="s">
        <v>427</v>
      </c>
      <c r="C309" s="44">
        <f>SUM(C310)</f>
        <v>84.5</v>
      </c>
      <c r="D309" s="44">
        <f>SUM(D310)</f>
        <v>52</v>
      </c>
      <c r="E309" s="44">
        <f>SUM(E310)</f>
        <v>79.825000000000003</v>
      </c>
      <c r="F309" s="44">
        <f>SUM(F310)</f>
        <v>50.439</v>
      </c>
    </row>
    <row r="310" spans="2:6" x14ac:dyDescent="0.2">
      <c r="B310" s="15" t="s">
        <v>374</v>
      </c>
      <c r="C310" s="45">
        <v>84.5</v>
      </c>
      <c r="D310" s="45">
        <v>52</v>
      </c>
      <c r="E310" s="45">
        <v>79.825000000000003</v>
      </c>
      <c r="F310" s="45">
        <v>50.439</v>
      </c>
    </row>
    <row r="311" spans="2:6" x14ac:dyDescent="0.2">
      <c r="B311" s="14" t="s">
        <v>428</v>
      </c>
      <c r="C311" s="44">
        <f>SUM(C312:C312)</f>
        <v>80.8</v>
      </c>
      <c r="D311" s="44">
        <f>SUM(D312:D312)</f>
        <v>56.5</v>
      </c>
      <c r="E311" s="44">
        <f>SUM(E312:E312)</f>
        <v>78.263000000000005</v>
      </c>
      <c r="F311" s="44">
        <f>SUM(F312:F312)</f>
        <v>54.3</v>
      </c>
    </row>
    <row r="312" spans="2:6" ht="13.5" customHeight="1" x14ac:dyDescent="0.2">
      <c r="B312" s="15" t="s">
        <v>391</v>
      </c>
      <c r="C312" s="45">
        <v>80.8</v>
      </c>
      <c r="D312" s="45">
        <v>56.5</v>
      </c>
      <c r="E312" s="45">
        <v>78.263000000000005</v>
      </c>
      <c r="F312" s="45">
        <v>54.3</v>
      </c>
    </row>
    <row r="313" spans="2:6" x14ac:dyDescent="0.2">
      <c r="B313" s="14" t="s">
        <v>429</v>
      </c>
      <c r="C313" s="44">
        <f>SUM(C314:C315)</f>
        <v>77.7</v>
      </c>
      <c r="D313" s="44">
        <f>SUM(D314:D315)</f>
        <v>56</v>
      </c>
      <c r="E313" s="44">
        <f>SUM(E314:E315)</f>
        <v>70.932000000000002</v>
      </c>
      <c r="F313" s="44">
        <f>SUM(F314:F315)</f>
        <v>49.527000000000001</v>
      </c>
    </row>
    <row r="314" spans="2:6" x14ac:dyDescent="0.2">
      <c r="B314" s="15" t="s">
        <v>379</v>
      </c>
      <c r="C314" s="45">
        <v>77.5</v>
      </c>
      <c r="D314" s="45">
        <v>56</v>
      </c>
      <c r="E314" s="45">
        <v>70.932000000000002</v>
      </c>
      <c r="F314" s="45">
        <v>49.527000000000001</v>
      </c>
    </row>
    <row r="315" spans="2:6" x14ac:dyDescent="0.2">
      <c r="B315" s="15" t="s">
        <v>394</v>
      </c>
      <c r="C315" s="45">
        <v>0.2</v>
      </c>
      <c r="D315" s="45"/>
      <c r="E315" s="45">
        <v>0</v>
      </c>
      <c r="F315" s="45"/>
    </row>
    <row r="316" spans="2:6" x14ac:dyDescent="0.2">
      <c r="B316" s="14" t="s">
        <v>430</v>
      </c>
      <c r="C316" s="44">
        <f>SUM(C317:C318)</f>
        <v>1352</v>
      </c>
      <c r="D316" s="44">
        <f>SUM(D317:D318)</f>
        <v>112</v>
      </c>
      <c r="E316" s="44">
        <f>SUM(E317:E318)</f>
        <v>1330.7180000000001</v>
      </c>
      <c r="F316" s="44">
        <f>SUM(F317:F318)</f>
        <v>112</v>
      </c>
    </row>
    <row r="317" spans="2:6" x14ac:dyDescent="0.2">
      <c r="B317" s="15" t="s">
        <v>396</v>
      </c>
      <c r="C317" s="45">
        <v>1347</v>
      </c>
      <c r="D317" s="45">
        <v>112</v>
      </c>
      <c r="E317" s="45">
        <v>1328.318</v>
      </c>
      <c r="F317" s="45">
        <v>112</v>
      </c>
    </row>
    <row r="318" spans="2:6" x14ac:dyDescent="0.2">
      <c r="B318" s="15" t="s">
        <v>397</v>
      </c>
      <c r="C318" s="45">
        <v>5</v>
      </c>
      <c r="D318" s="45"/>
      <c r="E318" s="45">
        <v>2.4</v>
      </c>
      <c r="F318" s="45"/>
    </row>
    <row r="319" spans="2:6" x14ac:dyDescent="0.2">
      <c r="B319" s="14" t="s">
        <v>431</v>
      </c>
      <c r="C319" s="44">
        <f>SUM(C320:C321)</f>
        <v>103.7</v>
      </c>
      <c r="D319" s="44">
        <f>SUM(D320:D321)</f>
        <v>71</v>
      </c>
      <c r="E319" s="44">
        <f>SUM(E320:E321)</f>
        <v>103.57300000000001</v>
      </c>
      <c r="F319" s="44">
        <f>SUM(F320:F321)</f>
        <v>71</v>
      </c>
    </row>
    <row r="320" spans="2:6" x14ac:dyDescent="0.2">
      <c r="B320" s="15" t="s">
        <v>399</v>
      </c>
      <c r="C320" s="45">
        <v>103.4</v>
      </c>
      <c r="D320" s="45">
        <v>71</v>
      </c>
      <c r="E320" s="45">
        <v>103.4</v>
      </c>
      <c r="F320" s="45">
        <v>71</v>
      </c>
    </row>
    <row r="321" spans="2:6" x14ac:dyDescent="0.2">
      <c r="B321" s="15" t="s">
        <v>400</v>
      </c>
      <c r="C321" s="45">
        <v>0.3</v>
      </c>
      <c r="D321" s="45"/>
      <c r="E321" s="45">
        <v>0.17299999999999999</v>
      </c>
      <c r="F321" s="45"/>
    </row>
    <row r="322" spans="2:6" x14ac:dyDescent="0.2">
      <c r="B322" s="14" t="s">
        <v>432</v>
      </c>
      <c r="C322" s="44">
        <f>SUM(C323:C323)</f>
        <v>66.900000000000006</v>
      </c>
      <c r="D322" s="44">
        <f>SUM(D323:D323)</f>
        <v>52</v>
      </c>
      <c r="E322" s="44">
        <f>SUM(E323:E323)</f>
        <v>66.864999999999995</v>
      </c>
      <c r="F322" s="44">
        <f>SUM(F323:F323)</f>
        <v>52</v>
      </c>
    </row>
    <row r="323" spans="2:6" x14ac:dyDescent="0.2">
      <c r="B323" s="15" t="s">
        <v>413</v>
      </c>
      <c r="C323" s="45">
        <v>66.900000000000006</v>
      </c>
      <c r="D323" s="45">
        <v>52</v>
      </c>
      <c r="E323" s="45">
        <v>66.864999999999995</v>
      </c>
      <c r="F323" s="45">
        <v>52</v>
      </c>
    </row>
    <row r="324" spans="2:6" x14ac:dyDescent="0.2">
      <c r="B324" s="14" t="s">
        <v>433</v>
      </c>
      <c r="C324" s="44">
        <f>SUM(C325:C326)</f>
        <v>99</v>
      </c>
      <c r="D324" s="44">
        <f>SUM(D325:D326)</f>
        <v>69.5</v>
      </c>
      <c r="E324" s="44">
        <f>SUM(E325:E326)</f>
        <v>98.613</v>
      </c>
      <c r="F324" s="44">
        <f>SUM(F325:F326)</f>
        <v>69.5</v>
      </c>
    </row>
    <row r="325" spans="2:6" x14ac:dyDescent="0.2">
      <c r="B325" s="15" t="s">
        <v>415</v>
      </c>
      <c r="C325" s="45">
        <v>98</v>
      </c>
      <c r="D325" s="45">
        <v>69.5</v>
      </c>
      <c r="E325" s="45">
        <v>97.712000000000003</v>
      </c>
      <c r="F325" s="45">
        <v>69.5</v>
      </c>
    </row>
    <row r="326" spans="2:6" x14ac:dyDescent="0.2">
      <c r="B326" s="15" t="s">
        <v>434</v>
      </c>
      <c r="C326" s="45">
        <v>1</v>
      </c>
      <c r="D326" s="45"/>
      <c r="E326" s="45">
        <v>0.90100000000000002</v>
      </c>
      <c r="F326" s="45"/>
    </row>
    <row r="327" spans="2:6" x14ac:dyDescent="0.2">
      <c r="B327" s="14" t="s">
        <v>435</v>
      </c>
      <c r="C327" s="44">
        <f>SUM(C328:C329)</f>
        <v>108.8</v>
      </c>
      <c r="D327" s="44">
        <f>SUM(D328:D329)</f>
        <v>68.5</v>
      </c>
      <c r="E327" s="44">
        <f>SUM(E328:E329)</f>
        <v>99.072999999999993</v>
      </c>
      <c r="F327" s="44">
        <f>SUM(F328:F329)</f>
        <v>61.518999999999998</v>
      </c>
    </row>
    <row r="328" spans="2:6" x14ac:dyDescent="0.2">
      <c r="B328" s="15" t="s">
        <v>417</v>
      </c>
      <c r="C328" s="45">
        <v>108.5</v>
      </c>
      <c r="D328" s="45">
        <v>68.5</v>
      </c>
      <c r="E328" s="45">
        <v>99.072999999999993</v>
      </c>
      <c r="F328" s="45">
        <v>61.518999999999998</v>
      </c>
    </row>
    <row r="329" spans="2:6" x14ac:dyDescent="0.2">
      <c r="B329" s="15" t="s">
        <v>436</v>
      </c>
      <c r="C329" s="45">
        <v>0.3</v>
      </c>
      <c r="D329" s="45"/>
      <c r="E329" s="45">
        <v>0</v>
      </c>
      <c r="F329" s="45"/>
    </row>
    <row r="330" spans="2:6" x14ac:dyDescent="0.2">
      <c r="B330" s="37" t="s">
        <v>437</v>
      </c>
      <c r="C330" s="48">
        <f>SUM(C331)</f>
        <v>13957.509999999998</v>
      </c>
      <c r="D330" s="48">
        <f>SUM(D331)</f>
        <v>2.2490000000000001</v>
      </c>
      <c r="E330" s="48">
        <f>SUM(E331)</f>
        <v>13253.372000000001</v>
      </c>
      <c r="F330" s="48">
        <f>SUM(F331)</f>
        <v>2.2490000000000001</v>
      </c>
    </row>
    <row r="331" spans="2:6" x14ac:dyDescent="0.2">
      <c r="B331" s="14" t="s">
        <v>438</v>
      </c>
      <c r="C331" s="44">
        <f>SUM(C332:C337)</f>
        <v>13957.509999999998</v>
      </c>
      <c r="D331" s="44">
        <f>SUM(D332:D337)</f>
        <v>2.2490000000000001</v>
      </c>
      <c r="E331" s="44">
        <f>SUM(E332:E337)</f>
        <v>13253.372000000001</v>
      </c>
      <c r="F331" s="44">
        <f>SUM(F332:F337)</f>
        <v>2.2490000000000001</v>
      </c>
    </row>
    <row r="332" spans="2:6" x14ac:dyDescent="0.2">
      <c r="B332" s="15" t="s">
        <v>359</v>
      </c>
      <c r="C332" s="45">
        <v>6408.3410000000003</v>
      </c>
      <c r="D332" s="45"/>
      <c r="E332" s="45">
        <v>5864.6270000000004</v>
      </c>
      <c r="F332" s="45"/>
    </row>
    <row r="333" spans="2:6" x14ac:dyDescent="0.2">
      <c r="B333" s="15" t="s">
        <v>439</v>
      </c>
      <c r="C333" s="45">
        <v>2901.9</v>
      </c>
      <c r="D333" s="45"/>
      <c r="E333" s="45">
        <v>2900.0749999999998</v>
      </c>
      <c r="F333" s="45"/>
    </row>
    <row r="334" spans="2:6" ht="22.5" x14ac:dyDescent="0.2">
      <c r="B334" s="39" t="s">
        <v>586</v>
      </c>
      <c r="C334" s="45">
        <v>54.951000000000001</v>
      </c>
      <c r="D334" s="45"/>
      <c r="E334" s="45">
        <v>54.951000000000001</v>
      </c>
      <c r="F334" s="45"/>
    </row>
    <row r="335" spans="2:6" x14ac:dyDescent="0.2">
      <c r="B335" s="15" t="s">
        <v>587</v>
      </c>
      <c r="C335" s="45">
        <v>2023.009</v>
      </c>
      <c r="D335" s="45"/>
      <c r="E335" s="45">
        <v>1864.412</v>
      </c>
      <c r="F335" s="45"/>
    </row>
    <row r="336" spans="2:6" x14ac:dyDescent="0.2">
      <c r="B336" s="19" t="s">
        <v>588</v>
      </c>
      <c r="C336" s="49">
        <v>2510</v>
      </c>
      <c r="D336" s="49"/>
      <c r="E336" s="49">
        <v>2509.9989999999998</v>
      </c>
      <c r="F336" s="49"/>
    </row>
    <row r="337" spans="2:6" x14ac:dyDescent="0.2">
      <c r="B337" s="19" t="s">
        <v>589</v>
      </c>
      <c r="C337" s="49">
        <v>59.308999999999997</v>
      </c>
      <c r="D337" s="49">
        <v>2.2490000000000001</v>
      </c>
      <c r="E337" s="49">
        <v>59.308</v>
      </c>
      <c r="F337" s="49">
        <v>2.2490000000000001</v>
      </c>
    </row>
    <row r="338" spans="2:6" x14ac:dyDescent="0.2">
      <c r="B338" s="40" t="s">
        <v>440</v>
      </c>
      <c r="C338" s="50">
        <f>C10+C178+C184+C188+C232+C261+C294+C330</f>
        <v>73317.182000000001</v>
      </c>
      <c r="D338" s="50">
        <f>D10+D178+D184+D188+D232+D261+D294+D330</f>
        <v>33711.449000000001</v>
      </c>
      <c r="E338" s="50">
        <f>E10+E178+E184+E188+E232+E261+E294+E330</f>
        <v>71512.757000000012</v>
      </c>
      <c r="F338" s="50">
        <f>F10+F178+F184+F188+F232+F261+F294+F330</f>
        <v>33430.317999999999</v>
      </c>
    </row>
    <row r="339" spans="2:6" x14ac:dyDescent="0.2">
      <c r="B339" s="15" t="s">
        <v>441</v>
      </c>
      <c r="C339" s="44"/>
      <c r="D339" s="45"/>
      <c r="E339" s="44"/>
      <c r="F339" s="45"/>
    </row>
    <row r="340" spans="2:6" x14ac:dyDescent="0.2">
      <c r="B340" s="15" t="s">
        <v>442</v>
      </c>
      <c r="C340" s="45">
        <f>SUM(C12+C17+C22+C29+C36+C40+C47+C54+C60+C68+C73+C78+C85+C91+C99+C105+C111+C119+C125+C129+C133+C140+C145+C152+C159+C166+C173)</f>
        <v>14701.9</v>
      </c>
      <c r="D340" s="45">
        <f>SUM(D12+D17+D22+D29+D36+D40+D47+D54+D60+D68+D73+D78+D85+D91+D99+D105+D111+D119+D125+D129+D133+D140+D145+D152+D159+D166+D173)</f>
        <v>13879.8</v>
      </c>
      <c r="E340" s="45">
        <f>SUM(E12+E17+E22+E29+E36+E40+E47+E54+E60+E68+E73+E78+E85+E91+E99+E105+E111+E119+E125+E129+E133+E140+E145+E152+E159+E166+E173)</f>
        <v>14701.9</v>
      </c>
      <c r="F340" s="45">
        <f>SUM(F12+F17+F22+F29+F36+F40+F47+F54+F60+F68+F73+F78+F85+F91+F99+F105+F111+F119+F125+F129+F133+F140+F145+F152+F159+F166+F173)</f>
        <v>13879.8</v>
      </c>
    </row>
    <row r="341" spans="2:6" x14ac:dyDescent="0.2">
      <c r="B341" s="15" t="s">
        <v>453</v>
      </c>
      <c r="C341" s="45">
        <f>SUM(C25+C43+C50+C63+C81+C88+C94+C102+C114+C122+C136+C148+C155+C162+C169)</f>
        <v>193.25799999999998</v>
      </c>
      <c r="D341" s="45">
        <f>SUM(D25+D43+D50+D63+D81+D88+D94+D102+D114+D122+D136+D148+D155+D162+D169)</f>
        <v>38.921999999999997</v>
      </c>
      <c r="E341" s="45">
        <f>SUM(E25+E43+E50+E63+E81+E88+E94+E102+E114+E122+E136+E148+E155+E162+E169)</f>
        <v>193.25799999999998</v>
      </c>
      <c r="F341" s="45">
        <f>SUM(F25+F43+F50+F63+F81+F88+F94+F102+F114+F122+F136+F148+F155+F162+F169)</f>
        <v>38.921999999999997</v>
      </c>
    </row>
    <row r="342" spans="2:6" x14ac:dyDescent="0.2">
      <c r="B342" s="15" t="s">
        <v>590</v>
      </c>
      <c r="C342" s="45">
        <f>SUM(C26+C32+C44+C51+C64+C82+C89+C95+C103+C115+C123+C137+C143+C149+C156+C163+C170)</f>
        <v>218.00000000000003</v>
      </c>
      <c r="D342" s="45">
        <f>SUM(D26+D32+D44+D51+D64+D82+D89+D95+D103+D115+D123+D137+D143+D149+D156+D163+D170)</f>
        <v>214.88500000000002</v>
      </c>
      <c r="E342" s="45">
        <f>SUM(E26+E32+E44+E51+E64+E82+E89+E95+E103+E115+E123+E137+E143+E149+E156+E163+E170)</f>
        <v>218.00000000000003</v>
      </c>
      <c r="F342" s="45">
        <f>SUM(F26+F32+F44+F51+F64+F82+F89+F95+F103+F115+F123+F137+F143+F149+F156+F163+F170)</f>
        <v>214.88500000000002</v>
      </c>
    </row>
    <row r="343" spans="2:6" x14ac:dyDescent="0.2">
      <c r="B343" s="15" t="s">
        <v>443</v>
      </c>
      <c r="C343" s="45">
        <f>SUM(C186+C191+C216+C221+C228+C265+C297)</f>
        <v>6564.3090000000002</v>
      </c>
      <c r="D343" s="45">
        <f>SUM(D186+D191+D216+D221+D228+D265+D297)</f>
        <v>2162.23</v>
      </c>
      <c r="E343" s="45">
        <f>SUM(E186+E191+E216+E221+E228+E265+E297)</f>
        <v>6525.280999999999</v>
      </c>
      <c r="F343" s="45">
        <f>SUM(F186+F191+F216+F221+F228+F265+F297)</f>
        <v>2159.4090000000001</v>
      </c>
    </row>
    <row r="344" spans="2:6" x14ac:dyDescent="0.2">
      <c r="B344" s="15" t="s">
        <v>444</v>
      </c>
      <c r="C344" s="45">
        <f>SUM(C192)</f>
        <v>99.9</v>
      </c>
      <c r="D344" s="45">
        <f>SUM(D192)</f>
        <v>2.8580000000000001</v>
      </c>
      <c r="E344" s="45">
        <f>SUM(E192)</f>
        <v>97.206000000000003</v>
      </c>
      <c r="F344" s="45">
        <f>SUM(F192)</f>
        <v>2.7549999999999999</v>
      </c>
    </row>
    <row r="345" spans="2:6" x14ac:dyDescent="0.2">
      <c r="B345" s="15" t="s">
        <v>591</v>
      </c>
      <c r="C345" s="45">
        <f>SUM(C194)</f>
        <v>113.949</v>
      </c>
      <c r="D345" s="45">
        <f>SUM(D194)</f>
        <v>98.902000000000001</v>
      </c>
      <c r="E345" s="45">
        <f>SUM(E194)</f>
        <v>113.233</v>
      </c>
      <c r="F345" s="45">
        <f>SUM(F194)</f>
        <v>98.902000000000001</v>
      </c>
    </row>
    <row r="346" spans="2:6" x14ac:dyDescent="0.2">
      <c r="B346" s="15" t="s">
        <v>445</v>
      </c>
      <c r="C346" s="45">
        <f>SUM(C14+C19+C24+C31+C38+C42+C49+C57+C62+C70+C75+C80+C87+C93+C101+C108+C113+C121+C127+C131+C135+C142+C147+C154+C161+C168+C183+C206+C217+C222+C237+C242+C245+C248+C251+C254+C257+C260+C264+C298+C302+C305+C308+C315+C321+C326+C329+C318)</f>
        <v>1653.241</v>
      </c>
      <c r="D346" s="45">
        <f>SUM(D14+D19+D24+D31+D38+D42+D49+D57+D62+D70+D75+D80+D87+D93+D101+D108+D113+D121+D127+D131+D135+D142+D147+D154+D161+D168+D183+D206+D217+D222+D237+D242+D245+D248+D251+D254+D257+D260+D264+D298+D302+D305+D308+D315+D321+D326+D329+D318)</f>
        <v>428.5</v>
      </c>
      <c r="E346" s="45">
        <f>SUM(E14+E19+E24+E31+E38+E42+E49+E57+E62+E70+E75+E80+E87+E93+E101+E108+E113+E121+E127+E131+E135+E142+E147+E154+E161+E168+E183+E206+E217+E222+E237+E242+E245+E248+E251+E254+E257+E260+E264+E298+E302+E305+E308+E315+E321+E326+E329+E318)</f>
        <v>1543.3010000000002</v>
      </c>
      <c r="F346" s="45">
        <f>SUM(F14+F19+F24+F31+F38+F42+F49+F57+F62+F70+F75+F80+F87+F93+F101+F108+F113+F121+F127+F131+F135+F142+F147+F154+F161+F168+F183+F206+F217+F222+F237+F242+F245+F248+F251+F254+F257+F260+F264+F298+F302+F305+F308+F315+F321+F326+F329+F318)</f>
        <v>417.62399999999997</v>
      </c>
    </row>
    <row r="347" spans="2:6" x14ac:dyDescent="0.2">
      <c r="B347" s="15" t="s">
        <v>446</v>
      </c>
      <c r="C347" s="45">
        <f>SUM(C13+C18+C23+C30+C37+C41+C48+C55+C61+C69+C74+C79+C86+C92+C100+C106+C112+C120+C126+C130+C134+C141+C146+C153+C160+C167+C174+C180+C190+C205+C210+C215+C220+C229+C234+C236+C241+C244+C247+C250+C253+C256+C259+C263+C269+C271+C273+C231+C275+C277+C279+C281+C283+C285+C287+C289+C291+C293+C296+C301+C304+C307+C310+C312+C314+C317+C320+C323+C325+C328+C332+C182)</f>
        <v>37172.163000000008</v>
      </c>
      <c r="D347" s="45">
        <f>SUM(D13+D18+D23+D30+D37+D41+D48+D55+D61+D69+D74+D79+D86+D92+D100+D106+D112+D120+D126+D130+D134+D141+D146+D153+D160+D167+D174+D180+D190+D205+D210+D215+D220+D229+D234+D236+D241+D244+D247+D250+D253+D256+D259+D263+D269+D271+D273+D231+D275+D277+D279+D281+D283+D285+D287+D289+D291+D293+D296+D301+D304+D307+D310+D312+D314+D317+D320+D323+D325+D328+D332+D182)</f>
        <v>16106.245000000001</v>
      </c>
      <c r="E347" s="45">
        <f>SUM(E13+E18+E23+E30+E37+E41+E48+E55+E61+E69+E74+E79+E86+E92+E100+E106+E112+E120+E126+E130+E134+E141+E146+E153+E160+E167+E174+E180+E190+E205+E210+E215+E220+E229+E234+E236+E241+E244+E247+E250+E253+E256+E259+E263+E269+E271+E273+E231+E275+E277+E279+E281+E283+E285+E287+E289+E291+E293+E296+E301+E304+E307+E310+E312+E314+E317+E320+E323+E325+E328+E332+E182)</f>
        <v>36037.35</v>
      </c>
      <c r="F347" s="45">
        <f>SUM(F13+F18+F23+F30+F37+F41+F48+F55+F61+F69+F74+F79+F86+F92+F100+F106+F112+F120+F126+F130+F134+F141+F146+F153+F160+F167+F174+F180+F190+F205+F210+F215+F220+F229+F234+F236+F241+F244+F247+F250+F253+F256+F259+F263+F269+F271+F273+F231+F275+F277+F279+F281+F283+F285+F287+F289+F291+F293+F296+F301+F304+F307+F310+F312+F314+F317+F320+F323+F325+F328+F332+F182)</f>
        <v>15864.385999999999</v>
      </c>
    </row>
    <row r="348" spans="2:6" x14ac:dyDescent="0.2">
      <c r="B348" s="15" t="s">
        <v>447</v>
      </c>
      <c r="C348" s="45">
        <f>SUM(C195)</f>
        <v>407.46699999999998</v>
      </c>
      <c r="D348" s="45">
        <f>SUM(D195)</f>
        <v>0</v>
      </c>
      <c r="E348" s="45">
        <f>SUM(E195)</f>
        <v>209.46299999999999</v>
      </c>
      <c r="F348" s="45">
        <f>SUM(F195)</f>
        <v>0</v>
      </c>
    </row>
    <row r="349" spans="2:6" x14ac:dyDescent="0.2">
      <c r="B349" s="15" t="s">
        <v>448</v>
      </c>
      <c r="C349" s="45">
        <f>SUM(C211)</f>
        <v>33.700000000000003</v>
      </c>
      <c r="D349" s="45">
        <f>SUM(D211)</f>
        <v>0</v>
      </c>
      <c r="E349" s="45">
        <f>SUM(E211)</f>
        <v>0</v>
      </c>
      <c r="F349" s="45">
        <f>SUM(F211)</f>
        <v>0</v>
      </c>
    </row>
    <row r="350" spans="2:6" x14ac:dyDescent="0.2">
      <c r="B350" s="15" t="s">
        <v>449</v>
      </c>
      <c r="C350" s="45">
        <f>SUM(C56+C107)</f>
        <v>406</v>
      </c>
      <c r="D350" s="45">
        <f>SUM(D56+D107)</f>
        <v>328.25</v>
      </c>
      <c r="E350" s="45">
        <f>SUM(E56+E107)</f>
        <v>406</v>
      </c>
      <c r="F350" s="45">
        <f>SUM(F56+F107)</f>
        <v>328.25</v>
      </c>
    </row>
    <row r="351" spans="2:6" x14ac:dyDescent="0.2">
      <c r="B351" s="15" t="s">
        <v>450</v>
      </c>
      <c r="C351" s="45">
        <f>SUM(C238)</f>
        <v>45.963999999999999</v>
      </c>
      <c r="D351" s="45">
        <f>SUM(D238)</f>
        <v>0</v>
      </c>
      <c r="E351" s="45">
        <f>SUM(E238)</f>
        <v>45.963999999999999</v>
      </c>
      <c r="F351" s="45">
        <f>SUM(F238)</f>
        <v>0</v>
      </c>
    </row>
    <row r="352" spans="2:6" x14ac:dyDescent="0.2">
      <c r="B352" s="15" t="s">
        <v>592</v>
      </c>
      <c r="C352" s="45">
        <f>SUM(C193)</f>
        <v>221.8</v>
      </c>
      <c r="D352" s="45">
        <f>SUM(D193)</f>
        <v>0</v>
      </c>
      <c r="E352" s="45">
        <f>SUM(E193)</f>
        <v>221.8</v>
      </c>
      <c r="F352" s="45">
        <f>SUM(F193)</f>
        <v>0</v>
      </c>
    </row>
    <row r="353" spans="2:6" x14ac:dyDescent="0.2">
      <c r="B353" s="15" t="s">
        <v>452</v>
      </c>
      <c r="C353" s="45">
        <f>SUM(C176)</f>
        <v>229.4</v>
      </c>
      <c r="D353" s="45">
        <f>SUM(D176)</f>
        <v>6.78</v>
      </c>
      <c r="E353" s="45">
        <f>SUM(E176)</f>
        <v>182.399</v>
      </c>
      <c r="F353" s="45">
        <f>SUM(F176)</f>
        <v>5.2389999999999999</v>
      </c>
    </row>
    <row r="354" spans="2:6" ht="22.5" x14ac:dyDescent="0.2">
      <c r="B354" s="18" t="s">
        <v>593</v>
      </c>
      <c r="C354" s="45">
        <f>SUM(C207+C212+C223+C239)</f>
        <v>18</v>
      </c>
      <c r="D354" s="45">
        <f>SUM(D207+D212+D223+D239)</f>
        <v>17.730999999999998</v>
      </c>
      <c r="E354" s="45">
        <f>SUM(E207+E212+E223+E239)</f>
        <v>18</v>
      </c>
      <c r="F354" s="45">
        <f>SUM(F207+F212+F223+F239)</f>
        <v>17.730999999999998</v>
      </c>
    </row>
    <row r="355" spans="2:6" x14ac:dyDescent="0.2">
      <c r="B355" s="18" t="s">
        <v>594</v>
      </c>
      <c r="C355" s="45">
        <f>SUM(C20+C34+C66+C97+C117)</f>
        <v>37.085000000000001</v>
      </c>
      <c r="D355" s="45">
        <f>SUM(D20+D34+D66+D97+D117)</f>
        <v>0</v>
      </c>
      <c r="E355" s="45">
        <f>SUM(E20+E34+E66+E97+E117)</f>
        <v>37.085000000000001</v>
      </c>
      <c r="F355" s="45">
        <f>SUM(F20+F34+F66+F97+F117)</f>
        <v>0</v>
      </c>
    </row>
    <row r="356" spans="2:6" ht="22.5" x14ac:dyDescent="0.2">
      <c r="B356" s="18" t="s">
        <v>595</v>
      </c>
      <c r="C356" s="45">
        <f>SUM(C208+C213+C224+C266)</f>
        <v>106.7</v>
      </c>
      <c r="D356" s="45">
        <f>SUM(D208+D213+D224+D266)</f>
        <v>105.10299999999999</v>
      </c>
      <c r="E356" s="45">
        <f>SUM(E208+E213+E224+E266)</f>
        <v>106.7</v>
      </c>
      <c r="F356" s="45">
        <f>SUM(F208+F213+F224+F266)</f>
        <v>105.10299999999999</v>
      </c>
    </row>
    <row r="357" spans="2:6" ht="22.5" x14ac:dyDescent="0.2">
      <c r="B357" s="18" t="s">
        <v>596</v>
      </c>
      <c r="C357" s="45">
        <f>SUM(C197)</f>
        <v>67.572999999999993</v>
      </c>
      <c r="D357" s="45">
        <f>SUM(D197)</f>
        <v>3.1720000000000002</v>
      </c>
      <c r="E357" s="45">
        <f>SUM(E197)</f>
        <v>67.572999999999993</v>
      </c>
      <c r="F357" s="45">
        <f>SUM(F197)</f>
        <v>3.1720000000000002</v>
      </c>
    </row>
    <row r="358" spans="2:6" ht="22.5" x14ac:dyDescent="0.2">
      <c r="B358" s="18" t="s">
        <v>597</v>
      </c>
      <c r="C358" s="45">
        <f>SUM(C15+C27+C33+C45+C52+C58+C65+C76+C83+C96+C109+C116+C138+C150+C157+C164+C171)</f>
        <v>128.61899999999997</v>
      </c>
      <c r="D358" s="45">
        <f>SUM(D15+D27+D33+D45+D52+D58+D65+D76+D83+D96+D109+D116+D138+D150+D157+D164+D171)</f>
        <v>108.09700000000001</v>
      </c>
      <c r="E358" s="45">
        <f>SUM(E15+E27+E33+E45+E52+E58+E65+E76+E83+E96+E109+E116+E138+E150+E157+E164+E171)</f>
        <v>128.61899999999997</v>
      </c>
      <c r="F358" s="45">
        <f>SUM(F15+F27+F33+F45+F52+F58+F65+F76+F83+F96+F109+F116+F138+F150+F157+F164+F171)</f>
        <v>108.09700000000001</v>
      </c>
    </row>
    <row r="359" spans="2:6" ht="22.5" x14ac:dyDescent="0.2">
      <c r="B359" s="18" t="s">
        <v>598</v>
      </c>
      <c r="C359" s="45">
        <f>SUM(C71)</f>
        <v>5.9710000000000001</v>
      </c>
      <c r="D359" s="45">
        <f>SUM(D71)</f>
        <v>5.8860000000000001</v>
      </c>
      <c r="E359" s="45">
        <f>SUM(E71)</f>
        <v>5.9710000000000001</v>
      </c>
      <c r="F359" s="45">
        <f>SUM(F71)</f>
        <v>5.8860000000000001</v>
      </c>
    </row>
    <row r="360" spans="2:6" x14ac:dyDescent="0.2">
      <c r="B360" s="18" t="s">
        <v>599</v>
      </c>
      <c r="C360" s="45">
        <f>SUM(C177)</f>
        <v>137.57300000000001</v>
      </c>
      <c r="D360" s="45">
        <f>SUM(D177)</f>
        <v>0</v>
      </c>
      <c r="E360" s="45">
        <f>SUM(E177)</f>
        <v>137.57300000000001</v>
      </c>
      <c r="F360" s="45">
        <f>SUM(F177)</f>
        <v>0</v>
      </c>
    </row>
    <row r="361" spans="2:6" ht="22.5" x14ac:dyDescent="0.2">
      <c r="B361" s="18" t="s">
        <v>600</v>
      </c>
      <c r="C361" s="45">
        <f>SUM(C218)</f>
        <v>14</v>
      </c>
      <c r="D361" s="45">
        <f>SUM(D218)</f>
        <v>0</v>
      </c>
      <c r="E361" s="45">
        <f>SUM(E218)</f>
        <v>14</v>
      </c>
      <c r="F361" s="45">
        <f>SUM(F218)</f>
        <v>0</v>
      </c>
    </row>
    <row r="362" spans="2:6" ht="22.5" x14ac:dyDescent="0.2">
      <c r="B362" s="18" t="s">
        <v>601</v>
      </c>
      <c r="C362" s="45">
        <f>SUM(C198)</f>
        <v>132.905</v>
      </c>
      <c r="D362" s="45">
        <f>SUM(D198)</f>
        <v>2.569</v>
      </c>
      <c r="E362" s="45">
        <f>SUM(E198)</f>
        <v>132.90299999999999</v>
      </c>
      <c r="F362" s="45">
        <f>SUM(F198)</f>
        <v>2.569</v>
      </c>
    </row>
    <row r="363" spans="2:6" x14ac:dyDescent="0.2">
      <c r="B363" s="18" t="s">
        <v>451</v>
      </c>
      <c r="C363" s="45">
        <f>SUM(C299)</f>
        <v>28.085000000000001</v>
      </c>
      <c r="D363" s="45">
        <f>SUM(D299)</f>
        <v>0.55300000000000005</v>
      </c>
      <c r="E363" s="45">
        <f>SUM(E299)</f>
        <v>28.085000000000001</v>
      </c>
      <c r="F363" s="45">
        <f>SUM(F299)</f>
        <v>0.55300000000000005</v>
      </c>
    </row>
    <row r="364" spans="2:6" x14ac:dyDescent="0.2">
      <c r="B364" s="18" t="s">
        <v>602</v>
      </c>
      <c r="C364" s="45">
        <f>SUM(C337)</f>
        <v>59.308999999999997</v>
      </c>
      <c r="D364" s="45">
        <f>SUM(D337)</f>
        <v>2.2490000000000001</v>
      </c>
      <c r="E364" s="45">
        <f>SUM(E337)</f>
        <v>59.308</v>
      </c>
      <c r="F364" s="45">
        <f>SUM(F337)</f>
        <v>2.2490000000000001</v>
      </c>
    </row>
    <row r="365" spans="2:6" x14ac:dyDescent="0.2">
      <c r="B365" s="19" t="s">
        <v>603</v>
      </c>
      <c r="C365" s="45">
        <f>SUM(C199)</f>
        <v>346.7</v>
      </c>
      <c r="D365" s="45"/>
      <c r="E365" s="45">
        <f>SUM(E199)</f>
        <v>345.31599999999997</v>
      </c>
      <c r="F365" s="45"/>
    </row>
    <row r="366" spans="2:6" ht="33.75" x14ac:dyDescent="0.2">
      <c r="B366" s="17" t="s">
        <v>604</v>
      </c>
      <c r="C366" s="45">
        <f>SUM(C201)</f>
        <v>67.400000000000006</v>
      </c>
      <c r="D366" s="45">
        <f>SUM(D201)</f>
        <v>0</v>
      </c>
      <c r="E366" s="45">
        <f>SUM(E201)</f>
        <v>67.400000000000006</v>
      </c>
      <c r="F366" s="45">
        <f>SUM(F201)</f>
        <v>0</v>
      </c>
    </row>
    <row r="367" spans="2:6" x14ac:dyDescent="0.2">
      <c r="B367" s="17" t="s">
        <v>605</v>
      </c>
      <c r="C367" s="45">
        <f>SUM(C225)</f>
        <v>27.5</v>
      </c>
      <c r="D367" s="45">
        <f>SUM(D225)</f>
        <v>27.1</v>
      </c>
      <c r="E367" s="45">
        <f>SUM(E225)</f>
        <v>3.2149999999999999</v>
      </c>
      <c r="F367" s="45">
        <f>SUM(F225)</f>
        <v>3.169</v>
      </c>
    </row>
    <row r="368" spans="2:6" ht="22.5" x14ac:dyDescent="0.2">
      <c r="B368" s="41" t="s">
        <v>454</v>
      </c>
      <c r="C368" s="45">
        <f>SUM(C200)</f>
        <v>12</v>
      </c>
      <c r="D368" s="45">
        <f>SUM(D200)</f>
        <v>1.774</v>
      </c>
      <c r="E368" s="45">
        <f>SUM(E200)</f>
        <v>12</v>
      </c>
      <c r="F368" s="45">
        <f>SUM(F200)</f>
        <v>1.774</v>
      </c>
    </row>
    <row r="369" spans="2:6" ht="21.75" customHeight="1" x14ac:dyDescent="0.2">
      <c r="B369" s="41" t="s">
        <v>606</v>
      </c>
      <c r="C369" s="45">
        <f t="shared" ref="C369:D370" si="0">SUM(C202)</f>
        <v>18.399999999999999</v>
      </c>
      <c r="D369" s="45">
        <f t="shared" si="0"/>
        <v>0</v>
      </c>
      <c r="E369" s="45">
        <f t="shared" ref="E369:F369" si="1">SUM(E202)</f>
        <v>18.399999999999999</v>
      </c>
      <c r="F369" s="45">
        <f t="shared" si="1"/>
        <v>0</v>
      </c>
    </row>
    <row r="370" spans="2:6" ht="45" x14ac:dyDescent="0.2">
      <c r="B370" s="41" t="s">
        <v>607</v>
      </c>
      <c r="C370" s="45">
        <f t="shared" si="0"/>
        <v>2.1779999999999999</v>
      </c>
      <c r="D370" s="45">
        <f t="shared" si="0"/>
        <v>4.2999999999999997E-2</v>
      </c>
      <c r="E370" s="45">
        <f t="shared" ref="E370:F370" si="2">SUM(E203)</f>
        <v>2.1760000000000002</v>
      </c>
      <c r="F370" s="45">
        <f t="shared" si="2"/>
        <v>4.2999999999999997E-2</v>
      </c>
    </row>
    <row r="371" spans="2:6" ht="22.5" x14ac:dyDescent="0.2">
      <c r="B371" s="41" t="s">
        <v>608</v>
      </c>
      <c r="C371" s="45">
        <f>SUM(C267)</f>
        <v>27.388999999999999</v>
      </c>
      <c r="D371" s="45">
        <f>SUM(D267)</f>
        <v>0</v>
      </c>
      <c r="E371" s="45">
        <f>SUM(E267)</f>
        <v>27.388999999999999</v>
      </c>
      <c r="F371" s="45">
        <f>SUM(F267)</f>
        <v>0</v>
      </c>
    </row>
    <row r="372" spans="2:6" x14ac:dyDescent="0.2">
      <c r="B372" s="15" t="s">
        <v>455</v>
      </c>
      <c r="C372" s="45">
        <f>SUM(C333)</f>
        <v>2901.9</v>
      </c>
      <c r="D372" s="45">
        <f>SUM(D333)</f>
        <v>0</v>
      </c>
      <c r="E372" s="45">
        <f>SUM(E333)</f>
        <v>2900.0749999999998</v>
      </c>
      <c r="F372" s="45">
        <f>SUM(F333)</f>
        <v>0</v>
      </c>
    </row>
    <row r="373" spans="2:6" x14ac:dyDescent="0.2">
      <c r="B373" s="15" t="s">
        <v>609</v>
      </c>
      <c r="C373" s="45">
        <f>SUM(C226)</f>
        <v>172.3</v>
      </c>
      <c r="D373" s="45">
        <f>SUM(D226)</f>
        <v>169.8</v>
      </c>
      <c r="E373" s="45">
        <f>SUM(E226)</f>
        <v>172.3</v>
      </c>
      <c r="F373" s="45">
        <f>SUM(F226)</f>
        <v>169.8</v>
      </c>
    </row>
    <row r="374" spans="2:6" ht="22.5" x14ac:dyDescent="0.2">
      <c r="B374" s="39" t="s">
        <v>456</v>
      </c>
      <c r="C374" s="45">
        <f>SUM(C334)</f>
        <v>54.951000000000001</v>
      </c>
      <c r="D374" s="45">
        <f>SUM(D334)</f>
        <v>0</v>
      </c>
      <c r="E374" s="45">
        <f>SUM(E334)</f>
        <v>54.951000000000001</v>
      </c>
      <c r="F374" s="45">
        <f>SUM(F334)</f>
        <v>0</v>
      </c>
    </row>
    <row r="375" spans="2:6" x14ac:dyDescent="0.2">
      <c r="B375" s="15" t="s">
        <v>457</v>
      </c>
      <c r="C375" s="45">
        <f>SUM(C175+C335+C196+C187)</f>
        <v>4379.5930000000008</v>
      </c>
      <c r="D375" s="45">
        <f>SUM(D175+D335+D196+D187)</f>
        <v>0</v>
      </c>
      <c r="E375" s="45">
        <f>SUM(E175+E335+E196+E187)</f>
        <v>4168.5640000000003</v>
      </c>
      <c r="F375" s="45">
        <f>SUM(F175+F335+F196+F187)</f>
        <v>0</v>
      </c>
    </row>
    <row r="376" spans="2:6" x14ac:dyDescent="0.2">
      <c r="B376" s="19" t="s">
        <v>458</v>
      </c>
      <c r="C376" s="45">
        <f>SUM(C336)</f>
        <v>2510</v>
      </c>
      <c r="D376" s="45">
        <f>SUM(D336)</f>
        <v>0</v>
      </c>
      <c r="E376" s="45">
        <f>SUM(E336)</f>
        <v>2509.9989999999998</v>
      </c>
      <c r="F376" s="45">
        <f>SUM(F336)</f>
        <v>0</v>
      </c>
    </row>
    <row r="377" spans="2:6" x14ac:dyDescent="0.2">
      <c r="B377" s="16"/>
      <c r="C377" s="20"/>
      <c r="D377" s="20"/>
    </row>
    <row r="378" spans="2:6" x14ac:dyDescent="0.2">
      <c r="B378" s="16"/>
      <c r="C378" s="20"/>
      <c r="D378" s="20"/>
    </row>
    <row r="379" spans="2:6" x14ac:dyDescent="0.2">
      <c r="B379" s="16"/>
      <c r="C379" s="20"/>
      <c r="D379" s="20"/>
    </row>
    <row r="380" spans="2:6" x14ac:dyDescent="0.2">
      <c r="B380" s="16"/>
      <c r="C380" s="20"/>
      <c r="D380" s="20"/>
    </row>
    <row r="381" spans="2:6" x14ac:dyDescent="0.2">
      <c r="B381" s="16"/>
      <c r="C381" s="20"/>
      <c r="D381" s="20"/>
    </row>
    <row r="382" spans="2:6" x14ac:dyDescent="0.2">
      <c r="B382" s="16"/>
      <c r="C382" s="20"/>
      <c r="D382" s="20"/>
    </row>
    <row r="383" spans="2:6" x14ac:dyDescent="0.2">
      <c r="B383" s="16"/>
      <c r="C383" s="20"/>
      <c r="D383" s="20"/>
    </row>
    <row r="384" spans="2:6" x14ac:dyDescent="0.2">
      <c r="B384" s="21"/>
      <c r="C384" s="22"/>
      <c r="D384" s="20"/>
    </row>
    <row r="385" spans="1:4" x14ac:dyDescent="0.2">
      <c r="B385" s="21"/>
      <c r="C385" s="23"/>
      <c r="D385" s="20"/>
    </row>
    <row r="386" spans="1:4" x14ac:dyDescent="0.2">
      <c r="B386" s="16"/>
      <c r="C386" s="20"/>
      <c r="D386" s="20"/>
    </row>
    <row r="387" spans="1:4" x14ac:dyDescent="0.2">
      <c r="B387" s="21"/>
      <c r="C387" s="23"/>
      <c r="D387" s="20"/>
    </row>
    <row r="388" spans="1:4" x14ac:dyDescent="0.2">
      <c r="A388" s="24"/>
      <c r="B388" s="25"/>
      <c r="C388" s="26"/>
      <c r="D388" s="26"/>
    </row>
    <row r="389" spans="1:4" x14ac:dyDescent="0.2">
      <c r="B389" s="16"/>
      <c r="C389" s="21"/>
      <c r="D389" s="16"/>
    </row>
    <row r="390" spans="1:4" x14ac:dyDescent="0.2">
      <c r="B390" s="16"/>
      <c r="C390" s="20"/>
      <c r="D390" s="16"/>
    </row>
    <row r="391" spans="1:4" x14ac:dyDescent="0.2">
      <c r="B391" s="16"/>
      <c r="C391" s="16"/>
      <c r="D391" s="16"/>
    </row>
    <row r="392" spans="1:4" x14ac:dyDescent="0.2">
      <c r="B392" s="16"/>
      <c r="C392" s="16"/>
      <c r="D392" s="20"/>
    </row>
    <row r="393" spans="1:4" x14ac:dyDescent="0.2">
      <c r="B393" s="16"/>
      <c r="C393" s="20"/>
      <c r="D393" s="16"/>
    </row>
    <row r="394" spans="1:4" x14ac:dyDescent="0.2">
      <c r="B394" s="16"/>
      <c r="C394" s="20"/>
      <c r="D394" s="23"/>
    </row>
    <row r="395" spans="1:4" x14ac:dyDescent="0.2">
      <c r="B395" s="16"/>
      <c r="C395" s="20"/>
      <c r="D395" s="20"/>
    </row>
    <row r="396" spans="1:4" x14ac:dyDescent="0.2">
      <c r="B396" s="21"/>
      <c r="C396" s="16"/>
      <c r="D396" s="16"/>
    </row>
    <row r="397" spans="1:4" x14ac:dyDescent="0.2">
      <c r="B397" s="16"/>
      <c r="C397" s="20"/>
      <c r="D397" s="20"/>
    </row>
    <row r="398" spans="1:4" x14ac:dyDescent="0.2">
      <c r="B398" s="16"/>
      <c r="C398" s="20"/>
      <c r="D398" s="20"/>
    </row>
    <row r="399" spans="1:4" x14ac:dyDescent="0.2">
      <c r="B399" s="16"/>
      <c r="C399" s="20"/>
      <c r="D399" s="20"/>
    </row>
    <row r="400" spans="1:4" x14ac:dyDescent="0.2">
      <c r="B400" s="16"/>
      <c r="C400" s="20"/>
      <c r="D400" s="20"/>
    </row>
    <row r="401" spans="2:4" x14ac:dyDescent="0.2">
      <c r="B401" s="16"/>
      <c r="C401" s="20"/>
      <c r="D401" s="20"/>
    </row>
    <row r="402" spans="2:4" x14ac:dyDescent="0.2">
      <c r="B402" s="16"/>
      <c r="C402" s="20"/>
      <c r="D402" s="20"/>
    </row>
    <row r="403" spans="2:4" x14ac:dyDescent="0.2">
      <c r="B403" s="21"/>
      <c r="C403" s="20"/>
      <c r="D403" s="20"/>
    </row>
    <row r="404" spans="2:4" x14ac:dyDescent="0.2">
      <c r="B404" s="24"/>
      <c r="C404" s="24"/>
      <c r="D404" s="24"/>
    </row>
  </sheetData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2</vt:i4>
      </vt:variant>
    </vt:vector>
  </HeadingPairs>
  <TitlesOfParts>
    <vt:vector size="6" baseType="lpstr">
      <vt:lpstr>1sav</vt:lpstr>
      <vt:lpstr>1sav išlaidų</vt:lpstr>
      <vt:lpstr>2sav</vt:lpstr>
      <vt:lpstr>asignavimai</vt:lpstr>
      <vt:lpstr>'1sav išlaidų'!Print_Area</vt:lpstr>
      <vt:lpstr>asignavimai!Print_Area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Biudzet_DM</cp:lastModifiedBy>
  <cp:lastPrinted>2022-06-21T10:18:13Z</cp:lastPrinted>
  <dcterms:created xsi:type="dcterms:W3CDTF">2022-06-15T11:31:09Z</dcterms:created>
  <dcterms:modified xsi:type="dcterms:W3CDTF">2023-06-15T12:45:19Z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