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etra_AS\Desktop\2023–2025 m. biudžetas\"/>
    </mc:Choice>
  </mc:AlternateContent>
  <bookViews>
    <workbookView xWindow="0" yWindow="0" windowWidth="28800" windowHeight="11835" tabRatio="828"/>
  </bookViews>
  <sheets>
    <sheet name="08 Programa" sheetId="1" r:id="rId1"/>
    <sheet name="08 Išlaidų suvestinė" sheetId="3" r:id="rId2"/>
    <sheet name="08 Šaltiniai" sheetId="2" r:id="rId3"/>
    <sheet name="08 Bendros lėšos" sheetId="4" r:id="rId4"/>
  </sheets>
  <externalReferences>
    <externalReference r:id="rId5"/>
  </externalReferences>
  <definedNames>
    <definedName name="_xlnm.Print_Area" localSheetId="3">'08 Bendros lėšos'!$A$1:$I$28</definedName>
    <definedName name="_xlnm.Print_Area" localSheetId="1">'08 Išlaidų suvestinė'!$A$1:$V$11</definedName>
    <definedName name="_xlnm.Print_Area" localSheetId="0">'08 Programa'!$A$1:$AO$392</definedName>
    <definedName name="_xlnm.Print_Area" localSheetId="2">'08 Šaltiniai'!$A$1:$X$17</definedName>
    <definedName name="_xlnm.Print_Titles" localSheetId="0">'08 Programa'!$17:$19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8" i="2" l="1"/>
  <c r="S256" i="1"/>
  <c r="L9" i="2" l="1"/>
  <c r="L3" i="2"/>
  <c r="K9" i="2"/>
  <c r="K3" i="2"/>
  <c r="J9" i="2"/>
  <c r="J3" i="2"/>
  <c r="K263" i="1"/>
  <c r="L250" i="1"/>
  <c r="M250" i="1"/>
  <c r="N250" i="1"/>
  <c r="O250" i="1"/>
  <c r="P250" i="1"/>
  <c r="Q250" i="1"/>
  <c r="R250" i="1"/>
  <c r="S250" i="1"/>
  <c r="T250" i="1"/>
  <c r="U250" i="1"/>
  <c r="V250" i="1"/>
  <c r="W250" i="1"/>
  <c r="X250" i="1"/>
  <c r="Y250" i="1"/>
  <c r="Z250" i="1"/>
  <c r="AA250" i="1"/>
  <c r="AB250" i="1"/>
  <c r="K250" i="1"/>
  <c r="AB246" i="1"/>
  <c r="AA246" i="1"/>
  <c r="Z246" i="1"/>
  <c r="Y246" i="1"/>
  <c r="X246" i="1"/>
  <c r="V246" i="1"/>
  <c r="U246" i="1"/>
  <c r="T246" i="1"/>
  <c r="R246" i="1"/>
  <c r="Q246" i="1"/>
  <c r="P246" i="1"/>
  <c r="N246" i="1"/>
  <c r="M246" i="1"/>
  <c r="L246" i="1"/>
  <c r="W245" i="1"/>
  <c r="S245" i="1"/>
  <c r="O245" i="1"/>
  <c r="K245" i="1"/>
  <c r="W244" i="1"/>
  <c r="W246" i="1" s="1"/>
  <c r="S244" i="1"/>
  <c r="S246" i="1" s="1"/>
  <c r="O244" i="1"/>
  <c r="O246" i="1" s="1"/>
  <c r="K244" i="1"/>
  <c r="K246" i="1" s="1"/>
  <c r="J14" i="2" l="1"/>
  <c r="J11" i="2"/>
  <c r="J8" i="2"/>
  <c r="L69" i="1"/>
  <c r="M69" i="1"/>
  <c r="N69" i="1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W66" i="1"/>
  <c r="S66" i="1"/>
  <c r="O66" i="1"/>
  <c r="K66" i="1"/>
  <c r="L11" i="2" l="1"/>
  <c r="I24" i="4" l="1"/>
  <c r="H24" i="4"/>
  <c r="I23" i="4"/>
  <c r="H23" i="4"/>
  <c r="W32" i="1" l="1"/>
  <c r="S32" i="1"/>
  <c r="O32" i="1"/>
  <c r="K32" i="1"/>
  <c r="W28" i="1"/>
  <c r="S28" i="1"/>
  <c r="O28" i="1"/>
  <c r="K28" i="1"/>
  <c r="AB34" i="1"/>
  <c r="AA34" i="1"/>
  <c r="Z34" i="1"/>
  <c r="Y34" i="1"/>
  <c r="X34" i="1"/>
  <c r="V34" i="1"/>
  <c r="U34" i="1"/>
  <c r="T34" i="1"/>
  <c r="R34" i="1"/>
  <c r="Q34" i="1"/>
  <c r="P34" i="1"/>
  <c r="N34" i="1"/>
  <c r="M34" i="1"/>
  <c r="L34" i="1"/>
  <c r="W33" i="1"/>
  <c r="S33" i="1"/>
  <c r="O33" i="1"/>
  <c r="K33" i="1"/>
  <c r="W31" i="1"/>
  <c r="W34" i="1" s="1"/>
  <c r="S31" i="1"/>
  <c r="O31" i="1"/>
  <c r="K31" i="1"/>
  <c r="AB30" i="1"/>
  <c r="AA30" i="1"/>
  <c r="Z30" i="1"/>
  <c r="Y30" i="1"/>
  <c r="X30" i="1"/>
  <c r="V30" i="1"/>
  <c r="U30" i="1"/>
  <c r="T30" i="1"/>
  <c r="R30" i="1"/>
  <c r="Q30" i="1"/>
  <c r="P30" i="1"/>
  <c r="N30" i="1"/>
  <c r="M30" i="1"/>
  <c r="L30" i="1"/>
  <c r="W29" i="1"/>
  <c r="S29" i="1"/>
  <c r="O29" i="1"/>
  <c r="K29" i="1"/>
  <c r="W27" i="1"/>
  <c r="W30" i="1" s="1"/>
  <c r="S27" i="1"/>
  <c r="S30" i="1" s="1"/>
  <c r="O27" i="1"/>
  <c r="O30" i="1" s="1"/>
  <c r="K27" i="1"/>
  <c r="K30" i="1" s="1"/>
  <c r="AB26" i="1"/>
  <c r="AA26" i="1"/>
  <c r="Z26" i="1"/>
  <c r="Y26" i="1"/>
  <c r="X26" i="1"/>
  <c r="V26" i="1"/>
  <c r="U26" i="1"/>
  <c r="T26" i="1"/>
  <c r="R26" i="1"/>
  <c r="Q26" i="1"/>
  <c r="P26" i="1"/>
  <c r="N26" i="1"/>
  <c r="M26" i="1"/>
  <c r="L26" i="1"/>
  <c r="W25" i="1"/>
  <c r="S25" i="1"/>
  <c r="O25" i="1"/>
  <c r="K25" i="1"/>
  <c r="W24" i="1"/>
  <c r="W26" i="1" s="1"/>
  <c r="S24" i="1"/>
  <c r="S26" i="1" s="1"/>
  <c r="O24" i="1"/>
  <c r="O26" i="1" s="1"/>
  <c r="K24" i="1"/>
  <c r="K26" i="1" s="1"/>
  <c r="S34" i="1" l="1"/>
  <c r="O34" i="1"/>
  <c r="K34" i="1"/>
  <c r="AB37" i="1" l="1"/>
  <c r="AA37" i="1"/>
  <c r="Z37" i="1"/>
  <c r="Y37" i="1"/>
  <c r="X37" i="1"/>
  <c r="V37" i="1"/>
  <c r="U37" i="1"/>
  <c r="T37" i="1"/>
  <c r="R37" i="1"/>
  <c r="Q37" i="1"/>
  <c r="P37" i="1"/>
  <c r="N37" i="1"/>
  <c r="M37" i="1"/>
  <c r="L37" i="1"/>
  <c r="W36" i="1"/>
  <c r="S36" i="1"/>
  <c r="O36" i="1"/>
  <c r="K36" i="1"/>
  <c r="W35" i="1"/>
  <c r="W37" i="1" s="1"/>
  <c r="S35" i="1"/>
  <c r="O35" i="1"/>
  <c r="O37" i="1" s="1"/>
  <c r="K35" i="1"/>
  <c r="S37" i="1" l="1"/>
  <c r="K37" i="1"/>
  <c r="AB126" i="1"/>
  <c r="AA126" i="1"/>
  <c r="Z126" i="1"/>
  <c r="Y126" i="1"/>
  <c r="X126" i="1"/>
  <c r="V126" i="1"/>
  <c r="U126" i="1"/>
  <c r="T126" i="1"/>
  <c r="R126" i="1"/>
  <c r="Q126" i="1"/>
  <c r="P126" i="1"/>
  <c r="N126" i="1"/>
  <c r="M126" i="1"/>
  <c r="L126" i="1"/>
  <c r="W125" i="1"/>
  <c r="S125" i="1"/>
  <c r="O125" i="1"/>
  <c r="K125" i="1"/>
  <c r="W124" i="1"/>
  <c r="S124" i="1"/>
  <c r="O124" i="1"/>
  <c r="K124" i="1"/>
  <c r="W123" i="1"/>
  <c r="S123" i="1"/>
  <c r="O123" i="1"/>
  <c r="K123" i="1"/>
  <c r="W122" i="1"/>
  <c r="S122" i="1"/>
  <c r="S126" i="1" s="1"/>
  <c r="O122" i="1"/>
  <c r="O126" i="1" s="1"/>
  <c r="K122" i="1"/>
  <c r="K126" i="1" s="1"/>
  <c r="W126" i="1" l="1"/>
  <c r="AB159" i="1" l="1"/>
  <c r="AA159" i="1"/>
  <c r="Z159" i="1"/>
  <c r="Y159" i="1"/>
  <c r="X159" i="1"/>
  <c r="V159" i="1"/>
  <c r="U159" i="1"/>
  <c r="T159" i="1"/>
  <c r="R159" i="1"/>
  <c r="Q159" i="1"/>
  <c r="P159" i="1"/>
  <c r="N159" i="1"/>
  <c r="M159" i="1"/>
  <c r="L159" i="1"/>
  <c r="W158" i="1"/>
  <c r="S158" i="1"/>
  <c r="O158" i="1"/>
  <c r="K158" i="1"/>
  <c r="W157" i="1"/>
  <c r="W159" i="1" s="1"/>
  <c r="S157" i="1"/>
  <c r="S159" i="1" s="1"/>
  <c r="O157" i="1"/>
  <c r="K157" i="1"/>
  <c r="K159" i="1" s="1"/>
  <c r="O159" i="1" l="1"/>
  <c r="AB226" i="1"/>
  <c r="AA226" i="1"/>
  <c r="Z226" i="1"/>
  <c r="Y226" i="1"/>
  <c r="X226" i="1"/>
  <c r="V226" i="1"/>
  <c r="U226" i="1"/>
  <c r="T226" i="1"/>
  <c r="R226" i="1"/>
  <c r="Q226" i="1"/>
  <c r="P226" i="1"/>
  <c r="N226" i="1"/>
  <c r="M226" i="1"/>
  <c r="L226" i="1"/>
  <c r="W225" i="1"/>
  <c r="S225" i="1"/>
  <c r="O225" i="1"/>
  <c r="K225" i="1"/>
  <c r="W224" i="1"/>
  <c r="S224" i="1"/>
  <c r="S226" i="1" s="1"/>
  <c r="O224" i="1"/>
  <c r="K224" i="1"/>
  <c r="O226" i="1" l="1"/>
  <c r="K226" i="1"/>
  <c r="W226" i="1"/>
  <c r="E26" i="4"/>
  <c r="L299" i="1"/>
  <c r="M299" i="1"/>
  <c r="N299" i="1"/>
  <c r="P299" i="1"/>
  <c r="Q299" i="1"/>
  <c r="R299" i="1"/>
  <c r="T299" i="1"/>
  <c r="U299" i="1"/>
  <c r="V299" i="1"/>
  <c r="X299" i="1"/>
  <c r="Y299" i="1"/>
  <c r="Z299" i="1"/>
  <c r="AA299" i="1"/>
  <c r="AB299" i="1"/>
  <c r="W298" i="1"/>
  <c r="S298" i="1"/>
  <c r="O298" i="1"/>
  <c r="K298" i="1"/>
  <c r="W88" i="1"/>
  <c r="S88" i="1"/>
  <c r="O88" i="1"/>
  <c r="K88" i="1"/>
  <c r="W51" i="1"/>
  <c r="S51" i="1"/>
  <c r="O51" i="1"/>
  <c r="K51" i="1"/>
  <c r="AB188" i="1" l="1"/>
  <c r="AA188" i="1"/>
  <c r="Z188" i="1"/>
  <c r="Y188" i="1"/>
  <c r="X188" i="1"/>
  <c r="V188" i="1"/>
  <c r="U188" i="1"/>
  <c r="T188" i="1"/>
  <c r="R188" i="1"/>
  <c r="Q188" i="1"/>
  <c r="P188" i="1"/>
  <c r="N188" i="1"/>
  <c r="M188" i="1"/>
  <c r="L188" i="1"/>
  <c r="W187" i="1"/>
  <c r="S187" i="1"/>
  <c r="O187" i="1"/>
  <c r="K187" i="1"/>
  <c r="W186" i="1"/>
  <c r="S186" i="1"/>
  <c r="O186" i="1"/>
  <c r="K186" i="1"/>
  <c r="W185" i="1"/>
  <c r="S185" i="1"/>
  <c r="O185" i="1"/>
  <c r="K185" i="1"/>
  <c r="S188" i="1" l="1"/>
  <c r="O188" i="1"/>
  <c r="W188" i="1"/>
  <c r="K188" i="1"/>
  <c r="AB340" i="1" l="1"/>
  <c r="AA340" i="1"/>
  <c r="Z340" i="1"/>
  <c r="Y340" i="1"/>
  <c r="X340" i="1"/>
  <c r="V340" i="1"/>
  <c r="U340" i="1"/>
  <c r="T340" i="1"/>
  <c r="R340" i="1"/>
  <c r="Q340" i="1"/>
  <c r="P340" i="1"/>
  <c r="N340" i="1"/>
  <c r="M340" i="1"/>
  <c r="L340" i="1"/>
  <c r="W339" i="1"/>
  <c r="W340" i="1" s="1"/>
  <c r="S339" i="1"/>
  <c r="S340" i="1" s="1"/>
  <c r="O339" i="1"/>
  <c r="O340" i="1" s="1"/>
  <c r="K339" i="1"/>
  <c r="K340" i="1" s="1"/>
  <c r="AB243" i="1" l="1"/>
  <c r="AA243" i="1"/>
  <c r="Z243" i="1"/>
  <c r="Y243" i="1"/>
  <c r="X243" i="1"/>
  <c r="V243" i="1"/>
  <c r="U243" i="1"/>
  <c r="T243" i="1"/>
  <c r="R243" i="1"/>
  <c r="Q243" i="1"/>
  <c r="P243" i="1"/>
  <c r="N243" i="1"/>
  <c r="M243" i="1"/>
  <c r="L243" i="1"/>
  <c r="W242" i="1"/>
  <c r="S242" i="1"/>
  <c r="O242" i="1"/>
  <c r="K242" i="1"/>
  <c r="W241" i="1"/>
  <c r="S241" i="1"/>
  <c r="O241" i="1"/>
  <c r="O243" i="1" s="1"/>
  <c r="K241" i="1"/>
  <c r="S243" i="1" l="1"/>
  <c r="K243" i="1"/>
  <c r="W243" i="1"/>
  <c r="AB338" i="1"/>
  <c r="AA338" i="1"/>
  <c r="Z338" i="1"/>
  <c r="Y338" i="1"/>
  <c r="X338" i="1"/>
  <c r="V338" i="1"/>
  <c r="U338" i="1"/>
  <c r="T338" i="1"/>
  <c r="R338" i="1"/>
  <c r="Q338" i="1"/>
  <c r="P338" i="1"/>
  <c r="N338" i="1"/>
  <c r="M338" i="1"/>
  <c r="L338" i="1"/>
  <c r="W337" i="1"/>
  <c r="S337" i="1"/>
  <c r="O337" i="1"/>
  <c r="K337" i="1"/>
  <c r="W336" i="1"/>
  <c r="W338" i="1" s="1"/>
  <c r="S336" i="1"/>
  <c r="S338" i="1" s="1"/>
  <c r="O336" i="1"/>
  <c r="O338" i="1" s="1"/>
  <c r="K336" i="1"/>
  <c r="K338" i="1" s="1"/>
  <c r="L249" i="1" l="1"/>
  <c r="M249" i="1"/>
  <c r="N249" i="1"/>
  <c r="P249" i="1"/>
  <c r="Q249" i="1"/>
  <c r="R249" i="1"/>
  <c r="T249" i="1"/>
  <c r="U249" i="1"/>
  <c r="V249" i="1"/>
  <c r="X249" i="1"/>
  <c r="Y249" i="1"/>
  <c r="Z249" i="1"/>
  <c r="AA249" i="1"/>
  <c r="AB249" i="1"/>
  <c r="AB240" i="1"/>
  <c r="AA240" i="1"/>
  <c r="Z240" i="1"/>
  <c r="Y240" i="1"/>
  <c r="X240" i="1"/>
  <c r="V240" i="1"/>
  <c r="U240" i="1"/>
  <c r="T240" i="1"/>
  <c r="R240" i="1"/>
  <c r="Q240" i="1"/>
  <c r="P240" i="1"/>
  <c r="N240" i="1"/>
  <c r="M240" i="1"/>
  <c r="L240" i="1"/>
  <c r="W239" i="1"/>
  <c r="S239" i="1"/>
  <c r="O239" i="1"/>
  <c r="K239" i="1"/>
  <c r="W238" i="1"/>
  <c r="W240" i="1" s="1"/>
  <c r="S238" i="1"/>
  <c r="O238" i="1"/>
  <c r="K238" i="1"/>
  <c r="K240" i="1" s="1"/>
  <c r="S240" i="1" l="1"/>
  <c r="O240" i="1"/>
  <c r="W77" i="1" l="1"/>
  <c r="S77" i="1"/>
  <c r="O77" i="1"/>
  <c r="K77" i="1"/>
  <c r="W372" i="1" l="1"/>
  <c r="S372" i="1"/>
  <c r="O372" i="1"/>
  <c r="K372" i="1"/>
  <c r="AB131" i="1" l="1"/>
  <c r="AA131" i="1"/>
  <c r="Z131" i="1"/>
  <c r="Y131" i="1"/>
  <c r="X131" i="1"/>
  <c r="V131" i="1"/>
  <c r="U131" i="1"/>
  <c r="T131" i="1"/>
  <c r="R131" i="1"/>
  <c r="Q131" i="1"/>
  <c r="P131" i="1"/>
  <c r="N131" i="1"/>
  <c r="M131" i="1"/>
  <c r="L131" i="1"/>
  <c r="W130" i="1"/>
  <c r="S130" i="1"/>
  <c r="O130" i="1"/>
  <c r="K130" i="1"/>
  <c r="W129" i="1"/>
  <c r="S129" i="1"/>
  <c r="O129" i="1"/>
  <c r="K129" i="1"/>
  <c r="W128" i="1"/>
  <c r="S128" i="1"/>
  <c r="O128" i="1"/>
  <c r="K128" i="1"/>
  <c r="W127" i="1"/>
  <c r="S127" i="1"/>
  <c r="S131" i="1" s="1"/>
  <c r="O127" i="1"/>
  <c r="K127" i="1"/>
  <c r="AB74" i="1"/>
  <c r="AA74" i="1"/>
  <c r="Z74" i="1"/>
  <c r="Y74" i="1"/>
  <c r="X74" i="1"/>
  <c r="V74" i="1"/>
  <c r="U74" i="1"/>
  <c r="T74" i="1"/>
  <c r="R74" i="1"/>
  <c r="Q74" i="1"/>
  <c r="P74" i="1"/>
  <c r="N74" i="1"/>
  <c r="M74" i="1"/>
  <c r="L74" i="1"/>
  <c r="W73" i="1"/>
  <c r="S73" i="1"/>
  <c r="O73" i="1"/>
  <c r="K73" i="1"/>
  <c r="W72" i="1"/>
  <c r="S72" i="1"/>
  <c r="O72" i="1"/>
  <c r="K72" i="1"/>
  <c r="W71" i="1"/>
  <c r="S71" i="1"/>
  <c r="O71" i="1"/>
  <c r="K71" i="1"/>
  <c r="W70" i="1"/>
  <c r="W74" i="1" s="1"/>
  <c r="S70" i="1"/>
  <c r="O70" i="1"/>
  <c r="O74" i="1" s="1"/>
  <c r="K70" i="1"/>
  <c r="W131" i="1" l="1"/>
  <c r="K131" i="1"/>
  <c r="S74" i="1"/>
  <c r="O131" i="1"/>
  <c r="K74" i="1"/>
  <c r="AB58" i="1" l="1"/>
  <c r="AA58" i="1"/>
  <c r="Z58" i="1"/>
  <c r="Y58" i="1"/>
  <c r="X58" i="1"/>
  <c r="V58" i="1"/>
  <c r="U58" i="1"/>
  <c r="T58" i="1"/>
  <c r="R58" i="1"/>
  <c r="Q58" i="1"/>
  <c r="P58" i="1"/>
  <c r="N58" i="1"/>
  <c r="M58" i="1"/>
  <c r="L58" i="1"/>
  <c r="W57" i="1"/>
  <c r="S57" i="1"/>
  <c r="O57" i="1"/>
  <c r="K57" i="1"/>
  <c r="W56" i="1"/>
  <c r="S56" i="1"/>
  <c r="O56" i="1"/>
  <c r="K56" i="1"/>
  <c r="W55" i="1"/>
  <c r="S55" i="1"/>
  <c r="O55" i="1"/>
  <c r="K55" i="1"/>
  <c r="W54" i="1"/>
  <c r="W58" i="1" s="1"/>
  <c r="S54" i="1"/>
  <c r="O54" i="1"/>
  <c r="O58" i="1" s="1"/>
  <c r="K54" i="1"/>
  <c r="S58" i="1" l="1"/>
  <c r="K58" i="1"/>
  <c r="AB237" i="1"/>
  <c r="AA237" i="1"/>
  <c r="Z237" i="1"/>
  <c r="Y237" i="1"/>
  <c r="X237" i="1"/>
  <c r="V237" i="1"/>
  <c r="U237" i="1"/>
  <c r="T237" i="1"/>
  <c r="R237" i="1"/>
  <c r="Q237" i="1"/>
  <c r="P237" i="1"/>
  <c r="N237" i="1"/>
  <c r="M237" i="1"/>
  <c r="L237" i="1"/>
  <c r="W236" i="1"/>
  <c r="S236" i="1"/>
  <c r="O236" i="1"/>
  <c r="K236" i="1"/>
  <c r="W235" i="1"/>
  <c r="W237" i="1" s="1"/>
  <c r="S235" i="1"/>
  <c r="O235" i="1"/>
  <c r="K235" i="1"/>
  <c r="O237" i="1" l="1"/>
  <c r="K237" i="1"/>
  <c r="S237" i="1"/>
  <c r="W248" i="1" l="1"/>
  <c r="S248" i="1"/>
  <c r="O248" i="1"/>
  <c r="K248" i="1"/>
  <c r="L234" i="1"/>
  <c r="M234" i="1"/>
  <c r="N234" i="1"/>
  <c r="P234" i="1"/>
  <c r="Q234" i="1"/>
  <c r="R234" i="1"/>
  <c r="T234" i="1"/>
  <c r="U234" i="1"/>
  <c r="V234" i="1"/>
  <c r="X234" i="1"/>
  <c r="Y234" i="1"/>
  <c r="Z234" i="1"/>
  <c r="AA234" i="1"/>
  <c r="AB234" i="1"/>
  <c r="W233" i="1"/>
  <c r="S233" i="1"/>
  <c r="O233" i="1"/>
  <c r="K233" i="1"/>
  <c r="W232" i="1"/>
  <c r="W234" i="1" s="1"/>
  <c r="S232" i="1"/>
  <c r="O232" i="1"/>
  <c r="O234" i="1" s="1"/>
  <c r="K232" i="1"/>
  <c r="AB231" i="1"/>
  <c r="AA231" i="1"/>
  <c r="Z231" i="1"/>
  <c r="Y231" i="1"/>
  <c r="X231" i="1"/>
  <c r="V231" i="1"/>
  <c r="U231" i="1"/>
  <c r="T231" i="1"/>
  <c r="R231" i="1"/>
  <c r="Q231" i="1"/>
  <c r="P231" i="1"/>
  <c r="N231" i="1"/>
  <c r="M231" i="1"/>
  <c r="L231" i="1"/>
  <c r="W230" i="1"/>
  <c r="W231" i="1" s="1"/>
  <c r="S230" i="1"/>
  <c r="S231" i="1" s="1"/>
  <c r="O230" i="1"/>
  <c r="O231" i="1" s="1"/>
  <c r="K230" i="1"/>
  <c r="K231" i="1" s="1"/>
  <c r="S234" i="1" l="1"/>
  <c r="K234" i="1"/>
  <c r="AB229" i="1"/>
  <c r="AA229" i="1"/>
  <c r="Z229" i="1"/>
  <c r="Y229" i="1"/>
  <c r="X229" i="1"/>
  <c r="V229" i="1"/>
  <c r="U229" i="1"/>
  <c r="T229" i="1"/>
  <c r="R229" i="1"/>
  <c r="Q229" i="1"/>
  <c r="P229" i="1"/>
  <c r="N229" i="1"/>
  <c r="M229" i="1"/>
  <c r="L229" i="1"/>
  <c r="W228" i="1"/>
  <c r="S228" i="1"/>
  <c r="O228" i="1"/>
  <c r="K228" i="1"/>
  <c r="W227" i="1"/>
  <c r="W229" i="1" s="1"/>
  <c r="S227" i="1"/>
  <c r="S229" i="1" s="1"/>
  <c r="O227" i="1"/>
  <c r="K227" i="1"/>
  <c r="O229" i="1" l="1"/>
  <c r="K229" i="1"/>
  <c r="W323" i="1"/>
  <c r="S323" i="1"/>
  <c r="O323" i="1"/>
  <c r="K323" i="1"/>
  <c r="W319" i="1" l="1"/>
  <c r="S319" i="1"/>
  <c r="O319" i="1"/>
  <c r="K8" i="2" s="1"/>
  <c r="K319" i="1"/>
  <c r="W301" i="1"/>
  <c r="S301" i="1"/>
  <c r="O301" i="1"/>
  <c r="K301" i="1"/>
  <c r="AB146" i="1"/>
  <c r="AA146" i="1"/>
  <c r="Z146" i="1"/>
  <c r="Y146" i="1"/>
  <c r="X146" i="1"/>
  <c r="V146" i="1"/>
  <c r="U146" i="1"/>
  <c r="T146" i="1"/>
  <c r="R146" i="1"/>
  <c r="Q146" i="1"/>
  <c r="P146" i="1"/>
  <c r="N146" i="1"/>
  <c r="M146" i="1"/>
  <c r="L146" i="1"/>
  <c r="W145" i="1"/>
  <c r="S145" i="1"/>
  <c r="O145" i="1"/>
  <c r="K145" i="1"/>
  <c r="W144" i="1"/>
  <c r="S144" i="1"/>
  <c r="O144" i="1"/>
  <c r="K144" i="1"/>
  <c r="W143" i="1"/>
  <c r="S143" i="1"/>
  <c r="O143" i="1"/>
  <c r="K143" i="1"/>
  <c r="W142" i="1"/>
  <c r="S142" i="1"/>
  <c r="O142" i="1"/>
  <c r="K142" i="1"/>
  <c r="W146" i="1" l="1"/>
  <c r="O146" i="1"/>
  <c r="S146" i="1"/>
  <c r="K146" i="1"/>
  <c r="I22" i="4" l="1"/>
  <c r="H22" i="4"/>
  <c r="L213" i="1" l="1"/>
  <c r="M213" i="1"/>
  <c r="N213" i="1"/>
  <c r="P213" i="1"/>
  <c r="Q213" i="1"/>
  <c r="R213" i="1"/>
  <c r="T213" i="1"/>
  <c r="U213" i="1"/>
  <c r="V213" i="1"/>
  <c r="X213" i="1"/>
  <c r="Y213" i="1"/>
  <c r="Z213" i="1"/>
  <c r="AA213" i="1"/>
  <c r="AB213" i="1"/>
  <c r="W212" i="1"/>
  <c r="S212" i="1"/>
  <c r="O212" i="1"/>
  <c r="K212" i="1"/>
  <c r="I25" i="4"/>
  <c r="H25" i="4"/>
  <c r="K192" i="1"/>
  <c r="O202" i="1"/>
  <c r="O189" i="1"/>
  <c r="H19" i="4" l="1"/>
  <c r="I19" i="4"/>
  <c r="R111" i="1" l="1"/>
  <c r="O219" i="1" l="1"/>
  <c r="AB335" i="1"/>
  <c r="AA335" i="1"/>
  <c r="Z335" i="1"/>
  <c r="Y335" i="1"/>
  <c r="X335" i="1"/>
  <c r="V335" i="1"/>
  <c r="U335" i="1"/>
  <c r="T335" i="1"/>
  <c r="R335" i="1"/>
  <c r="Q335" i="1"/>
  <c r="P335" i="1"/>
  <c r="N335" i="1"/>
  <c r="M335" i="1"/>
  <c r="L335" i="1"/>
  <c r="W334" i="1"/>
  <c r="W335" i="1" s="1"/>
  <c r="S334" i="1"/>
  <c r="S335" i="1" s="1"/>
  <c r="O334" i="1"/>
  <c r="O335" i="1" s="1"/>
  <c r="K334" i="1"/>
  <c r="K335" i="1" s="1"/>
  <c r="AB223" i="1" l="1"/>
  <c r="AA223" i="1"/>
  <c r="Z223" i="1"/>
  <c r="Y223" i="1"/>
  <c r="X223" i="1"/>
  <c r="V223" i="1"/>
  <c r="U223" i="1"/>
  <c r="T223" i="1"/>
  <c r="R223" i="1"/>
  <c r="Q223" i="1"/>
  <c r="P223" i="1"/>
  <c r="N223" i="1"/>
  <c r="M223" i="1"/>
  <c r="L223" i="1"/>
  <c r="W222" i="1"/>
  <c r="S222" i="1"/>
  <c r="O222" i="1"/>
  <c r="K222" i="1"/>
  <c r="W221" i="1"/>
  <c r="W223" i="1" s="1"/>
  <c r="S221" i="1"/>
  <c r="O221" i="1"/>
  <c r="K221" i="1"/>
  <c r="AB220" i="1"/>
  <c r="AA220" i="1"/>
  <c r="Z220" i="1"/>
  <c r="Y220" i="1"/>
  <c r="X220" i="1"/>
  <c r="V220" i="1"/>
  <c r="U220" i="1"/>
  <c r="T220" i="1"/>
  <c r="R220" i="1"/>
  <c r="Q220" i="1"/>
  <c r="P220" i="1"/>
  <c r="N220" i="1"/>
  <c r="M220" i="1"/>
  <c r="L220" i="1"/>
  <c r="W219" i="1"/>
  <c r="S219" i="1"/>
  <c r="K219" i="1"/>
  <c r="W218" i="1"/>
  <c r="W220" i="1" s="1"/>
  <c r="S218" i="1"/>
  <c r="O218" i="1"/>
  <c r="O220" i="1" s="1"/>
  <c r="K218" i="1"/>
  <c r="K223" i="1" l="1"/>
  <c r="S220" i="1"/>
  <c r="O223" i="1"/>
  <c r="S223" i="1"/>
  <c r="K220" i="1"/>
  <c r="L356" i="1" l="1"/>
  <c r="M356" i="1"/>
  <c r="N356" i="1"/>
  <c r="P356" i="1"/>
  <c r="Q356" i="1"/>
  <c r="R356" i="1"/>
  <c r="T356" i="1"/>
  <c r="U356" i="1"/>
  <c r="V356" i="1"/>
  <c r="X356" i="1"/>
  <c r="Y356" i="1"/>
  <c r="Z356" i="1"/>
  <c r="AA356" i="1"/>
  <c r="AB356" i="1"/>
  <c r="W215" i="1" l="1"/>
  <c r="S215" i="1"/>
  <c r="O215" i="1"/>
  <c r="K215" i="1"/>
  <c r="AB217" i="1"/>
  <c r="AA217" i="1"/>
  <c r="Z217" i="1"/>
  <c r="Y217" i="1"/>
  <c r="X217" i="1"/>
  <c r="V217" i="1"/>
  <c r="U217" i="1"/>
  <c r="T217" i="1"/>
  <c r="R217" i="1"/>
  <c r="Q217" i="1"/>
  <c r="P217" i="1"/>
  <c r="N217" i="1"/>
  <c r="M217" i="1"/>
  <c r="L217" i="1"/>
  <c r="W216" i="1"/>
  <c r="S216" i="1"/>
  <c r="O216" i="1"/>
  <c r="K216" i="1"/>
  <c r="W214" i="1"/>
  <c r="S214" i="1"/>
  <c r="O214" i="1"/>
  <c r="K214" i="1"/>
  <c r="W217" i="1" l="1"/>
  <c r="S217" i="1"/>
  <c r="O217" i="1"/>
  <c r="K217" i="1"/>
  <c r="K258" i="1" l="1"/>
  <c r="K198" i="1"/>
  <c r="AB333" i="1" l="1"/>
  <c r="AA333" i="1"/>
  <c r="Z333" i="1"/>
  <c r="Y333" i="1"/>
  <c r="X333" i="1"/>
  <c r="V333" i="1"/>
  <c r="U333" i="1"/>
  <c r="T333" i="1"/>
  <c r="R333" i="1"/>
  <c r="Q333" i="1"/>
  <c r="P333" i="1"/>
  <c r="N333" i="1"/>
  <c r="M333" i="1"/>
  <c r="L333" i="1"/>
  <c r="W332" i="1"/>
  <c r="W333" i="1" s="1"/>
  <c r="S332" i="1"/>
  <c r="S333" i="1" s="1"/>
  <c r="O332" i="1"/>
  <c r="O333" i="1" s="1"/>
  <c r="K332" i="1"/>
  <c r="K333" i="1" s="1"/>
  <c r="W211" i="1" l="1"/>
  <c r="W213" i="1" s="1"/>
  <c r="S211" i="1"/>
  <c r="S213" i="1" s="1"/>
  <c r="O211" i="1"/>
  <c r="O213" i="1" s="1"/>
  <c r="K211" i="1"/>
  <c r="K213" i="1" s="1"/>
  <c r="AB210" i="1" l="1"/>
  <c r="AA210" i="1"/>
  <c r="Z210" i="1"/>
  <c r="Y210" i="1"/>
  <c r="X210" i="1"/>
  <c r="V210" i="1"/>
  <c r="U210" i="1"/>
  <c r="T210" i="1"/>
  <c r="R210" i="1"/>
  <c r="Q210" i="1"/>
  <c r="P210" i="1"/>
  <c r="N210" i="1"/>
  <c r="M210" i="1"/>
  <c r="L210" i="1"/>
  <c r="W209" i="1"/>
  <c r="S209" i="1"/>
  <c r="O209" i="1"/>
  <c r="K209" i="1"/>
  <c r="W208" i="1"/>
  <c r="W210" i="1" s="1"/>
  <c r="S208" i="1"/>
  <c r="O208" i="1"/>
  <c r="K208" i="1"/>
  <c r="AB207" i="1"/>
  <c r="AA207" i="1"/>
  <c r="Z207" i="1"/>
  <c r="Y207" i="1"/>
  <c r="X207" i="1"/>
  <c r="V207" i="1"/>
  <c r="U207" i="1"/>
  <c r="T207" i="1"/>
  <c r="R207" i="1"/>
  <c r="Q207" i="1"/>
  <c r="P207" i="1"/>
  <c r="N207" i="1"/>
  <c r="M207" i="1"/>
  <c r="L207" i="1"/>
  <c r="W206" i="1"/>
  <c r="S206" i="1"/>
  <c r="O206" i="1"/>
  <c r="K206" i="1"/>
  <c r="W205" i="1"/>
  <c r="S205" i="1"/>
  <c r="O205" i="1"/>
  <c r="K205" i="1"/>
  <c r="W207" i="1" l="1"/>
  <c r="O207" i="1"/>
  <c r="S210" i="1"/>
  <c r="O210" i="1"/>
  <c r="K210" i="1"/>
  <c r="S207" i="1"/>
  <c r="K207" i="1"/>
  <c r="AB204" i="1"/>
  <c r="AA204" i="1"/>
  <c r="Z204" i="1"/>
  <c r="Y204" i="1"/>
  <c r="X204" i="1"/>
  <c r="V204" i="1"/>
  <c r="U204" i="1"/>
  <c r="T204" i="1"/>
  <c r="R204" i="1"/>
  <c r="Q204" i="1"/>
  <c r="P204" i="1"/>
  <c r="N204" i="1"/>
  <c r="M204" i="1"/>
  <c r="L204" i="1"/>
  <c r="W203" i="1"/>
  <c r="S203" i="1"/>
  <c r="O203" i="1"/>
  <c r="K203" i="1"/>
  <c r="W202" i="1"/>
  <c r="S202" i="1"/>
  <c r="K202" i="1"/>
  <c r="W204" i="1" l="1"/>
  <c r="K204" i="1"/>
  <c r="S204" i="1"/>
  <c r="O204" i="1"/>
  <c r="K273" i="1" l="1"/>
  <c r="K327" i="1"/>
  <c r="L293" i="1"/>
  <c r="N293" i="1"/>
  <c r="W292" i="1"/>
  <c r="S292" i="1"/>
  <c r="O292" i="1"/>
  <c r="K292" i="1"/>
  <c r="K253" i="1"/>
  <c r="N101" i="1"/>
  <c r="K195" i="1"/>
  <c r="AB331" i="1" l="1"/>
  <c r="AA331" i="1"/>
  <c r="Z331" i="1"/>
  <c r="Y331" i="1"/>
  <c r="X331" i="1"/>
  <c r="V331" i="1"/>
  <c r="U331" i="1"/>
  <c r="T331" i="1"/>
  <c r="R331" i="1"/>
  <c r="Q331" i="1"/>
  <c r="P331" i="1"/>
  <c r="N331" i="1"/>
  <c r="M331" i="1"/>
  <c r="L331" i="1"/>
  <c r="W330" i="1"/>
  <c r="S330" i="1"/>
  <c r="O330" i="1"/>
  <c r="W329" i="1"/>
  <c r="S329" i="1"/>
  <c r="O329" i="1"/>
  <c r="K329" i="1"/>
  <c r="K331" i="1" s="1"/>
  <c r="O331" i="1" l="1"/>
  <c r="W331" i="1"/>
  <c r="S331" i="1"/>
  <c r="AB388" i="1"/>
  <c r="AB389" i="1" s="1"/>
  <c r="AA388" i="1"/>
  <c r="AA389" i="1" s="1"/>
  <c r="Z388" i="1"/>
  <c r="Z389" i="1" s="1"/>
  <c r="Y388" i="1"/>
  <c r="Y389" i="1" s="1"/>
  <c r="X388" i="1"/>
  <c r="X389" i="1" s="1"/>
  <c r="V388" i="1"/>
  <c r="V389" i="1" s="1"/>
  <c r="U388" i="1"/>
  <c r="U389" i="1" s="1"/>
  <c r="T388" i="1"/>
  <c r="T389" i="1" s="1"/>
  <c r="R388" i="1"/>
  <c r="R389" i="1" s="1"/>
  <c r="Q388" i="1"/>
  <c r="Q389" i="1" s="1"/>
  <c r="P388" i="1"/>
  <c r="P389" i="1" s="1"/>
  <c r="N388" i="1"/>
  <c r="N389" i="1" s="1"/>
  <c r="M388" i="1"/>
  <c r="M389" i="1" s="1"/>
  <c r="L388" i="1"/>
  <c r="L389" i="1" s="1"/>
  <c r="W387" i="1"/>
  <c r="W388" i="1" s="1"/>
  <c r="W389" i="1" s="1"/>
  <c r="S387" i="1"/>
  <c r="O387" i="1"/>
  <c r="K387" i="1"/>
  <c r="K388" i="1" l="1"/>
  <c r="K389" i="1" s="1"/>
  <c r="O388" i="1"/>
  <c r="O389" i="1" s="1"/>
  <c r="S388" i="1"/>
  <c r="S389" i="1" s="1"/>
  <c r="AB354" i="1"/>
  <c r="AA354" i="1"/>
  <c r="Z354" i="1"/>
  <c r="Y354" i="1"/>
  <c r="X354" i="1"/>
  <c r="V354" i="1"/>
  <c r="U354" i="1"/>
  <c r="T354" i="1"/>
  <c r="R354" i="1"/>
  <c r="Q354" i="1"/>
  <c r="P354" i="1"/>
  <c r="N354" i="1"/>
  <c r="M354" i="1"/>
  <c r="L354" i="1"/>
  <c r="W353" i="1"/>
  <c r="S353" i="1"/>
  <c r="O353" i="1"/>
  <c r="K353" i="1"/>
  <c r="W352" i="1"/>
  <c r="S352" i="1"/>
  <c r="O352" i="1"/>
  <c r="K352" i="1"/>
  <c r="S354" i="1" l="1"/>
  <c r="W354" i="1"/>
  <c r="O354" i="1"/>
  <c r="K354" i="1"/>
  <c r="AB201" i="1"/>
  <c r="AA201" i="1"/>
  <c r="Z201" i="1"/>
  <c r="Y201" i="1"/>
  <c r="X201" i="1"/>
  <c r="V201" i="1"/>
  <c r="U201" i="1"/>
  <c r="T201" i="1"/>
  <c r="R201" i="1"/>
  <c r="P201" i="1"/>
  <c r="N201" i="1"/>
  <c r="M201" i="1"/>
  <c r="L201" i="1"/>
  <c r="W200" i="1"/>
  <c r="W201" i="1" s="1"/>
  <c r="S200" i="1"/>
  <c r="S201" i="1" s="1"/>
  <c r="O200" i="1"/>
  <c r="K200" i="1"/>
  <c r="K201" i="1" s="1"/>
  <c r="O201" i="1" l="1"/>
  <c r="L296" i="1"/>
  <c r="M296" i="1"/>
  <c r="N296" i="1"/>
  <c r="P296" i="1"/>
  <c r="Q296" i="1"/>
  <c r="R296" i="1"/>
  <c r="T296" i="1"/>
  <c r="U296" i="1"/>
  <c r="V296" i="1"/>
  <c r="X296" i="1"/>
  <c r="Y296" i="1"/>
  <c r="Z296" i="1"/>
  <c r="AA296" i="1"/>
  <c r="AB296" i="1"/>
  <c r="W295" i="1"/>
  <c r="S295" i="1"/>
  <c r="O295" i="1"/>
  <c r="K295" i="1"/>
  <c r="O194" i="1" l="1"/>
  <c r="O40" i="1"/>
  <c r="O197" i="1" l="1"/>
  <c r="AB363" i="1" l="1"/>
  <c r="AA363" i="1"/>
  <c r="AB328" i="1"/>
  <c r="AA328" i="1"/>
  <c r="Z328" i="1"/>
  <c r="Y328" i="1"/>
  <c r="X328" i="1"/>
  <c r="V328" i="1"/>
  <c r="U328" i="1"/>
  <c r="T328" i="1"/>
  <c r="R328" i="1"/>
  <c r="Q328" i="1"/>
  <c r="P328" i="1"/>
  <c r="N328" i="1"/>
  <c r="M328" i="1"/>
  <c r="L328" i="1"/>
  <c r="W327" i="1"/>
  <c r="S327" i="1"/>
  <c r="O327" i="1"/>
  <c r="W326" i="1"/>
  <c r="S326" i="1"/>
  <c r="O326" i="1"/>
  <c r="K326" i="1"/>
  <c r="K328" i="1" s="1"/>
  <c r="AB199" i="1"/>
  <c r="AA199" i="1"/>
  <c r="Z199" i="1"/>
  <c r="Y199" i="1"/>
  <c r="X199" i="1"/>
  <c r="V199" i="1"/>
  <c r="U199" i="1"/>
  <c r="T199" i="1"/>
  <c r="R199" i="1"/>
  <c r="Q199" i="1"/>
  <c r="P199" i="1"/>
  <c r="N199" i="1"/>
  <c r="M199" i="1"/>
  <c r="L199" i="1"/>
  <c r="W198" i="1"/>
  <c r="S198" i="1"/>
  <c r="O198" i="1"/>
  <c r="W197" i="1"/>
  <c r="S197" i="1"/>
  <c r="K197" i="1"/>
  <c r="AB196" i="1"/>
  <c r="AA196" i="1"/>
  <c r="Z196" i="1"/>
  <c r="Y196" i="1"/>
  <c r="X196" i="1"/>
  <c r="V196" i="1"/>
  <c r="U196" i="1"/>
  <c r="T196" i="1"/>
  <c r="R196" i="1"/>
  <c r="Q196" i="1"/>
  <c r="P196" i="1"/>
  <c r="N196" i="1"/>
  <c r="M196" i="1"/>
  <c r="L196" i="1"/>
  <c r="W195" i="1"/>
  <c r="S195" i="1"/>
  <c r="O195" i="1"/>
  <c r="W194" i="1"/>
  <c r="S194" i="1"/>
  <c r="K194" i="1"/>
  <c r="AB193" i="1"/>
  <c r="AA193" i="1"/>
  <c r="Z193" i="1"/>
  <c r="Y193" i="1"/>
  <c r="X193" i="1"/>
  <c r="V193" i="1"/>
  <c r="U193" i="1"/>
  <c r="T193" i="1"/>
  <c r="R193" i="1"/>
  <c r="Q193" i="1"/>
  <c r="P193" i="1"/>
  <c r="N193" i="1"/>
  <c r="M193" i="1"/>
  <c r="L193" i="1"/>
  <c r="W192" i="1"/>
  <c r="S192" i="1"/>
  <c r="O192" i="1"/>
  <c r="W191" i="1"/>
  <c r="S191" i="1"/>
  <c r="O191" i="1"/>
  <c r="K191" i="1"/>
  <c r="W190" i="1"/>
  <c r="S190" i="1"/>
  <c r="O190" i="1"/>
  <c r="K190" i="1"/>
  <c r="W189" i="1"/>
  <c r="S189" i="1"/>
  <c r="K189" i="1"/>
  <c r="W193" i="1" l="1"/>
  <c r="W196" i="1"/>
  <c r="W199" i="1"/>
  <c r="S193" i="1"/>
  <c r="S196" i="1"/>
  <c r="S199" i="1"/>
  <c r="O328" i="1"/>
  <c r="K193" i="1"/>
  <c r="K196" i="1"/>
  <c r="K199" i="1"/>
  <c r="W328" i="1"/>
  <c r="S328" i="1"/>
  <c r="O199" i="1"/>
  <c r="O196" i="1"/>
  <c r="O193" i="1"/>
  <c r="AB156" i="1" l="1"/>
  <c r="AA156" i="1"/>
  <c r="Z156" i="1"/>
  <c r="Y156" i="1"/>
  <c r="X156" i="1"/>
  <c r="V156" i="1"/>
  <c r="U156" i="1"/>
  <c r="T156" i="1"/>
  <c r="R156" i="1"/>
  <c r="Q156" i="1"/>
  <c r="P156" i="1"/>
  <c r="N156" i="1"/>
  <c r="M156" i="1"/>
  <c r="L156" i="1"/>
  <c r="W155" i="1"/>
  <c r="S155" i="1"/>
  <c r="O155" i="1"/>
  <c r="K155" i="1"/>
  <c r="W154" i="1"/>
  <c r="S154" i="1"/>
  <c r="O154" i="1"/>
  <c r="K154" i="1"/>
  <c r="W153" i="1"/>
  <c r="S153" i="1"/>
  <c r="O153" i="1"/>
  <c r="K153" i="1"/>
  <c r="W152" i="1"/>
  <c r="S152" i="1"/>
  <c r="O152" i="1"/>
  <c r="K152" i="1"/>
  <c r="AA141" i="1"/>
  <c r="AB85" i="1"/>
  <c r="AA85" i="1"/>
  <c r="AB41" i="1"/>
  <c r="AA41" i="1"/>
  <c r="W156" i="1" l="1"/>
  <c r="O156" i="1"/>
  <c r="K156" i="1"/>
  <c r="S156" i="1"/>
  <c r="N384" i="1" l="1"/>
  <c r="M384" i="1"/>
  <c r="L384" i="1"/>
  <c r="K383" i="1"/>
  <c r="N382" i="1"/>
  <c r="M382" i="1"/>
  <c r="L382" i="1"/>
  <c r="K381" i="1"/>
  <c r="N380" i="1"/>
  <c r="M380" i="1"/>
  <c r="L380" i="1"/>
  <c r="K379" i="1"/>
  <c r="K380" i="1" s="1"/>
  <c r="N378" i="1"/>
  <c r="M378" i="1"/>
  <c r="L378" i="1"/>
  <c r="K377" i="1"/>
  <c r="K376" i="1"/>
  <c r="K375" i="1"/>
  <c r="N374" i="1"/>
  <c r="M374" i="1"/>
  <c r="L374" i="1"/>
  <c r="K373" i="1"/>
  <c r="K371" i="1"/>
  <c r="K359" i="1"/>
  <c r="N342" i="1"/>
  <c r="M342" i="1"/>
  <c r="L342" i="1"/>
  <c r="K341" i="1"/>
  <c r="K342" i="1" s="1"/>
  <c r="N325" i="1"/>
  <c r="M325" i="1"/>
  <c r="L325" i="1"/>
  <c r="K324" i="1"/>
  <c r="K322" i="1"/>
  <c r="N321" i="1"/>
  <c r="M321" i="1"/>
  <c r="L321" i="1"/>
  <c r="K320" i="1"/>
  <c r="K318" i="1"/>
  <c r="N317" i="1"/>
  <c r="M317" i="1"/>
  <c r="L317" i="1"/>
  <c r="K316" i="1"/>
  <c r="K315" i="1"/>
  <c r="N314" i="1"/>
  <c r="M314" i="1"/>
  <c r="L314" i="1"/>
  <c r="K313" i="1"/>
  <c r="K312" i="1"/>
  <c r="K311" i="1"/>
  <c r="N310" i="1"/>
  <c r="M310" i="1"/>
  <c r="L310" i="1"/>
  <c r="K309" i="1"/>
  <c r="K308" i="1"/>
  <c r="K307" i="1"/>
  <c r="N306" i="1"/>
  <c r="M306" i="1"/>
  <c r="L306" i="1"/>
  <c r="K305" i="1"/>
  <c r="K304" i="1"/>
  <c r="N303" i="1"/>
  <c r="M303" i="1"/>
  <c r="L303" i="1"/>
  <c r="K302" i="1"/>
  <c r="K300" i="1"/>
  <c r="K297" i="1"/>
  <c r="K299" i="1" s="1"/>
  <c r="K294" i="1"/>
  <c r="K296" i="1" s="1"/>
  <c r="K291" i="1"/>
  <c r="K293" i="1" s="1"/>
  <c r="N290" i="1"/>
  <c r="M290" i="1"/>
  <c r="L290" i="1"/>
  <c r="K289" i="1"/>
  <c r="K290" i="1" s="1"/>
  <c r="N288" i="1"/>
  <c r="M288" i="1"/>
  <c r="L288" i="1"/>
  <c r="K287" i="1"/>
  <c r="K286" i="1"/>
  <c r="N285" i="1"/>
  <c r="M285" i="1"/>
  <c r="L285" i="1"/>
  <c r="K284" i="1"/>
  <c r="K283" i="1"/>
  <c r="N282" i="1"/>
  <c r="M282" i="1"/>
  <c r="L282" i="1"/>
  <c r="K281" i="1"/>
  <c r="K280" i="1"/>
  <c r="N279" i="1"/>
  <c r="M279" i="1"/>
  <c r="L279" i="1"/>
  <c r="K278" i="1"/>
  <c r="K277" i="1"/>
  <c r="K276" i="1"/>
  <c r="S273" i="1"/>
  <c r="S258" i="1"/>
  <c r="S253" i="1"/>
  <c r="N275" i="1"/>
  <c r="M275" i="1"/>
  <c r="L275" i="1"/>
  <c r="K274" i="1"/>
  <c r="K275" i="1" s="1"/>
  <c r="N272" i="1"/>
  <c r="M272" i="1"/>
  <c r="L272" i="1"/>
  <c r="K271" i="1"/>
  <c r="K270" i="1"/>
  <c r="N269" i="1"/>
  <c r="M269" i="1"/>
  <c r="L269" i="1"/>
  <c r="K268" i="1"/>
  <c r="K267" i="1"/>
  <c r="N266" i="1"/>
  <c r="M266" i="1"/>
  <c r="L266" i="1"/>
  <c r="K265" i="1"/>
  <c r="K264" i="1"/>
  <c r="N263" i="1"/>
  <c r="M263" i="1"/>
  <c r="L263" i="1"/>
  <c r="K260" i="1"/>
  <c r="N259" i="1"/>
  <c r="M259" i="1"/>
  <c r="L259" i="1"/>
  <c r="K257" i="1"/>
  <c r="K256" i="1"/>
  <c r="N255" i="1"/>
  <c r="M255" i="1"/>
  <c r="L255" i="1"/>
  <c r="K254" i="1"/>
  <c r="J7" i="2" s="1"/>
  <c r="K252" i="1"/>
  <c r="O149" i="1"/>
  <c r="O147" i="1"/>
  <c r="K247" i="1"/>
  <c r="N184" i="1"/>
  <c r="M184" i="1"/>
  <c r="L184" i="1"/>
  <c r="K183" i="1"/>
  <c r="K182" i="1"/>
  <c r="K181" i="1"/>
  <c r="K180" i="1"/>
  <c r="N179" i="1"/>
  <c r="M179" i="1"/>
  <c r="L179" i="1"/>
  <c r="K178" i="1"/>
  <c r="K177" i="1"/>
  <c r="K176" i="1"/>
  <c r="K175" i="1"/>
  <c r="N174" i="1"/>
  <c r="M174" i="1"/>
  <c r="L174" i="1"/>
  <c r="K173" i="1"/>
  <c r="K172" i="1"/>
  <c r="K171" i="1"/>
  <c r="K170" i="1"/>
  <c r="N169" i="1"/>
  <c r="M169" i="1"/>
  <c r="L169" i="1"/>
  <c r="K168" i="1"/>
  <c r="K167" i="1"/>
  <c r="K166" i="1"/>
  <c r="K165" i="1"/>
  <c r="N164" i="1"/>
  <c r="M164" i="1"/>
  <c r="L164" i="1"/>
  <c r="K163" i="1"/>
  <c r="K162" i="1"/>
  <c r="K161" i="1"/>
  <c r="K160" i="1"/>
  <c r="N151" i="1"/>
  <c r="M151" i="1"/>
  <c r="L151" i="1"/>
  <c r="K150" i="1"/>
  <c r="K149" i="1"/>
  <c r="K148" i="1"/>
  <c r="K147" i="1"/>
  <c r="N141" i="1"/>
  <c r="M141" i="1"/>
  <c r="L141" i="1"/>
  <c r="K140" i="1"/>
  <c r="K139" i="1"/>
  <c r="K138" i="1"/>
  <c r="K137" i="1"/>
  <c r="N136" i="1"/>
  <c r="M136" i="1"/>
  <c r="L136" i="1"/>
  <c r="K135" i="1"/>
  <c r="K134" i="1"/>
  <c r="K133" i="1"/>
  <c r="K132" i="1"/>
  <c r="N121" i="1"/>
  <c r="M121" i="1"/>
  <c r="L121" i="1"/>
  <c r="K120" i="1"/>
  <c r="K119" i="1"/>
  <c r="K118" i="1"/>
  <c r="K117" i="1"/>
  <c r="N116" i="1"/>
  <c r="M116" i="1"/>
  <c r="L116" i="1"/>
  <c r="K115" i="1"/>
  <c r="K114" i="1"/>
  <c r="K113" i="1"/>
  <c r="K112" i="1"/>
  <c r="N111" i="1"/>
  <c r="M111" i="1"/>
  <c r="L111" i="1"/>
  <c r="K110" i="1"/>
  <c r="K109" i="1"/>
  <c r="K108" i="1"/>
  <c r="K107" i="1"/>
  <c r="N106" i="1"/>
  <c r="M106" i="1"/>
  <c r="L106" i="1"/>
  <c r="K105" i="1"/>
  <c r="K104" i="1"/>
  <c r="K103" i="1"/>
  <c r="K102" i="1"/>
  <c r="M101" i="1"/>
  <c r="L101" i="1"/>
  <c r="K100" i="1"/>
  <c r="K99" i="1"/>
  <c r="K98" i="1"/>
  <c r="K97" i="1"/>
  <c r="N96" i="1"/>
  <c r="M96" i="1"/>
  <c r="L96" i="1"/>
  <c r="K95" i="1"/>
  <c r="K94" i="1"/>
  <c r="K93" i="1"/>
  <c r="K92" i="1"/>
  <c r="N91" i="1"/>
  <c r="M91" i="1"/>
  <c r="L91" i="1"/>
  <c r="K90" i="1"/>
  <c r="K89" i="1"/>
  <c r="K87" i="1"/>
  <c r="K86" i="1"/>
  <c r="N85" i="1"/>
  <c r="M85" i="1"/>
  <c r="L85" i="1"/>
  <c r="K84" i="1"/>
  <c r="K83" i="1"/>
  <c r="K82" i="1"/>
  <c r="K81" i="1"/>
  <c r="N80" i="1"/>
  <c r="M80" i="1"/>
  <c r="L80" i="1"/>
  <c r="K79" i="1"/>
  <c r="K78" i="1"/>
  <c r="K76" i="1"/>
  <c r="B15" i="4" s="1"/>
  <c r="C15" i="4" s="1"/>
  <c r="K75" i="1"/>
  <c r="K68" i="1"/>
  <c r="K69" i="1" s="1"/>
  <c r="K67" i="1"/>
  <c r="K65" i="1"/>
  <c r="K64" i="1"/>
  <c r="N63" i="1"/>
  <c r="M63" i="1"/>
  <c r="L63" i="1"/>
  <c r="K62" i="1"/>
  <c r="K61" i="1"/>
  <c r="K60" i="1"/>
  <c r="K59" i="1"/>
  <c r="N53" i="1"/>
  <c r="M53" i="1"/>
  <c r="L53" i="1"/>
  <c r="K52" i="1"/>
  <c r="K50" i="1"/>
  <c r="K49" i="1"/>
  <c r="K48" i="1"/>
  <c r="N47" i="1"/>
  <c r="M47" i="1"/>
  <c r="L47" i="1"/>
  <c r="K46" i="1"/>
  <c r="K45" i="1"/>
  <c r="R41" i="1"/>
  <c r="N44" i="1"/>
  <c r="M44" i="1"/>
  <c r="L44" i="1"/>
  <c r="K43" i="1"/>
  <c r="K42" i="1"/>
  <c r="N41" i="1"/>
  <c r="M41" i="1"/>
  <c r="L41" i="1"/>
  <c r="K40" i="1"/>
  <c r="K39" i="1"/>
  <c r="K38" i="1"/>
  <c r="K249" i="1" l="1"/>
  <c r="L343" i="1"/>
  <c r="N343" i="1"/>
  <c r="J12" i="2"/>
  <c r="K384" i="1"/>
  <c r="B26" i="4"/>
  <c r="C26" i="4" s="1"/>
  <c r="D26" i="4" s="1"/>
  <c r="K80" i="1"/>
  <c r="N385" i="1"/>
  <c r="K374" i="1"/>
  <c r="K279" i="1"/>
  <c r="M385" i="1"/>
  <c r="K382" i="1"/>
  <c r="K282" i="1"/>
  <c r="K96" i="1"/>
  <c r="K116" i="1"/>
  <c r="K164" i="1"/>
  <c r="K174" i="1"/>
  <c r="K44" i="1"/>
  <c r="K47" i="1"/>
  <c r="K255" i="1"/>
  <c r="K266" i="1"/>
  <c r="K285" i="1"/>
  <c r="K63" i="1"/>
  <c r="K111" i="1"/>
  <c r="K169" i="1"/>
  <c r="K184" i="1"/>
  <c r="K141" i="1"/>
  <c r="K151" i="1"/>
  <c r="K179" i="1"/>
  <c r="K259" i="1"/>
  <c r="K269" i="1"/>
  <c r="K314" i="1"/>
  <c r="K317" i="1"/>
  <c r="L385" i="1"/>
  <c r="K378" i="1"/>
  <c r="K121" i="1"/>
  <c r="K136" i="1"/>
  <c r="K288" i="1"/>
  <c r="K306" i="1"/>
  <c r="K321" i="1"/>
  <c r="K85" i="1"/>
  <c r="K106" i="1"/>
  <c r="K41" i="1"/>
  <c r="K101" i="1"/>
  <c r="K272" i="1"/>
  <c r="K310" i="1"/>
  <c r="K53" i="1"/>
  <c r="K91" i="1"/>
  <c r="K303" i="1"/>
  <c r="K325" i="1"/>
  <c r="K343" i="1" l="1"/>
  <c r="K385" i="1"/>
  <c r="T259" i="1"/>
  <c r="U259" i="1"/>
  <c r="V259" i="1"/>
  <c r="Z259" i="1"/>
  <c r="W258" i="1"/>
  <c r="Y259" i="1"/>
  <c r="X259" i="1"/>
  <c r="R259" i="1"/>
  <c r="O258" i="1"/>
  <c r="Q259" i="1"/>
  <c r="P259" i="1"/>
  <c r="F27" i="4" l="1"/>
  <c r="F19" i="4" s="1"/>
  <c r="C18" i="4"/>
  <c r="D18" i="4" s="1"/>
  <c r="D17" i="4"/>
  <c r="I15" i="4"/>
  <c r="P378" i="1"/>
  <c r="Q378" i="1"/>
  <c r="R378" i="1"/>
  <c r="T378" i="1"/>
  <c r="U378" i="1"/>
  <c r="V378" i="1"/>
  <c r="X378" i="1"/>
  <c r="Y378" i="1"/>
  <c r="Z378" i="1"/>
  <c r="AA378" i="1"/>
  <c r="AB378" i="1"/>
  <c r="U8" i="3" l="1"/>
  <c r="T8" i="3"/>
  <c r="S8" i="3"/>
  <c r="R8" i="3"/>
  <c r="O376" i="1" l="1"/>
  <c r="S376" i="1"/>
  <c r="W355" i="1"/>
  <c r="W356" i="1" s="1"/>
  <c r="S355" i="1"/>
  <c r="S356" i="1" s="1"/>
  <c r="O355" i="1"/>
  <c r="O356" i="1" s="1"/>
  <c r="K355" i="1"/>
  <c r="K356" i="1" s="1"/>
  <c r="AB272" i="1" l="1"/>
  <c r="AA272" i="1"/>
  <c r="Z272" i="1"/>
  <c r="Y272" i="1"/>
  <c r="X272" i="1"/>
  <c r="V272" i="1"/>
  <c r="U272" i="1"/>
  <c r="T272" i="1"/>
  <c r="R272" i="1"/>
  <c r="Q272" i="1"/>
  <c r="P272" i="1"/>
  <c r="W271" i="1"/>
  <c r="S271" i="1"/>
  <c r="O271" i="1"/>
  <c r="W270" i="1"/>
  <c r="S270" i="1"/>
  <c r="O270" i="1"/>
  <c r="S272" i="1" l="1"/>
  <c r="O272" i="1"/>
  <c r="W272" i="1"/>
  <c r="AB317" i="1"/>
  <c r="AA317" i="1"/>
  <c r="Z317" i="1"/>
  <c r="Y317" i="1"/>
  <c r="X317" i="1"/>
  <c r="V317" i="1"/>
  <c r="U317" i="1"/>
  <c r="T317" i="1"/>
  <c r="R317" i="1"/>
  <c r="Q317" i="1"/>
  <c r="P317" i="1"/>
  <c r="W316" i="1"/>
  <c r="S316" i="1"/>
  <c r="O316" i="1"/>
  <c r="W315" i="1"/>
  <c r="S315" i="1"/>
  <c r="O315" i="1"/>
  <c r="S317" i="1" l="1"/>
  <c r="W317" i="1"/>
  <c r="O317" i="1"/>
  <c r="O81" i="1"/>
  <c r="R85" i="1"/>
  <c r="S297" i="1" l="1"/>
  <c r="S299" i="1" s="1"/>
  <c r="S294" i="1"/>
  <c r="S296" i="1" s="1"/>
  <c r="S291" i="1"/>
  <c r="S289" i="1"/>
  <c r="O297" i="1" l="1"/>
  <c r="O299" i="1" s="1"/>
  <c r="O294" i="1"/>
  <c r="O296" i="1" s="1"/>
  <c r="O291" i="1"/>
  <c r="O289" i="1"/>
  <c r="P363" i="1" l="1"/>
  <c r="Q363" i="1"/>
  <c r="R363" i="1"/>
  <c r="O362" i="1"/>
  <c r="O363" i="1" s="1"/>
  <c r="K362" i="1"/>
  <c r="K363" i="1" s="1"/>
  <c r="K364" i="1"/>
  <c r="K366" i="1"/>
  <c r="K367" i="1"/>
  <c r="L363" i="1"/>
  <c r="M363" i="1"/>
  <c r="N363" i="1"/>
  <c r="O140" i="1" l="1"/>
  <c r="O139" i="1"/>
  <c r="O138" i="1"/>
  <c r="O137" i="1"/>
  <c r="O84" i="1"/>
  <c r="O83" i="1"/>
  <c r="O82" i="1"/>
  <c r="O68" i="1"/>
  <c r="O67" i="1"/>
  <c r="O65" i="1"/>
  <c r="O64" i="1"/>
  <c r="O39" i="1"/>
  <c r="O38" i="1"/>
  <c r="O41" i="1" l="1"/>
  <c r="O141" i="1"/>
  <c r="P85" i="1" l="1"/>
  <c r="Q85" i="1"/>
  <c r="O85" i="1"/>
  <c r="P384" i="1" l="1"/>
  <c r="Q384" i="1"/>
  <c r="R384" i="1"/>
  <c r="T384" i="1"/>
  <c r="U384" i="1"/>
  <c r="V384" i="1"/>
  <c r="X384" i="1"/>
  <c r="Y384" i="1"/>
  <c r="Z384" i="1"/>
  <c r="AA384" i="1"/>
  <c r="AB384" i="1"/>
  <c r="P382" i="1"/>
  <c r="Q382" i="1"/>
  <c r="R382" i="1"/>
  <c r="T382" i="1"/>
  <c r="U382" i="1"/>
  <c r="V382" i="1"/>
  <c r="X382" i="1"/>
  <c r="Y382" i="1"/>
  <c r="Z382" i="1"/>
  <c r="AA382" i="1"/>
  <c r="AB382" i="1"/>
  <c r="P380" i="1"/>
  <c r="Q380" i="1"/>
  <c r="R380" i="1"/>
  <c r="T380" i="1"/>
  <c r="U380" i="1"/>
  <c r="V380" i="1"/>
  <c r="X380" i="1"/>
  <c r="Y380" i="1"/>
  <c r="Z380" i="1"/>
  <c r="AA380" i="1"/>
  <c r="AB380" i="1"/>
  <c r="P374" i="1"/>
  <c r="Q374" i="1"/>
  <c r="R374" i="1"/>
  <c r="T374" i="1"/>
  <c r="U374" i="1"/>
  <c r="V374" i="1"/>
  <c r="X374" i="1"/>
  <c r="Y374" i="1"/>
  <c r="Z374" i="1"/>
  <c r="AA374" i="1"/>
  <c r="AB374" i="1"/>
  <c r="U385" i="1" l="1"/>
  <c r="P385" i="1"/>
  <c r="Z385" i="1"/>
  <c r="AA385" i="1"/>
  <c r="Y385" i="1"/>
  <c r="T385" i="1"/>
  <c r="AB385" i="1"/>
  <c r="X385" i="1"/>
  <c r="R385" i="1"/>
  <c r="V385" i="1"/>
  <c r="Q385" i="1"/>
  <c r="AB80" i="1" l="1"/>
  <c r="AA80" i="1"/>
  <c r="Z80" i="1"/>
  <c r="Y80" i="1"/>
  <c r="X80" i="1"/>
  <c r="V80" i="1"/>
  <c r="U80" i="1"/>
  <c r="T80" i="1"/>
  <c r="R80" i="1"/>
  <c r="Q80" i="1"/>
  <c r="P80" i="1"/>
  <c r="W79" i="1"/>
  <c r="S79" i="1"/>
  <c r="O79" i="1"/>
  <c r="W78" i="1"/>
  <c r="S78" i="1"/>
  <c r="O78" i="1"/>
  <c r="W76" i="1"/>
  <c r="S76" i="1"/>
  <c r="O76" i="1"/>
  <c r="W75" i="1"/>
  <c r="S75" i="1"/>
  <c r="O75" i="1"/>
  <c r="AB91" i="1"/>
  <c r="AA91" i="1"/>
  <c r="Z91" i="1"/>
  <c r="Y91" i="1"/>
  <c r="X91" i="1"/>
  <c r="V91" i="1"/>
  <c r="U91" i="1"/>
  <c r="T91" i="1"/>
  <c r="R91" i="1"/>
  <c r="Q91" i="1"/>
  <c r="P91" i="1"/>
  <c r="W90" i="1"/>
  <c r="S90" i="1"/>
  <c r="O90" i="1"/>
  <c r="W89" i="1"/>
  <c r="S89" i="1"/>
  <c r="O89" i="1"/>
  <c r="W87" i="1"/>
  <c r="S87" i="1"/>
  <c r="O87" i="1"/>
  <c r="W86" i="1"/>
  <c r="S86" i="1"/>
  <c r="O86" i="1"/>
  <c r="S91" i="1" l="1"/>
  <c r="W80" i="1"/>
  <c r="W91" i="1"/>
  <c r="S80" i="1"/>
  <c r="O91" i="1"/>
  <c r="O80" i="1"/>
  <c r="W383" i="1"/>
  <c r="W384" i="1" s="1"/>
  <c r="S383" i="1"/>
  <c r="O383" i="1"/>
  <c r="W381" i="1"/>
  <c r="S381" i="1"/>
  <c r="O381" i="1"/>
  <c r="W379" i="1"/>
  <c r="W380" i="1" s="1"/>
  <c r="S379" i="1"/>
  <c r="S380" i="1" s="1"/>
  <c r="O379" i="1"/>
  <c r="O380" i="1" s="1"/>
  <c r="S377" i="1"/>
  <c r="O377" i="1"/>
  <c r="W375" i="1"/>
  <c r="W378" i="1" s="1"/>
  <c r="S375" i="1"/>
  <c r="L12" i="2" s="1"/>
  <c r="O375" i="1"/>
  <c r="W373" i="1"/>
  <c r="S373" i="1"/>
  <c r="O373" i="1"/>
  <c r="W371" i="1"/>
  <c r="S371" i="1"/>
  <c r="O371" i="1"/>
  <c r="AB368" i="1"/>
  <c r="AA368" i="1"/>
  <c r="Z368" i="1"/>
  <c r="Y368" i="1"/>
  <c r="X368" i="1"/>
  <c r="W368" i="1"/>
  <c r="V368" i="1"/>
  <c r="U368" i="1"/>
  <c r="T368" i="1"/>
  <c r="R368" i="1"/>
  <c r="Q368" i="1"/>
  <c r="P368" i="1"/>
  <c r="O368" i="1"/>
  <c r="N368" i="1"/>
  <c r="M368" i="1"/>
  <c r="L368" i="1"/>
  <c r="S367" i="1"/>
  <c r="S366" i="1"/>
  <c r="AB365" i="1"/>
  <c r="AA365" i="1"/>
  <c r="Z365" i="1"/>
  <c r="Y365" i="1"/>
  <c r="X365" i="1"/>
  <c r="V365" i="1"/>
  <c r="U365" i="1"/>
  <c r="T365" i="1"/>
  <c r="R365" i="1"/>
  <c r="Q365" i="1"/>
  <c r="P365" i="1"/>
  <c r="N365" i="1"/>
  <c r="M365" i="1"/>
  <c r="L365" i="1"/>
  <c r="W364" i="1"/>
  <c r="W365" i="1" s="1"/>
  <c r="S364" i="1"/>
  <c r="S365" i="1" s="1"/>
  <c r="O364" i="1"/>
  <c r="O365" i="1" s="1"/>
  <c r="K365" i="1"/>
  <c r="V363" i="1"/>
  <c r="U363" i="1"/>
  <c r="T363" i="1"/>
  <c r="S362" i="1"/>
  <c r="S363" i="1" s="1"/>
  <c r="AB361" i="1"/>
  <c r="AA361" i="1"/>
  <c r="Z361" i="1"/>
  <c r="Y361" i="1"/>
  <c r="X361" i="1"/>
  <c r="V361" i="1"/>
  <c r="U361" i="1"/>
  <c r="T361" i="1"/>
  <c r="R361" i="1"/>
  <c r="Q361" i="1"/>
  <c r="P361" i="1"/>
  <c r="N361" i="1"/>
  <c r="M361" i="1"/>
  <c r="L361" i="1"/>
  <c r="W360" i="1"/>
  <c r="S360" i="1"/>
  <c r="O360" i="1"/>
  <c r="K360" i="1"/>
  <c r="W359" i="1"/>
  <c r="W361" i="1" s="1"/>
  <c r="S359" i="1"/>
  <c r="S361" i="1" s="1"/>
  <c r="O359" i="1"/>
  <c r="AB351" i="1"/>
  <c r="AA351" i="1"/>
  <c r="Z351" i="1"/>
  <c r="Y351" i="1"/>
  <c r="X351" i="1"/>
  <c r="V351" i="1"/>
  <c r="U351" i="1"/>
  <c r="T351" i="1"/>
  <c r="R351" i="1"/>
  <c r="Q351" i="1"/>
  <c r="P351" i="1"/>
  <c r="N351" i="1"/>
  <c r="M351" i="1"/>
  <c r="L351" i="1"/>
  <c r="W350" i="1"/>
  <c r="S350" i="1"/>
  <c r="O350" i="1"/>
  <c r="K350" i="1"/>
  <c r="W349" i="1"/>
  <c r="S349" i="1"/>
  <c r="O349" i="1"/>
  <c r="K349" i="1"/>
  <c r="AB348" i="1"/>
  <c r="AA348" i="1"/>
  <c r="Z348" i="1"/>
  <c r="Y348" i="1"/>
  <c r="X348" i="1"/>
  <c r="V348" i="1"/>
  <c r="U348" i="1"/>
  <c r="T348" i="1"/>
  <c r="R348" i="1"/>
  <c r="Q348" i="1"/>
  <c r="P348" i="1"/>
  <c r="N348" i="1"/>
  <c r="M348" i="1"/>
  <c r="L348" i="1"/>
  <c r="W347" i="1"/>
  <c r="S347" i="1"/>
  <c r="O347" i="1"/>
  <c r="K347" i="1"/>
  <c r="W346" i="1"/>
  <c r="S346" i="1"/>
  <c r="O346" i="1"/>
  <c r="K346" i="1"/>
  <c r="W345" i="1"/>
  <c r="S345" i="1"/>
  <c r="O345" i="1"/>
  <c r="K345" i="1"/>
  <c r="J15" i="2" s="1"/>
  <c r="AB342" i="1"/>
  <c r="AA342" i="1"/>
  <c r="Z342" i="1"/>
  <c r="Y342" i="1"/>
  <c r="X342" i="1"/>
  <c r="V342" i="1"/>
  <c r="U342" i="1"/>
  <c r="T342" i="1"/>
  <c r="R342" i="1"/>
  <c r="Q342" i="1"/>
  <c r="P342" i="1"/>
  <c r="W341" i="1"/>
  <c r="S341" i="1"/>
  <c r="S342" i="1" s="1"/>
  <c r="O341" i="1"/>
  <c r="AB325" i="1"/>
  <c r="AA325" i="1"/>
  <c r="Z325" i="1"/>
  <c r="Y325" i="1"/>
  <c r="X325" i="1"/>
  <c r="V325" i="1"/>
  <c r="U325" i="1"/>
  <c r="T325" i="1"/>
  <c r="R325" i="1"/>
  <c r="Q325" i="1"/>
  <c r="P325" i="1"/>
  <c r="W324" i="1"/>
  <c r="S324" i="1"/>
  <c r="O324" i="1"/>
  <c r="W322" i="1"/>
  <c r="S322" i="1"/>
  <c r="O322" i="1"/>
  <c r="AB321" i="1"/>
  <c r="AA321" i="1"/>
  <c r="Z321" i="1"/>
  <c r="Y321" i="1"/>
  <c r="X321" i="1"/>
  <c r="V321" i="1"/>
  <c r="U321" i="1"/>
  <c r="T321" i="1"/>
  <c r="R321" i="1"/>
  <c r="Q321" i="1"/>
  <c r="P321" i="1"/>
  <c r="W320" i="1"/>
  <c r="S320" i="1"/>
  <c r="O320" i="1"/>
  <c r="W318" i="1"/>
  <c r="S318" i="1"/>
  <c r="O318" i="1"/>
  <c r="AB314" i="1"/>
  <c r="AA314" i="1"/>
  <c r="Z314" i="1"/>
  <c r="Y314" i="1"/>
  <c r="X314" i="1"/>
  <c r="V314" i="1"/>
  <c r="U314" i="1"/>
  <c r="T314" i="1"/>
  <c r="R314" i="1"/>
  <c r="Q314" i="1"/>
  <c r="P314" i="1"/>
  <c r="W313" i="1"/>
  <c r="S313" i="1"/>
  <c r="O313" i="1"/>
  <c r="W312" i="1"/>
  <c r="S312" i="1"/>
  <c r="O312" i="1"/>
  <c r="W311" i="1"/>
  <c r="S311" i="1"/>
  <c r="O311" i="1"/>
  <c r="AB310" i="1"/>
  <c r="AA310" i="1"/>
  <c r="Z310" i="1"/>
  <c r="Y310" i="1"/>
  <c r="X310" i="1"/>
  <c r="V310" i="1"/>
  <c r="U310" i="1"/>
  <c r="T310" i="1"/>
  <c r="R310" i="1"/>
  <c r="Q310" i="1"/>
  <c r="P310" i="1"/>
  <c r="W309" i="1"/>
  <c r="S309" i="1"/>
  <c r="O309" i="1"/>
  <c r="W308" i="1"/>
  <c r="S308" i="1"/>
  <c r="O308" i="1"/>
  <c r="W307" i="1"/>
  <c r="S307" i="1"/>
  <c r="O307" i="1"/>
  <c r="AB306" i="1"/>
  <c r="AA306" i="1"/>
  <c r="Z306" i="1"/>
  <c r="Y306" i="1"/>
  <c r="X306" i="1"/>
  <c r="V306" i="1"/>
  <c r="U306" i="1"/>
  <c r="T306" i="1"/>
  <c r="R306" i="1"/>
  <c r="Q306" i="1"/>
  <c r="P306" i="1"/>
  <c r="W305" i="1"/>
  <c r="S305" i="1"/>
  <c r="O305" i="1"/>
  <c r="W304" i="1"/>
  <c r="S304" i="1"/>
  <c r="O304" i="1"/>
  <c r="AB303" i="1"/>
  <c r="AA303" i="1"/>
  <c r="Z303" i="1"/>
  <c r="Y303" i="1"/>
  <c r="X303" i="1"/>
  <c r="V303" i="1"/>
  <c r="U303" i="1"/>
  <c r="T303" i="1"/>
  <c r="R303" i="1"/>
  <c r="Q303" i="1"/>
  <c r="P303" i="1"/>
  <c r="W302" i="1"/>
  <c r="S302" i="1"/>
  <c r="O302" i="1"/>
  <c r="W300" i="1"/>
  <c r="S300" i="1"/>
  <c r="O300" i="1"/>
  <c r="W297" i="1"/>
  <c r="W299" i="1" s="1"/>
  <c r="W294" i="1"/>
  <c r="W296" i="1" s="1"/>
  <c r="AB293" i="1"/>
  <c r="AA293" i="1"/>
  <c r="Z293" i="1"/>
  <c r="Y293" i="1"/>
  <c r="X293" i="1"/>
  <c r="V293" i="1"/>
  <c r="U293" i="1"/>
  <c r="T293" i="1"/>
  <c r="R293" i="1"/>
  <c r="Q293" i="1"/>
  <c r="P293" i="1"/>
  <c r="M293" i="1"/>
  <c r="M343" i="1" s="1"/>
  <c r="W291" i="1"/>
  <c r="W293" i="1" s="1"/>
  <c r="S293" i="1"/>
  <c r="O293" i="1"/>
  <c r="AB290" i="1"/>
  <c r="AA290" i="1"/>
  <c r="Z290" i="1"/>
  <c r="Y290" i="1"/>
  <c r="X290" i="1"/>
  <c r="V290" i="1"/>
  <c r="U290" i="1"/>
  <c r="T290" i="1"/>
  <c r="R290" i="1"/>
  <c r="Q290" i="1"/>
  <c r="P290" i="1"/>
  <c r="W289" i="1"/>
  <c r="W290" i="1" s="1"/>
  <c r="S290" i="1"/>
  <c r="O290" i="1"/>
  <c r="AB288" i="1"/>
  <c r="AA288" i="1"/>
  <c r="Z288" i="1"/>
  <c r="Y288" i="1"/>
  <c r="X288" i="1"/>
  <c r="V288" i="1"/>
  <c r="U288" i="1"/>
  <c r="T288" i="1"/>
  <c r="R288" i="1"/>
  <c r="Q288" i="1"/>
  <c r="P288" i="1"/>
  <c r="S287" i="1"/>
  <c r="O287" i="1"/>
  <c r="W286" i="1"/>
  <c r="W288" i="1" s="1"/>
  <c r="S286" i="1"/>
  <c r="O286" i="1"/>
  <c r="AB285" i="1"/>
  <c r="AA285" i="1"/>
  <c r="Z285" i="1"/>
  <c r="Y285" i="1"/>
  <c r="X285" i="1"/>
  <c r="V285" i="1"/>
  <c r="U285" i="1"/>
  <c r="T285" i="1"/>
  <c r="R285" i="1"/>
  <c r="Q285" i="1"/>
  <c r="P285" i="1"/>
  <c r="S284" i="1"/>
  <c r="O284" i="1"/>
  <c r="W283" i="1"/>
  <c r="W285" i="1" s="1"/>
  <c r="S283" i="1"/>
  <c r="O283" i="1"/>
  <c r="AB282" i="1"/>
  <c r="AA282" i="1"/>
  <c r="Z282" i="1"/>
  <c r="Y282" i="1"/>
  <c r="X282" i="1"/>
  <c r="V282" i="1"/>
  <c r="U282" i="1"/>
  <c r="T282" i="1"/>
  <c r="R282" i="1"/>
  <c r="Q282" i="1"/>
  <c r="P282" i="1"/>
  <c r="W281" i="1"/>
  <c r="S281" i="1"/>
  <c r="O281" i="1"/>
  <c r="W280" i="1"/>
  <c r="S280" i="1"/>
  <c r="O280" i="1"/>
  <c r="AB279" i="1"/>
  <c r="AA279" i="1"/>
  <c r="Z279" i="1"/>
  <c r="Y279" i="1"/>
  <c r="X279" i="1"/>
  <c r="V279" i="1"/>
  <c r="U279" i="1"/>
  <c r="T279" i="1"/>
  <c r="R279" i="1"/>
  <c r="Q279" i="1"/>
  <c r="P279" i="1"/>
  <c r="W278" i="1"/>
  <c r="S278" i="1"/>
  <c r="O278" i="1"/>
  <c r="W277" i="1"/>
  <c r="S277" i="1"/>
  <c r="O277" i="1"/>
  <c r="W276" i="1"/>
  <c r="S276" i="1"/>
  <c r="O276" i="1"/>
  <c r="AB275" i="1"/>
  <c r="AA275" i="1"/>
  <c r="Z275" i="1"/>
  <c r="Y275" i="1"/>
  <c r="X275" i="1"/>
  <c r="V275" i="1"/>
  <c r="U275" i="1"/>
  <c r="T275" i="1"/>
  <c r="R275" i="1"/>
  <c r="Q275" i="1"/>
  <c r="P275" i="1"/>
  <c r="W274" i="1"/>
  <c r="S274" i="1"/>
  <c r="S275" i="1" s="1"/>
  <c r="O274" i="1"/>
  <c r="W273" i="1"/>
  <c r="O273" i="1"/>
  <c r="AB269" i="1"/>
  <c r="AA269" i="1"/>
  <c r="Z269" i="1"/>
  <c r="Y269" i="1"/>
  <c r="X269" i="1"/>
  <c r="V269" i="1"/>
  <c r="U269" i="1"/>
  <c r="T269" i="1"/>
  <c r="R269" i="1"/>
  <c r="Q269" i="1"/>
  <c r="P269" i="1"/>
  <c r="W268" i="1"/>
  <c r="S268" i="1"/>
  <c r="O268" i="1"/>
  <c r="W267" i="1"/>
  <c r="S267" i="1"/>
  <c r="O267" i="1"/>
  <c r="AB266" i="1"/>
  <c r="AA266" i="1"/>
  <c r="Z266" i="1"/>
  <c r="Y266" i="1"/>
  <c r="X266" i="1"/>
  <c r="V266" i="1"/>
  <c r="U266" i="1"/>
  <c r="T266" i="1"/>
  <c r="R266" i="1"/>
  <c r="Q266" i="1"/>
  <c r="P266" i="1"/>
  <c r="W265" i="1"/>
  <c r="S265" i="1"/>
  <c r="O265" i="1"/>
  <c r="W264" i="1"/>
  <c r="S264" i="1"/>
  <c r="O264" i="1"/>
  <c r="AB263" i="1"/>
  <c r="AA263" i="1"/>
  <c r="Z263" i="1"/>
  <c r="Y263" i="1"/>
  <c r="X263" i="1"/>
  <c r="V263" i="1"/>
  <c r="U263" i="1"/>
  <c r="T263" i="1"/>
  <c r="R263" i="1"/>
  <c r="P263" i="1"/>
  <c r="W260" i="1"/>
  <c r="W263" i="1" s="1"/>
  <c r="S260" i="1"/>
  <c r="S263" i="1" s="1"/>
  <c r="O260" i="1"/>
  <c r="O263" i="1" s="1"/>
  <c r="AB259" i="1"/>
  <c r="AA259" i="1"/>
  <c r="W257" i="1"/>
  <c r="S257" i="1"/>
  <c r="O257" i="1"/>
  <c r="W256" i="1"/>
  <c r="O256" i="1"/>
  <c r="AB255" i="1"/>
  <c r="AA255" i="1"/>
  <c r="Z255" i="1"/>
  <c r="Y255" i="1"/>
  <c r="Y343" i="1" s="1"/>
  <c r="X255" i="1"/>
  <c r="V255" i="1"/>
  <c r="U255" i="1"/>
  <c r="T255" i="1"/>
  <c r="T343" i="1" s="1"/>
  <c r="R255" i="1"/>
  <c r="Q255" i="1"/>
  <c r="P255" i="1"/>
  <c r="W254" i="1"/>
  <c r="S254" i="1"/>
  <c r="O254" i="1"/>
  <c r="W253" i="1"/>
  <c r="O253" i="1"/>
  <c r="W252" i="1"/>
  <c r="S252" i="1"/>
  <c r="O252" i="1"/>
  <c r="W247" i="1"/>
  <c r="W249" i="1" s="1"/>
  <c r="S247" i="1"/>
  <c r="S249" i="1" s="1"/>
  <c r="O247" i="1"/>
  <c r="AB184" i="1"/>
  <c r="AA184" i="1"/>
  <c r="Z184" i="1"/>
  <c r="Y184" i="1"/>
  <c r="X184" i="1"/>
  <c r="V184" i="1"/>
  <c r="U184" i="1"/>
  <c r="T184" i="1"/>
  <c r="R184" i="1"/>
  <c r="Q184" i="1"/>
  <c r="P184" i="1"/>
  <c r="W183" i="1"/>
  <c r="S183" i="1"/>
  <c r="O183" i="1"/>
  <c r="W182" i="1"/>
  <c r="S182" i="1"/>
  <c r="O182" i="1"/>
  <c r="W181" i="1"/>
  <c r="S181" i="1"/>
  <c r="O181" i="1"/>
  <c r="W180" i="1"/>
  <c r="S180" i="1"/>
  <c r="O180" i="1"/>
  <c r="AB179" i="1"/>
  <c r="AA179" i="1"/>
  <c r="Z179" i="1"/>
  <c r="Y179" i="1"/>
  <c r="X179" i="1"/>
  <c r="V179" i="1"/>
  <c r="U179" i="1"/>
  <c r="T179" i="1"/>
  <c r="R179" i="1"/>
  <c r="Q179" i="1"/>
  <c r="P179" i="1"/>
  <c r="W178" i="1"/>
  <c r="S178" i="1"/>
  <c r="O178" i="1"/>
  <c r="W177" i="1"/>
  <c r="S177" i="1"/>
  <c r="O177" i="1"/>
  <c r="W176" i="1"/>
  <c r="S176" i="1"/>
  <c r="O176" i="1"/>
  <c r="W175" i="1"/>
  <c r="S175" i="1"/>
  <c r="O175" i="1"/>
  <c r="AB174" i="1"/>
  <c r="AA174" i="1"/>
  <c r="Z174" i="1"/>
  <c r="Y174" i="1"/>
  <c r="X174" i="1"/>
  <c r="V174" i="1"/>
  <c r="U174" i="1"/>
  <c r="T174" i="1"/>
  <c r="R174" i="1"/>
  <c r="Q174" i="1"/>
  <c r="P174" i="1"/>
  <c r="W173" i="1"/>
  <c r="S173" i="1"/>
  <c r="O173" i="1"/>
  <c r="W172" i="1"/>
  <c r="S172" i="1"/>
  <c r="O172" i="1"/>
  <c r="W171" i="1"/>
  <c r="S171" i="1"/>
  <c r="O171" i="1"/>
  <c r="W170" i="1"/>
  <c r="S170" i="1"/>
  <c r="O170" i="1"/>
  <c r="AB169" i="1"/>
  <c r="AA169" i="1"/>
  <c r="Z169" i="1"/>
  <c r="Y169" i="1"/>
  <c r="X169" i="1"/>
  <c r="V169" i="1"/>
  <c r="U169" i="1"/>
  <c r="T169" i="1"/>
  <c r="R169" i="1"/>
  <c r="Q169" i="1"/>
  <c r="P169" i="1"/>
  <c r="W168" i="1"/>
  <c r="S168" i="1"/>
  <c r="O168" i="1"/>
  <c r="W167" i="1"/>
  <c r="S167" i="1"/>
  <c r="O167" i="1"/>
  <c r="W166" i="1"/>
  <c r="S166" i="1"/>
  <c r="O166" i="1"/>
  <c r="W165" i="1"/>
  <c r="S165" i="1"/>
  <c r="O165" i="1"/>
  <c r="AB164" i="1"/>
  <c r="AA164" i="1"/>
  <c r="Z164" i="1"/>
  <c r="Y164" i="1"/>
  <c r="X164" i="1"/>
  <c r="V164" i="1"/>
  <c r="U164" i="1"/>
  <c r="T164" i="1"/>
  <c r="R164" i="1"/>
  <c r="Q164" i="1"/>
  <c r="P164" i="1"/>
  <c r="W163" i="1"/>
  <c r="S163" i="1"/>
  <c r="O163" i="1"/>
  <c r="W162" i="1"/>
  <c r="S162" i="1"/>
  <c r="O162" i="1"/>
  <c r="W161" i="1"/>
  <c r="S161" i="1"/>
  <c r="O161" i="1"/>
  <c r="K11" i="2" s="1"/>
  <c r="W160" i="1"/>
  <c r="S160" i="1"/>
  <c r="O160" i="1"/>
  <c r="AB151" i="1"/>
  <c r="AA151" i="1"/>
  <c r="Z151" i="1"/>
  <c r="Y151" i="1"/>
  <c r="X151" i="1"/>
  <c r="V151" i="1"/>
  <c r="U151" i="1"/>
  <c r="T151" i="1"/>
  <c r="R151" i="1"/>
  <c r="Q151" i="1"/>
  <c r="P151" i="1"/>
  <c r="W150" i="1"/>
  <c r="S150" i="1"/>
  <c r="O150" i="1"/>
  <c r="W149" i="1"/>
  <c r="S149" i="1"/>
  <c r="W148" i="1"/>
  <c r="S148" i="1"/>
  <c r="O148" i="1"/>
  <c r="W147" i="1"/>
  <c r="S147" i="1"/>
  <c r="AB141" i="1"/>
  <c r="Z141" i="1"/>
  <c r="Y141" i="1"/>
  <c r="X141" i="1"/>
  <c r="V141" i="1"/>
  <c r="U141" i="1"/>
  <c r="T141" i="1"/>
  <c r="R141" i="1"/>
  <c r="Q141" i="1"/>
  <c r="P141" i="1"/>
  <c r="W140" i="1"/>
  <c r="S140" i="1"/>
  <c r="W139" i="1"/>
  <c r="S139" i="1"/>
  <c r="W138" i="1"/>
  <c r="S138" i="1"/>
  <c r="W137" i="1"/>
  <c r="S137" i="1"/>
  <c r="AB136" i="1"/>
  <c r="AA136" i="1"/>
  <c r="Z136" i="1"/>
  <c r="Y136" i="1"/>
  <c r="X136" i="1"/>
  <c r="V136" i="1"/>
  <c r="U136" i="1"/>
  <c r="T136" i="1"/>
  <c r="R136" i="1"/>
  <c r="Q136" i="1"/>
  <c r="P136" i="1"/>
  <c r="W135" i="1"/>
  <c r="S135" i="1"/>
  <c r="O135" i="1"/>
  <c r="W134" i="1"/>
  <c r="S134" i="1"/>
  <c r="O134" i="1"/>
  <c r="W133" i="1"/>
  <c r="S133" i="1"/>
  <c r="O133" i="1"/>
  <c r="W132" i="1"/>
  <c r="S132" i="1"/>
  <c r="O132" i="1"/>
  <c r="AB121" i="1"/>
  <c r="AA121" i="1"/>
  <c r="Z121" i="1"/>
  <c r="Y121" i="1"/>
  <c r="X121" i="1"/>
  <c r="V121" i="1"/>
  <c r="U121" i="1"/>
  <c r="T121" i="1"/>
  <c r="R121" i="1"/>
  <c r="Q121" i="1"/>
  <c r="P121" i="1"/>
  <c r="W120" i="1"/>
  <c r="S120" i="1"/>
  <c r="O120" i="1"/>
  <c r="W119" i="1"/>
  <c r="S119" i="1"/>
  <c r="O119" i="1"/>
  <c r="W118" i="1"/>
  <c r="S118" i="1"/>
  <c r="O118" i="1"/>
  <c r="W117" i="1"/>
  <c r="S117" i="1"/>
  <c r="O117" i="1"/>
  <c r="AB116" i="1"/>
  <c r="AA116" i="1"/>
  <c r="Z116" i="1"/>
  <c r="Y116" i="1"/>
  <c r="X116" i="1"/>
  <c r="V116" i="1"/>
  <c r="U116" i="1"/>
  <c r="T116" i="1"/>
  <c r="R116" i="1"/>
  <c r="Q116" i="1"/>
  <c r="P116" i="1"/>
  <c r="W115" i="1"/>
  <c r="S115" i="1"/>
  <c r="O115" i="1"/>
  <c r="W114" i="1"/>
  <c r="S114" i="1"/>
  <c r="O114" i="1"/>
  <c r="W113" i="1"/>
  <c r="S113" i="1"/>
  <c r="O113" i="1"/>
  <c r="W112" i="1"/>
  <c r="S112" i="1"/>
  <c r="O112" i="1"/>
  <c r="AB111" i="1"/>
  <c r="AA111" i="1"/>
  <c r="Z111" i="1"/>
  <c r="Y111" i="1"/>
  <c r="X111" i="1"/>
  <c r="V111" i="1"/>
  <c r="U111" i="1"/>
  <c r="T111" i="1"/>
  <c r="Q111" i="1"/>
  <c r="P111" i="1"/>
  <c r="W110" i="1"/>
  <c r="S110" i="1"/>
  <c r="O110" i="1"/>
  <c r="W109" i="1"/>
  <c r="S109" i="1"/>
  <c r="O109" i="1"/>
  <c r="W108" i="1"/>
  <c r="S108" i="1"/>
  <c r="O108" i="1"/>
  <c r="W107" i="1"/>
  <c r="S107" i="1"/>
  <c r="O107" i="1"/>
  <c r="AB106" i="1"/>
  <c r="AA106" i="1"/>
  <c r="Z106" i="1"/>
  <c r="Y106" i="1"/>
  <c r="X106" i="1"/>
  <c r="V106" i="1"/>
  <c r="U106" i="1"/>
  <c r="T106" i="1"/>
  <c r="R106" i="1"/>
  <c r="Q106" i="1"/>
  <c r="P106" i="1"/>
  <c r="W105" i="1"/>
  <c r="S105" i="1"/>
  <c r="O105" i="1"/>
  <c r="W104" i="1"/>
  <c r="S104" i="1"/>
  <c r="O104" i="1"/>
  <c r="W103" i="1"/>
  <c r="S103" i="1"/>
  <c r="O103" i="1"/>
  <c r="W102" i="1"/>
  <c r="S102" i="1"/>
  <c r="O102" i="1"/>
  <c r="AB101" i="1"/>
  <c r="AA101" i="1"/>
  <c r="Z101" i="1"/>
  <c r="Y101" i="1"/>
  <c r="X101" i="1"/>
  <c r="V101" i="1"/>
  <c r="U101" i="1"/>
  <c r="T101" i="1"/>
  <c r="R101" i="1"/>
  <c r="Q101" i="1"/>
  <c r="P101" i="1"/>
  <c r="W100" i="1"/>
  <c r="S100" i="1"/>
  <c r="O100" i="1"/>
  <c r="W99" i="1"/>
  <c r="S99" i="1"/>
  <c r="O99" i="1"/>
  <c r="W98" i="1"/>
  <c r="S98" i="1"/>
  <c r="O98" i="1"/>
  <c r="W97" i="1"/>
  <c r="S97" i="1"/>
  <c r="O97" i="1"/>
  <c r="AB96" i="1"/>
  <c r="AA96" i="1"/>
  <c r="Z96" i="1"/>
  <c r="Y96" i="1"/>
  <c r="X96" i="1"/>
  <c r="V96" i="1"/>
  <c r="U96" i="1"/>
  <c r="T96" i="1"/>
  <c r="R96" i="1"/>
  <c r="Q96" i="1"/>
  <c r="P96" i="1"/>
  <c r="W95" i="1"/>
  <c r="S95" i="1"/>
  <c r="O95" i="1"/>
  <c r="W94" i="1"/>
  <c r="S94" i="1"/>
  <c r="O94" i="1"/>
  <c r="W93" i="1"/>
  <c r="S93" i="1"/>
  <c r="O93" i="1"/>
  <c r="W92" i="1"/>
  <c r="S92" i="1"/>
  <c r="O92" i="1"/>
  <c r="Z85" i="1"/>
  <c r="Y85" i="1"/>
  <c r="X85" i="1"/>
  <c r="V85" i="1"/>
  <c r="U85" i="1"/>
  <c r="T85" i="1"/>
  <c r="W84" i="1"/>
  <c r="S84" i="1"/>
  <c r="W83" i="1"/>
  <c r="S83" i="1"/>
  <c r="W82" i="1"/>
  <c r="S82" i="1"/>
  <c r="W81" i="1"/>
  <c r="S81" i="1"/>
  <c r="W68" i="1"/>
  <c r="S68" i="1"/>
  <c r="W67" i="1"/>
  <c r="S67" i="1"/>
  <c r="L14" i="2" s="1"/>
  <c r="W65" i="1"/>
  <c r="S65" i="1"/>
  <c r="W64" i="1"/>
  <c r="S64" i="1"/>
  <c r="AB63" i="1"/>
  <c r="AA63" i="1"/>
  <c r="Z63" i="1"/>
  <c r="Y63" i="1"/>
  <c r="X63" i="1"/>
  <c r="V63" i="1"/>
  <c r="U63" i="1"/>
  <c r="T63" i="1"/>
  <c r="R63" i="1"/>
  <c r="Q63" i="1"/>
  <c r="P63" i="1"/>
  <c r="W62" i="1"/>
  <c r="S62" i="1"/>
  <c r="O62" i="1"/>
  <c r="W61" i="1"/>
  <c r="S61" i="1"/>
  <c r="O61" i="1"/>
  <c r="W60" i="1"/>
  <c r="S60" i="1"/>
  <c r="O60" i="1"/>
  <c r="W59" i="1"/>
  <c r="S59" i="1"/>
  <c r="O59" i="1"/>
  <c r="AB53" i="1"/>
  <c r="AA53" i="1"/>
  <c r="Z53" i="1"/>
  <c r="Y53" i="1"/>
  <c r="X53" i="1"/>
  <c r="V53" i="1"/>
  <c r="U53" i="1"/>
  <c r="T53" i="1"/>
  <c r="R53" i="1"/>
  <c r="Q53" i="1"/>
  <c r="P53" i="1"/>
  <c r="W52" i="1"/>
  <c r="S52" i="1"/>
  <c r="O52" i="1"/>
  <c r="W50" i="1"/>
  <c r="S50" i="1"/>
  <c r="O50" i="1"/>
  <c r="W49" i="1"/>
  <c r="S49" i="1"/>
  <c r="O49" i="1"/>
  <c r="W48" i="1"/>
  <c r="S48" i="1"/>
  <c r="O48" i="1"/>
  <c r="AB47" i="1"/>
  <c r="AA47" i="1"/>
  <c r="Z47" i="1"/>
  <c r="Y47" i="1"/>
  <c r="X47" i="1"/>
  <c r="V47" i="1"/>
  <c r="U47" i="1"/>
  <c r="T47" i="1"/>
  <c r="R47" i="1"/>
  <c r="Q47" i="1"/>
  <c r="P47" i="1"/>
  <c r="W46" i="1"/>
  <c r="S46" i="1"/>
  <c r="O46" i="1"/>
  <c r="W45" i="1"/>
  <c r="S45" i="1"/>
  <c r="O45" i="1"/>
  <c r="AB44" i="1"/>
  <c r="Z44" i="1"/>
  <c r="Y44" i="1"/>
  <c r="X44" i="1"/>
  <c r="V44" i="1"/>
  <c r="U44" i="1"/>
  <c r="T44" i="1"/>
  <c r="R44" i="1"/>
  <c r="Q44" i="1"/>
  <c r="P44" i="1"/>
  <c r="W43" i="1"/>
  <c r="S43" i="1"/>
  <c r="O43" i="1"/>
  <c r="W42" i="1"/>
  <c r="S42" i="1"/>
  <c r="O42" i="1"/>
  <c r="Z41" i="1"/>
  <c r="Y41" i="1"/>
  <c r="X41" i="1"/>
  <c r="V41" i="1"/>
  <c r="U41" i="1"/>
  <c r="T41" i="1"/>
  <c r="Q41" i="1"/>
  <c r="P41" i="1"/>
  <c r="W40" i="1"/>
  <c r="S40" i="1"/>
  <c r="W39" i="1"/>
  <c r="S39" i="1"/>
  <c r="W38" i="1"/>
  <c r="S38" i="1"/>
  <c r="P343" i="1" l="1"/>
  <c r="U343" i="1"/>
  <c r="Z343" i="1"/>
  <c r="Q343" i="1"/>
  <c r="V343" i="1"/>
  <c r="AA343" i="1"/>
  <c r="E23" i="4"/>
  <c r="R343" i="1"/>
  <c r="X343" i="1"/>
  <c r="AB343" i="1"/>
  <c r="S384" i="1"/>
  <c r="O384" i="1"/>
  <c r="E24" i="4"/>
  <c r="L15" i="2"/>
  <c r="K15" i="2"/>
  <c r="E22" i="4" s="1"/>
  <c r="O249" i="1"/>
  <c r="O361" i="1"/>
  <c r="O369" i="1" s="1"/>
  <c r="L357" i="1"/>
  <c r="Q357" i="1"/>
  <c r="AA357" i="1"/>
  <c r="M357" i="1"/>
  <c r="X357" i="1"/>
  <c r="B20" i="4"/>
  <c r="C20" i="4" s="1"/>
  <c r="AB357" i="1"/>
  <c r="V357" i="1"/>
  <c r="R357" i="1"/>
  <c r="B22" i="4"/>
  <c r="C22" i="4" s="1"/>
  <c r="K348" i="1"/>
  <c r="W303" i="1"/>
  <c r="E27" i="4"/>
  <c r="O266" i="1"/>
  <c r="O282" i="1"/>
  <c r="E20" i="4"/>
  <c r="S321" i="1"/>
  <c r="W44" i="1"/>
  <c r="W321" i="1"/>
  <c r="S325" i="1"/>
  <c r="O342" i="1"/>
  <c r="N357" i="1"/>
  <c r="T357" i="1"/>
  <c r="Y357" i="1"/>
  <c r="O306" i="1"/>
  <c r="P357" i="1"/>
  <c r="U357" i="1"/>
  <c r="Z357" i="1"/>
  <c r="K12" i="2"/>
  <c r="E25" i="4" s="1"/>
  <c r="S44" i="1"/>
  <c r="S47" i="1"/>
  <c r="S266" i="1"/>
  <c r="O269" i="1"/>
  <c r="S282" i="1"/>
  <c r="W269" i="1"/>
  <c r="W279" i="1"/>
  <c r="S63" i="1"/>
  <c r="S96" i="1"/>
  <c r="S116" i="1"/>
  <c r="W121" i="1"/>
  <c r="S164" i="1"/>
  <c r="W174" i="1"/>
  <c r="S179" i="1"/>
  <c r="W184" i="1"/>
  <c r="S306" i="1"/>
  <c r="O310" i="1"/>
  <c r="W325" i="1"/>
  <c r="W47" i="1"/>
  <c r="S53" i="1"/>
  <c r="W63" i="1"/>
  <c r="W116" i="1"/>
  <c r="W164" i="1"/>
  <c r="S169" i="1"/>
  <c r="W179" i="1"/>
  <c r="S259" i="1"/>
  <c r="W266" i="1"/>
  <c r="O275" i="1"/>
  <c r="O279" i="1"/>
  <c r="W282" i="1"/>
  <c r="O285" i="1"/>
  <c r="O288" i="1"/>
  <c r="W306" i="1"/>
  <c r="S310" i="1"/>
  <c r="W53" i="1"/>
  <c r="S106" i="1"/>
  <c r="W169" i="1"/>
  <c r="W275" i="1"/>
  <c r="S285" i="1"/>
  <c r="S288" i="1"/>
  <c r="S303" i="1"/>
  <c r="W310" i="1"/>
  <c r="W314" i="1"/>
  <c r="O325" i="1"/>
  <c r="O378" i="1"/>
  <c r="W106" i="1"/>
  <c r="S121" i="1"/>
  <c r="S136" i="1"/>
  <c r="S174" i="1"/>
  <c r="S184" i="1"/>
  <c r="O314" i="1"/>
  <c r="O184" i="1"/>
  <c r="O174" i="1"/>
  <c r="O169" i="1"/>
  <c r="O164" i="1"/>
  <c r="O136" i="1"/>
  <c r="O121" i="1"/>
  <c r="O116" i="1"/>
  <c r="O111" i="1"/>
  <c r="O96" i="1"/>
  <c r="O63" i="1"/>
  <c r="O53" i="1"/>
  <c r="O44" i="1"/>
  <c r="B24" i="4"/>
  <c r="C24" i="4" s="1"/>
  <c r="W382" i="1"/>
  <c r="B25" i="4"/>
  <c r="C25" i="4" s="1"/>
  <c r="B21" i="4"/>
  <c r="C21" i="4" s="1"/>
  <c r="O382" i="1"/>
  <c r="W348" i="1"/>
  <c r="B23" i="4"/>
  <c r="C23" i="4" s="1"/>
  <c r="W342" i="1"/>
  <c r="E21" i="4"/>
  <c r="O348" i="1"/>
  <c r="E16" i="4"/>
  <c r="D16" i="4" s="1"/>
  <c r="S382" i="1"/>
  <c r="S378" i="1"/>
  <c r="W96" i="1"/>
  <c r="O179" i="1"/>
  <c r="O303" i="1"/>
  <c r="W101" i="1"/>
  <c r="O101" i="1"/>
  <c r="S279" i="1"/>
  <c r="O106" i="1"/>
  <c r="S111" i="1"/>
  <c r="S269" i="1"/>
  <c r="O321" i="1"/>
  <c r="S314" i="1"/>
  <c r="K361" i="1"/>
  <c r="O47" i="1"/>
  <c r="W351" i="1"/>
  <c r="O351" i="1"/>
  <c r="W136" i="1"/>
  <c r="S348" i="1"/>
  <c r="W111" i="1"/>
  <c r="K351" i="1"/>
  <c r="O151" i="1"/>
  <c r="L369" i="1"/>
  <c r="AA369" i="1"/>
  <c r="K368" i="1"/>
  <c r="S101" i="1"/>
  <c r="W369" i="1"/>
  <c r="Z369" i="1"/>
  <c r="Q369" i="1"/>
  <c r="V369" i="1"/>
  <c r="S351" i="1"/>
  <c r="P369" i="1"/>
  <c r="U369" i="1"/>
  <c r="W374" i="1"/>
  <c r="W41" i="1"/>
  <c r="S141" i="1"/>
  <c r="AA44" i="1"/>
  <c r="W151" i="1"/>
  <c r="W255" i="1"/>
  <c r="O259" i="1"/>
  <c r="M369" i="1"/>
  <c r="R369" i="1"/>
  <c r="X369" i="1"/>
  <c r="AB369" i="1"/>
  <c r="S368" i="1"/>
  <c r="S369" i="1" s="1"/>
  <c r="O374" i="1"/>
  <c r="W259" i="1"/>
  <c r="W85" i="1"/>
  <c r="N369" i="1"/>
  <c r="T369" i="1"/>
  <c r="Y369" i="1"/>
  <c r="S374" i="1"/>
  <c r="S41" i="1"/>
  <c r="W141" i="1"/>
  <c r="S255" i="1"/>
  <c r="S85" i="1"/>
  <c r="S151" i="1"/>
  <c r="O255" i="1"/>
  <c r="S343" i="1" l="1"/>
  <c r="O343" i="1"/>
  <c r="W343" i="1"/>
  <c r="M390" i="1"/>
  <c r="M391" i="1" s="1"/>
  <c r="H7" i="3" s="1"/>
  <c r="P390" i="1"/>
  <c r="P391" i="1" s="1"/>
  <c r="L390" i="1"/>
  <c r="L391" i="1" s="1"/>
  <c r="G7" i="3" s="1"/>
  <c r="U390" i="1"/>
  <c r="U391" i="1" s="1"/>
  <c r="P7" i="3" s="1"/>
  <c r="Z390" i="1"/>
  <c r="Z391" i="1" s="1"/>
  <c r="Q390" i="1"/>
  <c r="Q391" i="1" s="1"/>
  <c r="AB390" i="1"/>
  <c r="AB391" i="1" s="1"/>
  <c r="I9" i="4" s="1"/>
  <c r="I12" i="4" s="1"/>
  <c r="Y390" i="1"/>
  <c r="Y391" i="1" s="1"/>
  <c r="R390" i="1"/>
  <c r="R391" i="1" s="1"/>
  <c r="AA390" i="1"/>
  <c r="AA391" i="1" s="1"/>
  <c r="H9" i="4" s="1"/>
  <c r="H12" i="4" s="1"/>
  <c r="X390" i="1"/>
  <c r="X391" i="1" s="1"/>
  <c r="N390" i="1"/>
  <c r="N391" i="1" s="1"/>
  <c r="I7" i="3" s="1"/>
  <c r="T390" i="1"/>
  <c r="T391" i="1" s="1"/>
  <c r="O7" i="3" s="1"/>
  <c r="V390" i="1"/>
  <c r="V391" i="1" s="1"/>
  <c r="Q7" i="3" s="1"/>
  <c r="D22" i="4"/>
  <c r="K357" i="1"/>
  <c r="J16" i="2"/>
  <c r="W357" i="1"/>
  <c r="W385" i="1"/>
  <c r="O357" i="1"/>
  <c r="S357" i="1"/>
  <c r="K16" i="2"/>
  <c r="S385" i="1"/>
  <c r="O385" i="1"/>
  <c r="K369" i="1"/>
  <c r="L16" i="2"/>
  <c r="D21" i="4"/>
  <c r="D24" i="4"/>
  <c r="D20" i="4"/>
  <c r="D25" i="4"/>
  <c r="B19" i="4"/>
  <c r="C19" i="4" s="1"/>
  <c r="D23" i="4"/>
  <c r="E19" i="4"/>
  <c r="K390" i="1" l="1"/>
  <c r="K391" i="1" s="1"/>
  <c r="F7" i="3" s="1"/>
  <c r="F8" i="3" s="1"/>
  <c r="O390" i="1"/>
  <c r="O391" i="1" s="1"/>
  <c r="W390" i="1"/>
  <c r="W391" i="1" s="1"/>
  <c r="S390" i="1"/>
  <c r="S391" i="1" s="1"/>
  <c r="N7" i="3" s="1"/>
  <c r="I13" i="4"/>
  <c r="I14" i="4" s="1"/>
  <c r="H13" i="4"/>
  <c r="H14" i="4" s="1"/>
  <c r="E11" i="4"/>
  <c r="L7" i="3"/>
  <c r="L8" i="3" s="1"/>
  <c r="K7" i="3"/>
  <c r="K8" i="3" s="1"/>
  <c r="E10" i="4"/>
  <c r="E12" i="4"/>
  <c r="M7" i="3"/>
  <c r="M8" i="3" s="1"/>
  <c r="Q8" i="3"/>
  <c r="F12" i="4"/>
  <c r="B11" i="4"/>
  <c r="C11" i="4" s="1"/>
  <c r="H8" i="3"/>
  <c r="F11" i="4"/>
  <c r="H11" i="4" s="1"/>
  <c r="I11" i="4" s="1"/>
  <c r="P8" i="3"/>
  <c r="D19" i="4"/>
  <c r="I8" i="3"/>
  <c r="B12" i="4"/>
  <c r="C12" i="4" s="1"/>
  <c r="B10" i="4"/>
  <c r="C10" i="4" s="1"/>
  <c r="G8" i="3"/>
  <c r="F10" i="4"/>
  <c r="O8" i="3"/>
  <c r="D10" i="4" l="1"/>
  <c r="D12" i="4"/>
  <c r="D11" i="4"/>
  <c r="E9" i="4"/>
  <c r="J7" i="3"/>
  <c r="J8" i="3" s="1"/>
  <c r="B13" i="4"/>
  <c r="B9" i="4"/>
  <c r="F9" i="4"/>
  <c r="N8" i="3"/>
  <c r="E13" i="4" l="1"/>
  <c r="E14" i="4"/>
  <c r="C9" i="4"/>
  <c r="B14" i="4"/>
  <c r="F13" i="4"/>
  <c r="F14" i="4" s="1"/>
  <c r="C14" i="4" l="1"/>
  <c r="D9" i="4"/>
  <c r="C13" i="4" l="1"/>
  <c r="D13" i="4" s="1"/>
  <c r="D14" i="4"/>
</calcChain>
</file>

<file path=xl/sharedStrings.xml><?xml version="1.0" encoding="utf-8"?>
<sst xmlns="http://schemas.openxmlformats.org/spreadsheetml/2006/main" count="1670" uniqueCount="417">
  <si>
    <t>INVESTICIJŲ PRITRAUKIMO IR VERSLO VYSTYMO PROGRAMOS</t>
  </si>
  <si>
    <t>TIKSLŲ, PROGRAMŲ, PROGRAMŲ TIKSLŲ, UŽDAVINIŲ, UŽDAVINIŲ VERTINIMO KRITERIJŲ, PRIEMONIŲ IR PRIEMONIŲ IŠLAIDŲ SUVESTINĖ</t>
  </si>
  <si>
    <t>Programos kodas</t>
  </si>
  <si>
    <t>Programos tikslo kodas</t>
  </si>
  <si>
    <t>Uždavinio kodas</t>
  </si>
  <si>
    <t>Priemonės kodas</t>
  </si>
  <si>
    <t>Priemonės pavadinimas</t>
  </si>
  <si>
    <t>Priemonės požymis</t>
  </si>
  <si>
    <t>Funkcinės klasifikacijos kodas</t>
  </si>
  <si>
    <t>Asignavimų valdytojo kodas</t>
  </si>
  <si>
    <t>Priemonės vykdytojo kodas</t>
  </si>
  <si>
    <t>Finansavimo šaltinis</t>
  </si>
  <si>
    <t>Iš viso</t>
  </si>
  <si>
    <t>Išlaidoms</t>
  </si>
  <si>
    <t>Darbo užmokesčiui</t>
  </si>
  <si>
    <t>Strateginė sritis 03. Infrastruktūros gerinimas/plėtojimas ir žemės ūkio verslo plėtra</t>
  </si>
  <si>
    <t>08 Investicijų pritraukimo ir verslo vystymo programa</t>
  </si>
  <si>
    <t>08</t>
  </si>
  <si>
    <t>01</t>
  </si>
  <si>
    <t xml:space="preserve"> Gerinti infrastruktūrą darnoje su gamtine aplinka</t>
  </si>
  <si>
    <t>Užtikrinti kuo didesnį parengtų ir įgyvendinamų projektų skaičių</t>
  </si>
  <si>
    <t>188723322</t>
  </si>
  <si>
    <t>12</t>
  </si>
  <si>
    <t>VL</t>
  </si>
  <si>
    <t>SL</t>
  </si>
  <si>
    <t>ES</t>
  </si>
  <si>
    <t>Iš viso:</t>
  </si>
  <si>
    <t>02</t>
  </si>
  <si>
    <t>SB</t>
  </si>
  <si>
    <t>1</t>
  </si>
  <si>
    <t>04</t>
  </si>
  <si>
    <t>03</t>
  </si>
  <si>
    <t>05</t>
  </si>
  <si>
    <t>3</t>
  </si>
  <si>
    <t>06</t>
  </si>
  <si>
    <t>09</t>
  </si>
  <si>
    <t>16</t>
  </si>
  <si>
    <t>11</t>
  </si>
  <si>
    <t>13</t>
  </si>
  <si>
    <t>0</t>
  </si>
  <si>
    <t>KTL</t>
  </si>
  <si>
    <t>31</t>
  </si>
  <si>
    <t>14</t>
  </si>
  <si>
    <t>33</t>
  </si>
  <si>
    <t>18</t>
  </si>
  <si>
    <t>Šilutės r. savivaldybės gatvių apšvietimo sistemos modernizavimas</t>
  </si>
  <si>
    <t>34</t>
  </si>
  <si>
    <t>19</t>
  </si>
  <si>
    <t>21</t>
  </si>
  <si>
    <t>Projekto įgyvendinimo metu sukurto turto draudimas</t>
  </si>
  <si>
    <t>36</t>
  </si>
  <si>
    <t>37</t>
  </si>
  <si>
    <t>38</t>
  </si>
  <si>
    <t>39</t>
  </si>
  <si>
    <t>40</t>
  </si>
  <si>
    <t>26</t>
  </si>
  <si>
    <t>Rezervas įgyvendinamiems projektams</t>
  </si>
  <si>
    <t>29</t>
  </si>
  <si>
    <t>32</t>
  </si>
  <si>
    <t>35</t>
  </si>
  <si>
    <t>41</t>
  </si>
  <si>
    <t>42</t>
  </si>
  <si>
    <t>43</t>
  </si>
  <si>
    <t>Vaizdo stebėjimo sistemos ir bevielio internetinio ryšio įrengimas ir priežiūra Šilutės mieste</t>
  </si>
  <si>
    <t>44</t>
  </si>
  <si>
    <t>45</t>
  </si>
  <si>
    <t>46</t>
  </si>
  <si>
    <t>47</t>
  </si>
  <si>
    <t>48</t>
  </si>
  <si>
    <t>49</t>
  </si>
  <si>
    <t>50</t>
  </si>
  <si>
    <t>Šilutės miesto Cintjoniškių gatvės rekonstravimas. II etapas: dviejų žiedinių sankryžų įrengimas</t>
  </si>
  <si>
    <t>57</t>
  </si>
  <si>
    <t>65</t>
  </si>
  <si>
    <t>68</t>
  </si>
  <si>
    <t>83</t>
  </si>
  <si>
    <t>73</t>
  </si>
  <si>
    <t>75</t>
  </si>
  <si>
    <t>76</t>
  </si>
  <si>
    <t>100</t>
  </si>
  <si>
    <t>Iš viso uždaviniui:</t>
  </si>
  <si>
    <t>Tinkamai naudoti, saugoti, prižiūrėti ir eksploatuoti Savivaldybės turtą</t>
  </si>
  <si>
    <t>Vydūno gimnazijos pastato Šilutėje Atgimimo al., 3, rekonstravimas ir sporto salės statyba</t>
  </si>
  <si>
    <t>09.02.01.01.</t>
  </si>
  <si>
    <t>188723323</t>
  </si>
  <si>
    <t xml:space="preserve">SB </t>
  </si>
  <si>
    <t>Kintų pagrindinės mokyklos žaidimų aikštelės įrengimas</t>
  </si>
  <si>
    <t>VIP</t>
  </si>
  <si>
    <t>Ūkio skyriaus nenumatytos išlaidos</t>
  </si>
  <si>
    <t>Šilutės rajono savivaldybės nuosavybės teise priklausančio turto remonto darbai</t>
  </si>
  <si>
    <t>Būstų ir pagalbinių ūkio paskirties pastatų dokumentų parengimas pardavimui</t>
  </si>
  <si>
    <t xml:space="preserve">6 but., 10 pag. </t>
  </si>
  <si>
    <t>Išlaidos įgyvendinamiems projektams</t>
  </si>
  <si>
    <t>01.03.02.09</t>
  </si>
  <si>
    <t>Žemaičių Naumiesčio sinagogos sutvarkymas</t>
  </si>
  <si>
    <t>Švėkšnos sinagogos sutvarkymas</t>
  </si>
  <si>
    <t>Vilkyčių pagrindinės mokyklos atnaujinimas</t>
  </si>
  <si>
    <t>Šilutės r. Usėnų pagrindinės mokyklos atnaujinimas</t>
  </si>
  <si>
    <t>Kintų pagrindinės mokyklos atnaujinimas</t>
  </si>
  <si>
    <t>Šilutės pirmosios gimnazijos pastato K. Kalinausko g. 2, atnaujinimas</t>
  </si>
  <si>
    <t>Lopšelių darželių sutvarkymas</t>
  </si>
  <si>
    <t>Šilutės kultūros ir pramogų pastato Lietuvinkų g. 6, Šilutėje, rekonstravimas</t>
  </si>
  <si>
    <t>Šilutės dvaro sodybos, vadinamos H. Šojaus darbininkų namo pritaikymas jaunimo nakvynės namams</t>
  </si>
  <si>
    <t>Modernizuoti sporto infrastruktūrą</t>
  </si>
  <si>
    <t>Daugiafunkcinio sporto komplekso  Rusnės 10, Šilutėje, techninio projekto parengimas, statybos darbai</t>
  </si>
  <si>
    <t>Gerinti Šilutės rajono savivaldybės socialinio būsto kokybę, vykdyti jo priežiūrą</t>
  </si>
  <si>
    <t>Būsto pritaikymas specifiniams neįgaliųjų poreikiams</t>
  </si>
  <si>
    <t>06.01.01.01</t>
  </si>
  <si>
    <t>Daugiabučių gyvenamųjų namų esančių Šilutės rajono savivaldybėje, modernizavimo programa(soc.)</t>
  </si>
  <si>
    <t>Daugiabučių gyvenamųjų namų esančių Šilutės rajono savivaldybėje, modernizavimo programa(gyv.)</t>
  </si>
  <si>
    <t>Pritaikyti šeimų, auginančių vaikus su sunkia negalia, gyvenamąją aplinką</t>
  </si>
  <si>
    <t>10.01.02.01</t>
  </si>
  <si>
    <t>Modernizuoti gyvenviečių gatves, privažiavimus, stovėjimo aikšteles, pagerinti eismą</t>
  </si>
  <si>
    <t>Šilutės miesto ir rajono gatvių apšvietimo įrengimas</t>
  </si>
  <si>
    <t>04.05.01.02</t>
  </si>
  <si>
    <t>KPPP</t>
  </si>
  <si>
    <t xml:space="preserve">Seniūnijų vietinės reikšmės kelių priežiūra </t>
  </si>
  <si>
    <t>Potvynių sugadintų vietinės reikšmės kelių remontas</t>
  </si>
  <si>
    <t>Modernizuoti inžinerinio aprūpinimo sistemų infrastruktūrą</t>
  </si>
  <si>
    <t>Iš viso tikslui:</t>
  </si>
  <si>
    <t>Finansavimo šaltiniai</t>
  </si>
  <si>
    <t>Šilutės kultūros ir pramogų centro modernizavimas, siekiant didinti kultūrinių paslaugų prieinamumą</t>
  </si>
  <si>
    <t>Šilutės kultūros ir pramogų centro ir bibliotekos pastato, esančio Tilžės g. 12, pritaikymas bendruomenės poreikiams</t>
  </si>
  <si>
    <t>04.07.04.01</t>
  </si>
  <si>
    <t>Vandens transporto priemonių nuleidimo vietų įrengimas</t>
  </si>
  <si>
    <t>Ž. Naumiesčio gimnazijos sutvarkymas</t>
  </si>
  <si>
    <t>Šilutės miesto stadiono sutvarkymas</t>
  </si>
  <si>
    <t>Strateginio tikslo kodas</t>
  </si>
  <si>
    <t>Programos pavadinimas</t>
  </si>
  <si>
    <t>Iš jų darbo užmokesčiui</t>
  </si>
  <si>
    <t>IŠ VISO:</t>
  </si>
  <si>
    <t>Bendras lėšų poreikis ir numatomi finansavimo šaltiniai</t>
  </si>
  <si>
    <t>Ekonominės klasifikacijos grupės</t>
  </si>
  <si>
    <t>Paraiška biudžetiniams</t>
  </si>
  <si>
    <t>bazinis biudžetas</t>
  </si>
  <si>
    <t>pakeitimai/
(+padidėjimas
-sumažėjimas)</t>
  </si>
  <si>
    <t>iš viso</t>
  </si>
  <si>
    <t>1. Iš viso lėšų poreikis:</t>
  </si>
  <si>
    <t>1.1.išlaidoms</t>
  </si>
  <si>
    <t>1.1.1.iš jų darbo užmokesčiui</t>
  </si>
  <si>
    <t>1.2. turtui įsigyti ir finansiniams įsipareigojimams vykdyti</t>
  </si>
  <si>
    <t>2. Finansavimas</t>
  </si>
  <si>
    <t xml:space="preserve"> 2.1.Savivaldybės biudžetas:</t>
  </si>
  <si>
    <t>2.1.1. iš jo: valstybės biudžeto specialioji tikslinė dotacija</t>
  </si>
  <si>
    <t xml:space="preserve"> 2.1.2.iš jo: aplinkos apsaugos rėmimo specialiosios programos lėšos</t>
  </si>
  <si>
    <t>2.1.3. iš jo: visuomenės sveikatos rėmimo specialiosios programos lėšos</t>
  </si>
  <si>
    <t>2.2. Kiti šaltiniai:</t>
  </si>
  <si>
    <t>(Nr.0 8)</t>
  </si>
  <si>
    <t>Investicijų pritraukimo ir verslo vystymosi programa</t>
  </si>
  <si>
    <t>08. Investicijų pritraukimo ir verslo vystymosi programa</t>
  </si>
  <si>
    <t xml:space="preserve">        2.2.2. skolintos lėšos</t>
  </si>
  <si>
    <t>60</t>
  </si>
  <si>
    <t>2014-2020 metų INTERREG V-A Pietų Baltijos bendradarbiavimo abipus sienos programos projektas "Baltic for all" ("Baltija visiems")</t>
  </si>
  <si>
    <t>85</t>
  </si>
  <si>
    <t>04.07.03.01</t>
  </si>
  <si>
    <t>87</t>
  </si>
  <si>
    <t>Saugų vaikų globos namų pastato sutvarkymas</t>
  </si>
  <si>
    <t>09.01.01.01</t>
  </si>
  <si>
    <t>Inžineriniai magistraliniai tinklai</t>
  </si>
  <si>
    <t>88</t>
  </si>
  <si>
    <t>Bevielio interneto diegimas viešosiose Šilutės rajono savivaldybės erdvėse</t>
  </si>
  <si>
    <t>04.06.01.01</t>
  </si>
  <si>
    <t>Naujų sporto aikštynų įrengimas</t>
  </si>
  <si>
    <t>Šilutės rajono savivaldybės seniūnijų administracinių pastatų sutvarkymas</t>
  </si>
  <si>
    <t>2</t>
  </si>
  <si>
    <t>04.03.07.01</t>
  </si>
  <si>
    <t>89</t>
  </si>
  <si>
    <t>08.06.01.01</t>
  </si>
  <si>
    <t>90</t>
  </si>
  <si>
    <t>91</t>
  </si>
  <si>
    <t>Šyšos upės senvagės II dalies ir Pievų g. demontuojamų garažų užterštų teritorijų sutvarkymas Šilutės mieste</t>
  </si>
  <si>
    <t>01.03.02.01</t>
  </si>
  <si>
    <t>05.06.01.01</t>
  </si>
  <si>
    <t>92</t>
  </si>
  <si>
    <t>Kuršių marių bendras paveldas: nuo neįprasto iki pažįstamo</t>
  </si>
  <si>
    <t>Šilutės Šv.Kryžiaus bažnyčios pastato, Katalikų bažnyčios g. 3, Šilutėje, sutvarkymas</t>
  </si>
  <si>
    <t>Įgyvendintas projektas, vnt.</t>
  </si>
  <si>
    <t xml:space="preserve">Apdraustas projekto įgyvendinimo metu įsigytas turtas, vnt. </t>
  </si>
  <si>
    <t>Įgyvendinti projektai, proc.</t>
  </si>
  <si>
    <t>Sukurtos arba atnaujintos atviros erdvės miestų vietovėse, kv. m</t>
  </si>
  <si>
    <t>Šilutės miesto Šilokarčemos kvartalo kompleksinis sutvarkymas</t>
  </si>
  <si>
    <t>Šilutės miesto Lietuvininkų g. ir Tilžės g. gretutinių teritorijų viešųjų erdvių sutvarkymas, suformuojant rekreacijai ir aktyviai miestiečių veiklai patrauklias erdves</t>
  </si>
  <si>
    <t>Šilutės miesto istorinio parko infrastruktūros sutvarkymas, sukuriant sąlygas aktyviam poilsiui, sveikatingumo renginiams</t>
  </si>
  <si>
    <t>Sutvarkyti, įrengti ir pritaikyti lankymui kultūros paveldo objektai, vnt.</t>
  </si>
  <si>
    <t xml:space="preserve">Šilutės miesto Lietuvininkų, Tilžės gatvių eismo saugos gerinimas ir P. Jakšto, H. Zudermano, Knygnešių, M. Jankaus, Lauko, Miško gatvių rekonstravimas </t>
  </si>
  <si>
    <t xml:space="preserve">Švėkšnos miestelio infrastruktūros atnaujinimas  </t>
  </si>
  <si>
    <t xml:space="preserve">Rusnės miestelio infrastruktūros atnaujinimas  </t>
  </si>
  <si>
    <t xml:space="preserve">Žemaičių Naumiesčio miestelio infrastruktūros atnaujinimas  </t>
  </si>
  <si>
    <t xml:space="preserve">Socialinių būstų įsigijimas Šilutės rajono savivaldybėje </t>
  </si>
  <si>
    <t xml:space="preserve">Komunalinių atliekų rūšiuojamojo surinkimo infrastruktūros plėtra Šilutės rajono savivaldybėje </t>
  </si>
  <si>
    <t xml:space="preserve">Ramučių gatvės Šilutės mieste pėsčiųjų ir dviračių tako rekonstravimas  </t>
  </si>
  <si>
    <t>Rekonstruotų dviračių ir/ar pėsčiųjų takų ir/ar trasų ilgis, km</t>
  </si>
  <si>
    <t>Įsigyti socialiniai būstai, vnt</t>
  </si>
  <si>
    <t>Sutvarkytas pastatas, vnt.</t>
  </si>
  <si>
    <t xml:space="preserve">Paslaugų teikimo ir asmenų aptarnavimo kokybės gerinimas Šilutės rajono savivaldybėje  </t>
  </si>
  <si>
    <t>Šilutės meno mokyklos pastato rekonstrukcija, pritaikant patalpas ugdymui</t>
  </si>
  <si>
    <t>Paramos gavėjai, vnt.</t>
  </si>
  <si>
    <t>Pastato sutvarkymas, vnt.</t>
  </si>
  <si>
    <t>94</t>
  </si>
  <si>
    <t>Šilutės lopšelio-darželio "Ąžuoliukas" infrastruktūros modernizavimas</t>
  </si>
  <si>
    <t>Sutvarkytų grupių skaičius, vnt.</t>
  </si>
  <si>
    <t>Buvusios katilinės teritorijos Šilutės m., Tulpių g. 14, sutvarkymas</t>
  </si>
  <si>
    <t>Edukacinių erdvių sukūrimas Šilutės r. Vainuto gimnazijoje</t>
  </si>
  <si>
    <t>Šilutės r. Saugų Jurgio Mikšo pagrindinės mokyklos patalpų pritaikymas ikimokyklinio ir priešmokyklinio ugdymo grupėms</t>
  </si>
  <si>
    <t>Pažink Pamario kraštą keliaudamas paukščių keliu</t>
  </si>
  <si>
    <t>Žuvininkystės produktų iškrovimo vietos infrastruktūros gerinimas Kintų prieplaukoje</t>
  </si>
  <si>
    <t>Rekonstruota Vydūno gimnazija, pastatyta sporto salė, vnt.</t>
  </si>
  <si>
    <t>Atliktas paprastas patalpų remontas, vnt.</t>
  </si>
  <si>
    <t>Atlikti sutvarkymo darbai, vnt.</t>
  </si>
  <si>
    <t>Įrengta žaidimų aikštelė, vnt.</t>
  </si>
  <si>
    <t>Atsiskaityta su rangovais už įvairius mažos apimties darbus, proc.</t>
  </si>
  <si>
    <t>Parengti dokumentai, vnt.</t>
  </si>
  <si>
    <t>Parengti projektai,  proc.</t>
  </si>
  <si>
    <t>Sutvarkyta sinagoga, vnt</t>
  </si>
  <si>
    <t>Sutvarkyta sinagoga, vnt.</t>
  </si>
  <si>
    <t>Atnaujintas pastatas, vnt.</t>
  </si>
  <si>
    <t>Atnaujintos mokyklos pastato vidaus patalpos, vnt.</t>
  </si>
  <si>
    <t>Atnaujintos gimnazijos pastato vidaus patalpos, vnt.</t>
  </si>
  <si>
    <t>Slipo įrengimas, vnt.</t>
  </si>
  <si>
    <t>Rekonstruotas pastatas, vnt.</t>
  </si>
  <si>
    <t>Suremontuotas pastatas, vnt.</t>
  </si>
  <si>
    <t>Įrengta sporto aikštė, vnt.</t>
  </si>
  <si>
    <t>Sutvarkytas stadionas, vnt.</t>
  </si>
  <si>
    <t>Aikštynų įrengimas, vnt.</t>
  </si>
  <si>
    <t>Pritaikytas būsto neigaliesiems skaičius, vnt.</t>
  </si>
  <si>
    <t>Pritaikyti būstai šeimoms, auginančioms vaikus su neigalia, vnt.</t>
  </si>
  <si>
    <t>Suremontuoti keliai, vnt.</t>
  </si>
  <si>
    <t>Įrengta magistralinė trasa, vnt.</t>
  </si>
  <si>
    <t>Modernizuoti kultūros infrastruktūros objektai, vnt.</t>
  </si>
  <si>
    <t xml:space="preserve">Sutvarkytos viešosios erdvės, kv. m           </t>
  </si>
  <si>
    <t>Sutvarkytos viešosios erdvės, kv.m</t>
  </si>
  <si>
    <t>Įdiegtos aptarnavimo kokybei gerinti skirtos priemonės, vnt.</t>
  </si>
  <si>
    <t>95</t>
  </si>
  <si>
    <t>96</t>
  </si>
  <si>
    <t>Žvejybos infrastruktūros įrengimas Kintų uostelyje</t>
  </si>
  <si>
    <r>
      <t xml:space="preserve">Savivaldybės biudžetas </t>
    </r>
    <r>
      <rPr>
        <b/>
        <sz val="10"/>
        <rFont val="Times New Roman"/>
        <family val="1"/>
        <charset val="186"/>
      </rPr>
      <t>SB</t>
    </r>
  </si>
  <si>
    <r>
      <t xml:space="preserve">Skolintos lėšos </t>
    </r>
    <r>
      <rPr>
        <b/>
        <sz val="10"/>
        <rFont val="Times New Roman"/>
        <family val="1"/>
        <charset val="186"/>
      </rPr>
      <t>SL</t>
    </r>
  </si>
  <si>
    <r>
      <t xml:space="preserve">Valstybės lėšos </t>
    </r>
    <r>
      <rPr>
        <b/>
        <sz val="10"/>
        <rFont val="Times New Roman"/>
        <family val="1"/>
        <charset val="186"/>
      </rPr>
      <t>VL</t>
    </r>
  </si>
  <si>
    <r>
      <t xml:space="preserve">Kitos lėšos </t>
    </r>
    <r>
      <rPr>
        <b/>
        <sz val="10"/>
        <rFont val="Times New Roman"/>
        <family val="1"/>
        <charset val="186"/>
      </rPr>
      <t>KTL</t>
    </r>
  </si>
  <si>
    <t>08. Investicijų pritraukimo ir verslo vystymo programa</t>
  </si>
  <si>
    <t>Turtui įsigyti ir finansiniams įsipareigojimams vykdyti</t>
  </si>
  <si>
    <t>tūkst. Eur</t>
  </si>
  <si>
    <t>Saugų J.Mikšo pagr. mokyklos pastato atnaujinimas</t>
  </si>
  <si>
    <t>Vainuto gimnazijos pastato  atnaujinimas</t>
  </si>
  <si>
    <t>Atnaujintas pastatas, proc.</t>
  </si>
  <si>
    <t>Macikų lagerio objektų komplekso teritorijos sutvarkymas</t>
  </si>
  <si>
    <t>Sutvarkyta teritorija, proc.</t>
  </si>
  <si>
    <t>Parengtas investicinis projektas, vnt.</t>
  </si>
  <si>
    <t>Sporto aikštelių įrengimas</t>
  </si>
  <si>
    <t>Seniūnijų vietinės reikšmės kelių remontas ir rekonstravimas</t>
  </si>
  <si>
    <t>08.02.01.07</t>
  </si>
  <si>
    <t>Sukurtos arba atnaujintos atviros erdvės miestų vietovėse, kv.m.</t>
  </si>
  <si>
    <t>Pastatyti arba atnaujinti viešieji arba komerciniai pastatai miestų vietovėse, kv.m.</t>
  </si>
  <si>
    <t>Pavadinimas</t>
  </si>
  <si>
    <t>Uždavinio vertinimo kriterijus</t>
  </si>
  <si>
    <t>Planas</t>
  </si>
  <si>
    <t>Modernizavimio metu pakeistų miesto gatvių šviestuvų kiekis, vnt.</t>
  </si>
  <si>
    <t>1443</t>
  </si>
  <si>
    <t>56</t>
  </si>
  <si>
    <t>Juknaičių savarankiško gyvenimo namų pastato dalies sutvarkymas</t>
  </si>
  <si>
    <t>Atsinaujinačių energijos išteklių panaudojimas pastatuose, proc.</t>
  </si>
  <si>
    <t>Įgyvendintas projektas, proc.</t>
  </si>
  <si>
    <t xml:space="preserve">Šilutės H.Šojaus dvaro pastatų komplekso įveiklinimas, pritaikant viešiems kultūros poreikiams </t>
  </si>
  <si>
    <t>98</t>
  </si>
  <si>
    <t>101</t>
  </si>
  <si>
    <t>Šilutės rajono švietimo, ugdymo ir kultūros pastatų modernizavimas, pasinaudojant Europos energetinio efektyvumo fondo technine pagalba</t>
  </si>
  <si>
    <t>Viešieji pastatai, vnt.</t>
  </si>
  <si>
    <t>2014-2020 metų INTERREG  Lietuvos ir Latvijos bendradarbiavimo per sieną programos projektas "Regioninis bendradarbiavimas darniam, integruotam ir sumaniam planavimui"</t>
  </si>
  <si>
    <t>102</t>
  </si>
  <si>
    <t>Projektas "Mokomės. Dalijamės. Augame"</t>
  </si>
  <si>
    <t>09.08.01.02</t>
  </si>
  <si>
    <t>Mokyklų skaičius, vnt.</t>
  </si>
  <si>
    <t>Projektas "Veža"</t>
  </si>
  <si>
    <t>103</t>
  </si>
  <si>
    <t>2023 m.</t>
  </si>
  <si>
    <t>Sukurtos arba atnaujintos atviros erdvės miestų vietovėse , kv. m</t>
  </si>
  <si>
    <t>400690</t>
  </si>
  <si>
    <t>Pagerinti atskiro komunalinio atiekų surinkimo pajėgumai, proc.</t>
  </si>
  <si>
    <t>Šilutės ir Slavsko miestų kultūros paveldo objektų pritaikymas turistiniams bei kultūriniams poreikiams"</t>
  </si>
  <si>
    <t>Parengtas projektas, atlikta ekspertizė, vykdomi darbai, proc.</t>
  </si>
  <si>
    <t>104</t>
  </si>
  <si>
    <t>06.04.01.01</t>
  </si>
  <si>
    <t>Modernizuotų šviestuvų skaičius, vnt.</t>
  </si>
  <si>
    <t>Šilutės rajono savivaldybės seniūnijų apšvietimo modernizavimas</t>
  </si>
  <si>
    <t>480</t>
  </si>
  <si>
    <t>30</t>
  </si>
  <si>
    <t xml:space="preserve">Šilutės H. Šojaus dvaro parko teritorijos sutvarkymas ir pritaikymas rekreacijai   </t>
  </si>
  <si>
    <t xml:space="preserve">Daugiabučių gyvenamųjų namų kvartalo, esančio Šilutės mieste, tarp Parko g., Lietuvininkų g. ir Liepų g., kompleksinis sutvarkymas </t>
  </si>
  <si>
    <t>Šilutės miesto istorinės dalies kraštovaizdžio tvarkymas</t>
  </si>
  <si>
    <t>Bendras rekonstruotų arba atnaujintų kelių ilgis, km</t>
  </si>
  <si>
    <t>Ž. Naumiesčio mokyklos darželio vidaus remontas</t>
  </si>
  <si>
    <t>Administravimas, proc.</t>
  </si>
  <si>
    <t>Suremontuotų kelių, gatvių, aikštelių, kiemų (Šilutės miesto Knygnešių, Melioratorių al. ir kt.) skaičius, vnt.</t>
  </si>
  <si>
    <r>
      <t xml:space="preserve">Kelių priežiūros ir plėtros programa </t>
    </r>
    <r>
      <rPr>
        <b/>
        <sz val="10"/>
        <rFont val="Times New Roman"/>
        <family val="1"/>
        <charset val="186"/>
      </rPr>
      <t>KPPP</t>
    </r>
  </si>
  <si>
    <t>105</t>
  </si>
  <si>
    <t>Pamario krašto žvejų verslininkų veiklos virsmas į rekreacinę žvejybą ir turizmą</t>
  </si>
  <si>
    <t>Mokymų skaičius, vnt.</t>
  </si>
  <si>
    <t>Galimybių studijos-tiriamojo darbo parengimas, vnt.</t>
  </si>
  <si>
    <t>Viešojo ir privataus sektorių partnerystės projektas "Šilutės rajono visuomeninių pastatų energetinio efektyvumo didinimas"</t>
  </si>
  <si>
    <t>Modernizuoti viešieji pastatai, vnt.</t>
  </si>
  <si>
    <t>51</t>
  </si>
  <si>
    <t>Šilutės meno mokyklos atnaujinimas</t>
  </si>
  <si>
    <t>09.02.01.01</t>
  </si>
  <si>
    <t>Sutvarkyta pastatas, proc.</t>
  </si>
  <si>
    <t>106</t>
  </si>
  <si>
    <t>EEE</t>
  </si>
  <si>
    <t>Projektas "Kultūros skūnė"</t>
  </si>
  <si>
    <r>
      <t xml:space="preserve">Užsienio valstybių, tarptautinių organizacijų ir Europos Sąjungos lėšos </t>
    </r>
    <r>
      <rPr>
        <b/>
        <sz val="10"/>
        <rFont val="Times New Roman"/>
        <family val="1"/>
      </rPr>
      <t>ES, EEE</t>
    </r>
  </si>
  <si>
    <t>2024-ųjų metų išlaidų projektas</t>
  </si>
  <si>
    <t>2024 m.</t>
  </si>
  <si>
    <t>Žuvininkystės produktų iškrovimo vietos infrastruktūros gerinimas Uostadvario kaimo krantinėje</t>
  </si>
  <si>
    <t>52</t>
  </si>
  <si>
    <t>Pastato, esančio Tulpių g. 10, Šilutės m., sutvarkymas</t>
  </si>
  <si>
    <t>Sutvarkyta pastatas, vnt.</t>
  </si>
  <si>
    <t>8</t>
  </si>
  <si>
    <t>10</t>
  </si>
  <si>
    <t>Sutvarkytos atskiros patalpos, vnt.</t>
  </si>
  <si>
    <t>SB(ŠIMP)</t>
  </si>
  <si>
    <t xml:space="preserve"> VIP</t>
  </si>
  <si>
    <t>Gatvių skaičius, kuriose įrengtas Šilutės miesto apšvietimas, proc.</t>
  </si>
  <si>
    <r>
      <t xml:space="preserve">Valstybės biudžeto specialioji tikslinė dotacija </t>
    </r>
    <r>
      <rPr>
        <b/>
        <sz val="10"/>
        <rFont val="Times New Roman"/>
        <family val="1"/>
        <charset val="186"/>
      </rPr>
      <t>SB(VB)</t>
    </r>
  </si>
  <si>
    <r>
      <t xml:space="preserve">Aplinkos apsaugos rėmimo specialioji programa </t>
    </r>
    <r>
      <rPr>
        <b/>
        <sz val="10"/>
        <rFont val="Times New Roman"/>
        <family val="1"/>
        <charset val="186"/>
      </rPr>
      <t>SB(AA)</t>
    </r>
  </si>
  <si>
    <r>
      <t xml:space="preserve">Švietimo įstaigų modernizavimo programa </t>
    </r>
    <r>
      <rPr>
        <b/>
        <sz val="10"/>
        <rFont val="Times New Roman"/>
        <family val="1"/>
        <charset val="186"/>
      </rPr>
      <t>SB(ŠIMP)</t>
    </r>
  </si>
  <si>
    <r>
      <t xml:space="preserve">Visuomenės sveikatos apsaugos rėmimo specialioji programa </t>
    </r>
    <r>
      <rPr>
        <b/>
        <sz val="10"/>
        <rFont val="Times New Roman"/>
        <family val="1"/>
        <charset val="186"/>
      </rPr>
      <t>SB(VS)</t>
    </r>
  </si>
  <si>
    <r>
      <t xml:space="preserve">Valstybės investicijų programa </t>
    </r>
    <r>
      <rPr>
        <b/>
        <sz val="10"/>
        <rFont val="Times New Roman"/>
        <family val="1"/>
        <charset val="186"/>
      </rPr>
      <t>VIP</t>
    </r>
  </si>
  <si>
    <r>
      <t xml:space="preserve">Pajamos už suteiktas paslaugas </t>
    </r>
    <r>
      <rPr>
        <b/>
        <sz val="10"/>
        <rFont val="Times New Roman"/>
        <family val="1"/>
        <charset val="186"/>
      </rPr>
      <t>SB(SP)</t>
    </r>
  </si>
  <si>
    <t>Projektas 2024 m.</t>
  </si>
  <si>
    <t>2.1.4. iš jo: pajamos už suteiktas paslaugas</t>
  </si>
  <si>
    <t>2.2.1. švietimo įstaigų modernizavimo programa</t>
  </si>
  <si>
    <t>2.2.4. Užsienio valstybių, tarptautinių organizacijų ir Europos Sąjungos lėšos</t>
  </si>
  <si>
    <t>2.2.5. Valstybės lėšos</t>
  </si>
  <si>
    <t>2.2.6. Kelių priežiūros ir plėtros programos lėšos</t>
  </si>
  <si>
    <t>2.2.3. Valstybės investicijų programa</t>
  </si>
  <si>
    <t>77</t>
  </si>
  <si>
    <t>Šilutės lopšelio-darželio "Gintarėlis" infrastruktūros modernizavimas</t>
  </si>
  <si>
    <t>PATVIRTINTA</t>
  </si>
  <si>
    <t>(Nr. 08)</t>
  </si>
  <si>
    <t>VIPA</t>
  </si>
  <si>
    <r>
      <t xml:space="preserve">Viešųjų investicijų plėtros agentūros lėšos </t>
    </r>
    <r>
      <rPr>
        <b/>
        <sz val="10"/>
        <rFont val="Times New Roman"/>
        <family val="1"/>
      </rPr>
      <t>VIPA</t>
    </r>
  </si>
  <si>
    <t>2.2.8. kitos lėšos</t>
  </si>
  <si>
    <t>2.2.7. Viešųjų investicijų plėtros agentūros lėšos</t>
  </si>
  <si>
    <t>99</t>
  </si>
  <si>
    <t>Socialinis dialogas: partnerystė gyvensenos kokybei</t>
  </si>
  <si>
    <t>303244137</t>
  </si>
  <si>
    <t>12.1</t>
  </si>
  <si>
    <t>Valstybinės lietuvių kalbos mokymai, val.</t>
  </si>
  <si>
    <t>Renginiai, vnt.</t>
  </si>
  <si>
    <t>Bendradarbiavimo platformos sukūrimas, vnt.</t>
  </si>
  <si>
    <t>61</t>
  </si>
  <si>
    <t>Ikimokyklinio ir mokyklinio ugdymo įstaigų sveikatos kabinetų aprūpinimas metodinėmis priemonėmis</t>
  </si>
  <si>
    <t>301791595</t>
  </si>
  <si>
    <t>19.1</t>
  </si>
  <si>
    <t>Šilutės rajono savivaldybės tarybos 2022 m. gruodžio 22 d.</t>
  </si>
  <si>
    <t>2022 m. išlaidos</t>
  </si>
  <si>
    <t>2023 m. išlaidų projektas</t>
  </si>
  <si>
    <t>2023 m. patvirtinta Šilutės r. savivaldybės taryboje</t>
  </si>
  <si>
    <t>2023 m. faktiškai skirtas finansavimas</t>
  </si>
  <si>
    <t>2025-ųjų metų išlaidų projektas</t>
  </si>
  <si>
    <t>2025 m.</t>
  </si>
  <si>
    <t>2022 m. išlaidos, tūkst. Eur</t>
  </si>
  <si>
    <t>2023 m. projektas, tūkst. Eur</t>
  </si>
  <si>
    <t>2023 m. patvirtinta Šilutės r. savivaldybės taryboje, tūkst. Eur</t>
  </si>
  <si>
    <t>2023 m. faktiškai skirtas finansavimas, tūkst. Eur</t>
  </si>
  <si>
    <t>Asignavimai 2022 m.</t>
  </si>
  <si>
    <t>2023-iems m. patvirtinta Šilutės r. savivaldybės taryboje</t>
  </si>
  <si>
    <t>2023-iems m. faktiškai skirta</t>
  </si>
  <si>
    <t>Projektas 2025 m.</t>
  </si>
  <si>
    <t>Rekonstruota krantinė, vnt.</t>
  </si>
  <si>
    <t>Prižiūrimų kelių ilgis, km</t>
  </si>
  <si>
    <t xml:space="preserve">Stebėjimo sistemų ir bevielio interneto įrengimas ir priežiūra, vnt. </t>
  </si>
  <si>
    <t>Interneto ryšio stotelių palaikymas, vnt.</t>
  </si>
  <si>
    <t>Vandens tiekimo ir nuotekų tvarkymo sistemų renovavimas ir plėtra Šilutės rajono savivaldybėje</t>
  </si>
  <si>
    <t>Rekonstruotų vandens tiekimo ir nuotekų tinklų ilgis, km</t>
  </si>
  <si>
    <t>Pamario progimnazijos  pastato ir stadiono atnaujinimo darbai</t>
  </si>
  <si>
    <t>Smulkiojo ir vidutinio verslo rėmimas</t>
  </si>
  <si>
    <t>17</t>
  </si>
  <si>
    <t>Šilutės miesto stadiono infrastruktūros gerinimas</t>
  </si>
  <si>
    <t>sprendimu Nr. T1-1169</t>
  </si>
  <si>
    <t>(Šilutės rajono savivaldybės tarybos 2023 m. sausio 26 d.</t>
  </si>
  <si>
    <t>15</t>
  </si>
  <si>
    <t>Bekontakčiai atsiskaitymai Šilutės rajono savivaldybės mokyklose</t>
  </si>
  <si>
    <t>Mokyklų, įsidiegusių bekontaktį atsiskaitymą, skaičius, vnt.</t>
  </si>
  <si>
    <t>Geresnis gyvenimas mažuose ir vidutinio dydžio miestuose: veiksmai, gerinantys strategijas („A better life in small and mid-sized cities: from Interregional actions to improved Revitalisation strategies“)</t>
  </si>
  <si>
    <t>Atvirų duomenų prieinamumo didinimas, siekiant pagerinti teikiamas viešąsias paslaugas („Strengthening the availability and processing of Open Data to support local growth and urban transformation“)</t>
  </si>
  <si>
    <t xml:space="preserve">04.07.03.01     06.04.01.01   01.03.02.09  04.07.04.01   08.02.01.02      08.06.01.01  08.02.01.08  08.02.01.01  04.05.01.02  10.06.01.01  05.06.01.01   10.02.01.03                09.05.01.01    05.02.01.01 09.02.02.01   09.01.01.01   07.06.01.06   04.06.01.01   01.03.02.01   01.06.01.02   09.08.01.02   09.02.01.01   09.01.02.01  08.01.01.02   06.01.01.01    10.01.02.01  06.02.01.01    01.03.02.01   </t>
  </si>
  <si>
    <t>(Šilutės rajono savivaldybės tarybos 2023 m. vasario 23 d.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</si>
  <si>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2023–2025 ŠILUTĖS RAJONO SAVIVALDYBĖS ADMINISTRACIJOS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</si>
  <si>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08.02.01.02</t>
  </si>
  <si>
    <t>08.02.01.08; 08.02.01.01</t>
  </si>
  <si>
    <t>08.02.01.08</t>
  </si>
  <si>
    <t>10.06.01.01</t>
  </si>
  <si>
    <t>05.02.01.01</t>
  </si>
  <si>
    <t>10.02.01.03</t>
  </si>
  <si>
    <t>Atsinaujinančių energijos išteklių (saulės, vėjo, geoterminės energijos ar kitų, išskyrus biokuro) panaudojimas visuomeninės ir gyvenamosios (įvairių socialinių grupių asmenims) paskirties pastatuose</t>
  </si>
  <si>
    <t>07.06.01.06</t>
  </si>
  <si>
    <t>09.05.01.01</t>
  </si>
  <si>
    <t>09.02.02.01</t>
  </si>
  <si>
    <t>09.01.02.01</t>
  </si>
  <si>
    <t>08.01.01.02</t>
  </si>
  <si>
    <t>Iš viso 08  programai:</t>
  </si>
  <si>
    <t>06.02.01.01</t>
  </si>
  <si>
    <t>Šilutės rajono savivaldybės administracijos 2023–2025 m. Investicijų pritraukimo ir verslo vystymosi programos išlaidų suvestinė</t>
  </si>
  <si>
    <t>sprendimo Nr. T1-1200 redakcija)</t>
  </si>
  <si>
    <t>sprendimo Nr. T1-1222 redakcija)</t>
  </si>
  <si>
    <t>Apsauginių, gaisro signalizacijų, vaizdo stebėjimo sistemų  įrengimas ir priežiūra</t>
  </si>
  <si>
    <t>Įrengtos apsauginės signalizacijos sistemos, vnt.</t>
  </si>
  <si>
    <t>Įrengtos gaisro signalizacijos sistemos, vnt.</t>
  </si>
  <si>
    <t>Įrengtos vaizdo stebėjimo sistemos, vnt.</t>
  </si>
  <si>
    <t>Sistemų priežiūra (aptarnavimas), vnt.</t>
  </si>
  <si>
    <t>107</t>
  </si>
  <si>
    <t>Tarptautinių projektų paraiškų koncepcija</t>
  </si>
  <si>
    <t>Parengtos paraiškos, vnt.</t>
  </si>
  <si>
    <t>(Šilutės rajono savivaldybės tarybos 2023 m. gegužės 25 d.</t>
  </si>
  <si>
    <t>sprendimo Nr. T1-5 redakcija)</t>
  </si>
  <si>
    <t>(Šilutės rajono savivaldybės tarybos 2023 m. rugsėjo 28 d.</t>
  </si>
  <si>
    <t>sprendimo Nr. T1-    redakcija)</t>
  </si>
  <si>
    <t>Šilutės Martyno Jankaus pagrindinės mokyklos pastato ir stadiono atnaujinimo darbai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</si>
</sst>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[Red]0.0"/>
  </numFmts>
  <fonts count="9" x14ac:knownFonts="1">
    <font>
      <sz val="10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  <font>
      <u/>
      <sz val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</font>
    <font>
      <sz val="9"/>
      <name val="Times New Roman"/>
      <family val="1"/>
      <charset val="186"/>
    </font>
  </fonts>
  <fills count="32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C0C0C0"/>
        <bgColor rgb="FFB2B2B2"/>
      </patternFill>
    </fill>
    <fill>
      <patternFill patternType="solid">
        <fgColor rgb="FF969696"/>
        <bgColor rgb="FF808080"/>
      </patternFill>
    </fill>
    <fill>
      <patternFill patternType="solid">
        <fgColor rgb="FFFF8080"/>
        <bgColor rgb="FFFF99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99CC"/>
      </patternFill>
    </fill>
    <fill>
      <patternFill patternType="solid">
        <fgColor theme="0" tint="-0.14999847407452621"/>
        <bgColor rgb="FFB2B2B2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808080"/>
      </patternFill>
    </fill>
    <fill>
      <patternFill patternType="solid">
        <fgColor theme="0"/>
        <bgColor rgb="FFB2B2B2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rgb="FF969696"/>
      </patternFill>
    </fill>
    <fill>
      <patternFill patternType="solid">
        <fgColor theme="0" tint="-0.14999847407452621"/>
        <bgColor rgb="FF808080"/>
      </patternFill>
    </fill>
    <fill>
      <patternFill patternType="solid">
        <fgColor rgb="FFCCFFFF"/>
        <bgColor rgb="FFFFFFCC"/>
      </patternFill>
    </fill>
    <fill>
      <patternFill patternType="solid">
        <fgColor rgb="FFCCFFFF"/>
        <bgColor rgb="FFB2B2B2"/>
      </patternFill>
    </fill>
    <fill>
      <patternFill patternType="solid">
        <fgColor theme="0"/>
        <bgColor rgb="FFCCFFFF"/>
      </patternFill>
    </fill>
    <fill>
      <patternFill patternType="solid">
        <fgColor rgb="FFFFFF99"/>
        <bgColor rgb="FFFFFF00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rgb="FFFFFF00"/>
        <bgColor rgb="FFB2B2B2"/>
      </patternFill>
    </fill>
  </fills>
  <borders count="13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ck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2" borderId="1" applyProtection="0"/>
  </cellStyleXfs>
  <cellXfs count="1310">
    <xf numFmtId="0" fontId="0" fillId="0" borderId="0" xfId="0"/>
    <xf numFmtId="164" fontId="2" fillId="12" borderId="16" xfId="0" applyNumberFormat="1" applyFont="1" applyFill="1" applyBorder="1" applyAlignment="1">
      <alignment horizontal="center" vertical="top"/>
    </xf>
    <xf numFmtId="164" fontId="2" fillId="12" borderId="17" xfId="0" applyNumberFormat="1" applyFont="1" applyFill="1" applyBorder="1" applyAlignment="1">
      <alignment horizontal="center" vertical="top"/>
    </xf>
    <xf numFmtId="164" fontId="2" fillId="10" borderId="17" xfId="0" applyNumberFormat="1" applyFont="1" applyFill="1" applyBorder="1" applyAlignment="1">
      <alignment horizontal="center" vertical="top"/>
    </xf>
    <xf numFmtId="164" fontId="2" fillId="12" borderId="25" xfId="0" applyNumberFormat="1" applyFont="1" applyFill="1" applyBorder="1" applyAlignment="1">
      <alignment horizontal="center" vertical="top"/>
    </xf>
    <xf numFmtId="164" fontId="2" fillId="12" borderId="23" xfId="0" applyNumberFormat="1" applyFont="1" applyFill="1" applyBorder="1" applyAlignment="1">
      <alignment horizontal="center" vertical="top"/>
    </xf>
    <xf numFmtId="164" fontId="2" fillId="12" borderId="59" xfId="0" applyNumberFormat="1" applyFont="1" applyFill="1" applyBorder="1" applyAlignment="1">
      <alignment horizontal="center" vertical="top"/>
    </xf>
    <xf numFmtId="164" fontId="2" fillId="12" borderId="48" xfId="0" applyNumberFormat="1" applyFont="1" applyFill="1" applyBorder="1" applyAlignment="1">
      <alignment horizontal="center" vertical="top"/>
    </xf>
    <xf numFmtId="164" fontId="2" fillId="12" borderId="45" xfId="0" applyNumberFormat="1" applyFont="1" applyFill="1" applyBorder="1" applyAlignment="1">
      <alignment horizontal="center" vertical="top"/>
    </xf>
    <xf numFmtId="164" fontId="2" fillId="12" borderId="15" xfId="0" applyNumberFormat="1" applyFont="1" applyFill="1" applyBorder="1" applyAlignment="1">
      <alignment horizontal="center" vertical="top"/>
    </xf>
    <xf numFmtId="164" fontId="2" fillId="5" borderId="45" xfId="0" applyNumberFormat="1" applyFont="1" applyFill="1" applyBorder="1" applyAlignment="1">
      <alignment horizontal="center" vertical="top"/>
    </xf>
    <xf numFmtId="164" fontId="2" fillId="12" borderId="29" xfId="0" applyNumberFormat="1" applyFont="1" applyFill="1" applyBorder="1" applyAlignment="1">
      <alignment horizontal="center" vertical="top"/>
    </xf>
    <xf numFmtId="164" fontId="1" fillId="0" borderId="35" xfId="0" applyNumberFormat="1" applyFont="1" applyBorder="1" applyAlignment="1" applyProtection="1">
      <alignment horizontal="center" vertical="center"/>
      <protection locked="0"/>
    </xf>
    <xf numFmtId="164" fontId="1" fillId="0" borderId="8" xfId="0" applyNumberFormat="1" applyFont="1" applyBorder="1" applyAlignment="1" applyProtection="1">
      <alignment horizontal="center" vertical="center"/>
      <protection locked="0"/>
    </xf>
    <xf numFmtId="164" fontId="1" fillId="0" borderId="24" xfId="0" applyNumberFormat="1" applyFont="1" applyBorder="1" applyAlignment="1" applyProtection="1">
      <alignment horizontal="center" vertical="center"/>
      <protection locked="0"/>
    </xf>
    <xf numFmtId="164" fontId="1" fillId="0" borderId="0" xfId="0" applyNumberFormat="1" applyFont="1" applyBorder="1" applyAlignment="1" applyProtection="1">
      <alignment horizontal="center" vertical="center"/>
      <protection locked="0"/>
    </xf>
    <xf numFmtId="164" fontId="2" fillId="21" borderId="59" xfId="0" applyNumberFormat="1" applyFont="1" applyFill="1" applyBorder="1" applyAlignment="1">
      <alignment horizontal="center" vertical="top"/>
    </xf>
    <xf numFmtId="164" fontId="2" fillId="21" borderId="17" xfId="0" applyNumberFormat="1" applyFont="1" applyFill="1" applyBorder="1" applyAlignment="1">
      <alignment horizontal="center" vertical="top"/>
    </xf>
    <xf numFmtId="164" fontId="2" fillId="21" borderId="29" xfId="0" applyNumberFormat="1" applyFont="1" applyFill="1" applyBorder="1" applyAlignment="1">
      <alignment horizontal="center" vertical="top"/>
    </xf>
    <xf numFmtId="164" fontId="2" fillId="21" borderId="15" xfId="0" applyNumberFormat="1" applyFont="1" applyFill="1" applyBorder="1" applyAlignment="1">
      <alignment horizontal="center" vertical="top"/>
    </xf>
    <xf numFmtId="164" fontId="2" fillId="10" borderId="45" xfId="0" applyNumberFormat="1" applyFont="1" applyFill="1" applyBorder="1" applyAlignment="1">
      <alignment horizontal="center" vertical="top"/>
    </xf>
    <xf numFmtId="164" fontId="2" fillId="10" borderId="48" xfId="0" applyNumberFormat="1" applyFont="1" applyFill="1" applyBorder="1" applyAlignment="1">
      <alignment horizontal="center" vertical="top"/>
    </xf>
    <xf numFmtId="164" fontId="2" fillId="10" borderId="16" xfId="0" applyNumberFormat="1" applyFont="1" applyFill="1" applyBorder="1" applyAlignment="1">
      <alignment horizontal="center" vertical="top"/>
    </xf>
    <xf numFmtId="164" fontId="2" fillId="10" borderId="15" xfId="0" applyNumberFormat="1" applyFont="1" applyFill="1" applyBorder="1" applyAlignment="1">
      <alignment horizontal="center" vertical="top"/>
    </xf>
    <xf numFmtId="164" fontId="2" fillId="10" borderId="29" xfId="0" applyNumberFormat="1" applyFont="1" applyFill="1" applyBorder="1" applyAlignment="1">
      <alignment horizontal="center" vertical="top"/>
    </xf>
    <xf numFmtId="164" fontId="2" fillId="6" borderId="45" xfId="0" applyNumberFormat="1" applyFont="1" applyFill="1" applyBorder="1" applyAlignment="1">
      <alignment horizontal="center" vertical="top"/>
    </xf>
    <xf numFmtId="164" fontId="2" fillId="6" borderId="17" xfId="0" applyNumberFormat="1" applyFont="1" applyFill="1" applyBorder="1" applyAlignment="1">
      <alignment horizontal="center" vertical="top"/>
    </xf>
    <xf numFmtId="164" fontId="2" fillId="6" borderId="15" xfId="0" applyNumberFormat="1" applyFont="1" applyFill="1" applyBorder="1" applyAlignment="1">
      <alignment horizontal="center" vertical="top"/>
    </xf>
    <xf numFmtId="164" fontId="2" fillId="6" borderId="16" xfId="0" applyNumberFormat="1" applyFont="1" applyFill="1" applyBorder="1" applyAlignment="1">
      <alignment horizontal="center" vertical="top"/>
    </xf>
    <xf numFmtId="164" fontId="2" fillId="6" borderId="29" xfId="0" applyNumberFormat="1" applyFont="1" applyFill="1" applyBorder="1" applyAlignment="1">
      <alignment horizontal="center" vertical="top"/>
    </xf>
    <xf numFmtId="164" fontId="2" fillId="5" borderId="17" xfId="0" applyNumberFormat="1" applyFont="1" applyFill="1" applyBorder="1" applyAlignment="1">
      <alignment horizontal="center" vertical="top"/>
    </xf>
    <xf numFmtId="164" fontId="1" fillId="6" borderId="23" xfId="0" applyNumberFormat="1" applyFont="1" applyFill="1" applyBorder="1" applyAlignment="1">
      <alignment horizontal="center" vertical="top" wrapText="1"/>
    </xf>
    <xf numFmtId="49" fontId="2" fillId="5" borderId="16" xfId="0" applyNumberFormat="1" applyFont="1" applyFill="1" applyBorder="1" applyAlignment="1">
      <alignment horizontal="center" vertical="top"/>
    </xf>
    <xf numFmtId="164" fontId="2" fillId="6" borderId="45" xfId="0" applyNumberFormat="1" applyFont="1" applyFill="1" applyBorder="1" applyAlignment="1">
      <alignment horizontal="center" vertical="center"/>
    </xf>
    <xf numFmtId="164" fontId="2" fillId="6" borderId="17" xfId="0" applyNumberFormat="1" applyFont="1" applyFill="1" applyBorder="1" applyAlignment="1">
      <alignment horizontal="center" vertical="center"/>
    </xf>
    <xf numFmtId="164" fontId="2" fillId="6" borderId="48" xfId="0" applyNumberFormat="1" applyFont="1" applyFill="1" applyBorder="1" applyAlignment="1">
      <alignment horizontal="center" vertical="center"/>
    </xf>
    <xf numFmtId="164" fontId="2" fillId="6" borderId="15" xfId="0" applyNumberFormat="1" applyFont="1" applyFill="1" applyBorder="1" applyAlignment="1">
      <alignment horizontal="center" vertical="center"/>
    </xf>
    <xf numFmtId="49" fontId="2" fillId="6" borderId="23" xfId="0" applyNumberFormat="1" applyFont="1" applyFill="1" applyBorder="1" applyAlignment="1">
      <alignment horizontal="center" vertical="top"/>
    </xf>
    <xf numFmtId="164" fontId="2" fillId="6" borderId="16" xfId="0" applyNumberFormat="1" applyFont="1" applyFill="1" applyBorder="1" applyAlignment="1">
      <alignment horizontal="center" vertical="center"/>
    </xf>
    <xf numFmtId="164" fontId="2" fillId="6" borderId="29" xfId="0" applyNumberFormat="1" applyFont="1" applyFill="1" applyBorder="1" applyAlignment="1">
      <alignment horizontal="center" vertical="center"/>
    </xf>
    <xf numFmtId="164" fontId="2" fillId="6" borderId="25" xfId="0" applyNumberFormat="1" applyFont="1" applyFill="1" applyBorder="1" applyAlignment="1">
      <alignment horizontal="center" vertical="center"/>
    </xf>
    <xf numFmtId="0" fontId="1" fillId="0" borderId="0" xfId="0" applyFont="1"/>
    <xf numFmtId="0" fontId="1" fillId="3" borderId="0" xfId="0" applyFont="1" applyFill="1"/>
    <xf numFmtId="0" fontId="2" fillId="3" borderId="0" xfId="0" applyFont="1" applyFill="1" applyAlignment="1" applyProtection="1">
      <alignment wrapText="1"/>
      <protection locked="0"/>
    </xf>
    <xf numFmtId="0" fontId="1" fillId="3" borderId="0" xfId="0" applyFont="1" applyFill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3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9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Border="1"/>
    <xf numFmtId="0" fontId="2" fillId="0" borderId="0" xfId="0" applyFont="1"/>
    <xf numFmtId="0" fontId="1" fillId="3" borderId="0" xfId="0" applyFont="1" applyFill="1" applyBorder="1"/>
    <xf numFmtId="0" fontId="2" fillId="3" borderId="0" xfId="0" applyFont="1" applyFill="1"/>
    <xf numFmtId="164" fontId="1" fillId="0" borderId="0" xfId="0" applyNumberFormat="1" applyFont="1"/>
    <xf numFmtId="0" fontId="1" fillId="15" borderId="0" xfId="0" applyFont="1" applyFill="1" applyBorder="1"/>
    <xf numFmtId="0" fontId="2" fillId="15" borderId="0" xfId="0" applyFont="1" applyFill="1"/>
    <xf numFmtId="0" fontId="1" fillId="16" borderId="0" xfId="0" applyFont="1" applyFill="1"/>
    <xf numFmtId="0" fontId="1" fillId="17" borderId="0" xfId="0" applyFont="1" applyFill="1"/>
    <xf numFmtId="0" fontId="1" fillId="17" borderId="0" xfId="0" applyFont="1" applyFill="1" applyBorder="1"/>
    <xf numFmtId="0" fontId="2" fillId="17" borderId="0" xfId="0" applyFont="1" applyFill="1"/>
    <xf numFmtId="0" fontId="1" fillId="16" borderId="0" xfId="0" applyFont="1" applyFill="1" applyBorder="1"/>
    <xf numFmtId="0" fontId="2" fillId="16" borderId="0" xfId="0" applyFont="1" applyFill="1"/>
    <xf numFmtId="0" fontId="1" fillId="8" borderId="0" xfId="0" applyFont="1" applyFill="1"/>
    <xf numFmtId="0" fontId="1" fillId="15" borderId="0" xfId="0" applyFont="1" applyFill="1"/>
    <xf numFmtId="0" fontId="1" fillId="4" borderId="0" xfId="0" applyFont="1" applyFill="1"/>
    <xf numFmtId="0" fontId="1" fillId="13" borderId="0" xfId="0" applyFont="1" applyFill="1"/>
    <xf numFmtId="0" fontId="1" fillId="13" borderId="0" xfId="0" applyFont="1" applyFill="1" applyBorder="1"/>
    <xf numFmtId="0" fontId="2" fillId="13" borderId="0" xfId="0" applyFont="1" applyFill="1"/>
    <xf numFmtId="0" fontId="1" fillId="11" borderId="0" xfId="0" applyFont="1" applyFill="1" applyBorder="1"/>
    <xf numFmtId="0" fontId="2" fillId="11" borderId="0" xfId="0" applyFont="1" applyFill="1"/>
    <xf numFmtId="164" fontId="1" fillId="3" borderId="0" xfId="0" applyNumberFormat="1" applyFont="1" applyFill="1"/>
    <xf numFmtId="164" fontId="1" fillId="16" borderId="0" xfId="0" applyNumberFormat="1" applyFont="1" applyFill="1"/>
    <xf numFmtId="164" fontId="1" fillId="16" borderId="0" xfId="0" applyNumberFormat="1" applyFont="1" applyFill="1" applyBorder="1"/>
    <xf numFmtId="164" fontId="2" fillId="16" borderId="0" xfId="0" applyNumberFormat="1" applyFont="1" applyFill="1"/>
    <xf numFmtId="164" fontId="1" fillId="0" borderId="0" xfId="0" applyNumberFormat="1" applyFont="1" applyBorder="1"/>
    <xf numFmtId="164" fontId="1" fillId="15" borderId="0" xfId="0" applyNumberFormat="1" applyFont="1" applyFill="1" applyBorder="1"/>
    <xf numFmtId="164" fontId="2" fillId="15" borderId="0" xfId="0" applyNumberFormat="1" applyFont="1" applyFill="1"/>
    <xf numFmtId="164" fontId="1" fillId="15" borderId="0" xfId="0" applyNumberFormat="1" applyFont="1" applyFill="1"/>
    <xf numFmtId="164" fontId="1" fillId="9" borderId="0" xfId="0" applyNumberFormat="1" applyFont="1" applyFill="1"/>
    <xf numFmtId="164" fontId="1" fillId="11" borderId="0" xfId="0" applyNumberFormat="1" applyFont="1" applyFill="1"/>
    <xf numFmtId="164" fontId="1" fillId="11" borderId="0" xfId="0" applyNumberFormat="1" applyFont="1" applyFill="1" applyBorder="1"/>
    <xf numFmtId="164" fontId="2" fillId="11" borderId="0" xfId="0" applyNumberFormat="1" applyFont="1" applyFill="1"/>
    <xf numFmtId="0" fontId="1" fillId="9" borderId="0" xfId="0" applyFont="1" applyFill="1"/>
    <xf numFmtId="0" fontId="1" fillId="11" borderId="0" xfId="0" applyFont="1" applyFill="1"/>
    <xf numFmtId="0" fontId="1" fillId="7" borderId="0" xfId="0" applyFont="1" applyFill="1"/>
    <xf numFmtId="0" fontId="1" fillId="18" borderId="0" xfId="0" applyFont="1" applyFill="1"/>
    <xf numFmtId="49" fontId="2" fillId="3" borderId="0" xfId="0" applyNumberFormat="1" applyFont="1" applyFill="1" applyBorder="1" applyAlignment="1">
      <alignment horizontal="center" vertical="top"/>
    </xf>
    <xf numFmtId="49" fontId="2" fillId="3" borderId="0" xfId="0" applyNumberFormat="1" applyFont="1" applyFill="1" applyBorder="1" applyAlignment="1">
      <alignment horizontal="right" vertical="top"/>
    </xf>
    <xf numFmtId="164" fontId="2" fillId="3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5" fontId="1" fillId="6" borderId="0" xfId="0" applyNumberFormat="1" applyFont="1" applyFill="1"/>
    <xf numFmtId="165" fontId="1" fillId="0" borderId="0" xfId="0" applyNumberFormat="1" applyFont="1"/>
    <xf numFmtId="164" fontId="1" fillId="3" borderId="3" xfId="0" applyNumberFormat="1" applyFont="1" applyFill="1" applyBorder="1" applyAlignment="1" applyProtection="1">
      <alignment horizontal="center" vertical="center"/>
      <protection locked="0"/>
    </xf>
    <xf numFmtId="164" fontId="1" fillId="0" borderId="3" xfId="0" applyNumberFormat="1" applyFont="1" applyBorder="1" applyAlignment="1" applyProtection="1">
      <alignment horizontal="center" vertical="center"/>
      <protection locked="0"/>
    </xf>
    <xf numFmtId="164" fontId="1" fillId="0" borderId="6" xfId="0" applyNumberFormat="1" applyFont="1" applyBorder="1" applyAlignment="1" applyProtection="1">
      <alignment horizontal="center" vertical="center"/>
      <protection locked="0"/>
    </xf>
    <xf numFmtId="164" fontId="1" fillId="15" borderId="35" xfId="0" applyNumberFormat="1" applyFont="1" applyFill="1" applyBorder="1" applyAlignment="1" applyProtection="1">
      <alignment horizontal="center" vertical="center"/>
      <protection locked="0"/>
    </xf>
    <xf numFmtId="164" fontId="1" fillId="15" borderId="54" xfId="0" applyNumberFormat="1" applyFont="1" applyFill="1" applyBorder="1" applyAlignment="1" applyProtection="1">
      <alignment horizontal="center" vertical="center"/>
      <protection locked="0"/>
    </xf>
    <xf numFmtId="164" fontId="1" fillId="15" borderId="36" xfId="0" applyNumberFormat="1" applyFont="1" applyFill="1" applyBorder="1" applyAlignment="1" applyProtection="1">
      <alignment horizontal="center" vertical="center"/>
      <protection locked="0"/>
    </xf>
    <xf numFmtId="164" fontId="1" fillId="15" borderId="6" xfId="0" applyNumberFormat="1" applyFont="1" applyFill="1" applyBorder="1" applyAlignment="1" applyProtection="1">
      <alignment horizontal="center" vertical="center"/>
      <protection locked="0"/>
    </xf>
    <xf numFmtId="164" fontId="1" fillId="3" borderId="6" xfId="0" applyNumberFormat="1" applyFont="1" applyFill="1" applyBorder="1" applyAlignment="1" applyProtection="1">
      <alignment horizontal="center" vertical="center"/>
      <protection locked="0"/>
    </xf>
    <xf numFmtId="164" fontId="1" fillId="0" borderId="33" xfId="0" applyNumberFormat="1" applyFont="1" applyBorder="1" applyAlignment="1" applyProtection="1">
      <alignment horizontal="center" vertical="center"/>
      <protection locked="0"/>
    </xf>
    <xf numFmtId="164" fontId="1" fillId="0" borderId="61" xfId="0" applyNumberFormat="1" applyFont="1" applyBorder="1" applyAlignment="1" applyProtection="1">
      <alignment horizontal="center" vertical="center"/>
      <protection locked="0"/>
    </xf>
    <xf numFmtId="164" fontId="2" fillId="10" borderId="59" xfId="0" applyNumberFormat="1" applyFont="1" applyFill="1" applyBorder="1" applyAlignment="1">
      <alignment horizontal="center" vertical="top"/>
    </xf>
    <xf numFmtId="164" fontId="2" fillId="10" borderId="25" xfId="0" applyNumberFormat="1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 applyProtection="1">
      <alignment horizontal="center" vertical="center"/>
      <protection locked="0"/>
    </xf>
    <xf numFmtId="164" fontId="1" fillId="0" borderId="54" xfId="0" applyNumberFormat="1" applyFont="1" applyBorder="1" applyAlignment="1" applyProtection="1">
      <alignment horizontal="center" vertical="center"/>
      <protection locked="0"/>
    </xf>
    <xf numFmtId="164" fontId="1" fillId="0" borderId="40" xfId="0" applyNumberFormat="1" applyFont="1" applyBorder="1" applyAlignment="1" applyProtection="1">
      <alignment horizontal="center" vertical="center"/>
      <protection locked="0"/>
    </xf>
    <xf numFmtId="164" fontId="1" fillId="0" borderId="72" xfId="0" applyNumberFormat="1" applyFont="1" applyBorder="1" applyAlignment="1" applyProtection="1">
      <alignment horizontal="center" vertical="center"/>
      <protection locked="0"/>
    </xf>
    <xf numFmtId="164" fontId="1" fillId="3" borderId="20" xfId="0" applyNumberFormat="1" applyFont="1" applyFill="1" applyBorder="1" applyAlignment="1">
      <alignment horizontal="center" vertical="center"/>
    </xf>
    <xf numFmtId="164" fontId="1" fillId="3" borderId="24" xfId="0" applyNumberFormat="1" applyFont="1" applyFill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/>
    </xf>
    <xf numFmtId="0" fontId="1" fillId="0" borderId="69" xfId="0" applyFont="1" applyBorder="1" applyAlignment="1">
      <alignment horizontal="center" vertical="center" wrapText="1"/>
    </xf>
    <xf numFmtId="164" fontId="1" fillId="3" borderId="26" xfId="0" applyNumberFormat="1" applyFont="1" applyFill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/>
    </xf>
    <xf numFmtId="164" fontId="1" fillId="0" borderId="90" xfId="0" applyNumberFormat="1" applyFont="1" applyBorder="1" applyAlignment="1">
      <alignment horizontal="center" vertical="center"/>
    </xf>
    <xf numFmtId="164" fontId="1" fillId="0" borderId="62" xfId="0" applyNumberFormat="1" applyFont="1" applyBorder="1" applyAlignment="1">
      <alignment horizontal="center" vertical="center"/>
    </xf>
    <xf numFmtId="164" fontId="1" fillId="0" borderId="69" xfId="0" applyNumberFormat="1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75" xfId="0" applyNumberFormat="1" applyFont="1" applyBorder="1" applyAlignment="1">
      <alignment horizontal="center" vertical="center"/>
    </xf>
    <xf numFmtId="164" fontId="1" fillId="0" borderId="60" xfId="0" applyNumberFormat="1" applyFont="1" applyBorder="1" applyAlignment="1">
      <alignment horizontal="center" vertical="center"/>
    </xf>
    <xf numFmtId="164" fontId="1" fillId="0" borderId="76" xfId="0" applyNumberFormat="1" applyFont="1" applyBorder="1" applyAlignment="1">
      <alignment horizontal="center" vertical="center"/>
    </xf>
    <xf numFmtId="0" fontId="2" fillId="12" borderId="15" xfId="0" applyFont="1" applyFill="1" applyBorder="1" applyAlignment="1">
      <alignment horizontal="center" vertical="top" wrapText="1"/>
    </xf>
    <xf numFmtId="164" fontId="1" fillId="3" borderId="90" xfId="0" applyNumberFormat="1" applyFont="1" applyFill="1" applyBorder="1" applyAlignment="1">
      <alignment horizontal="center" vertical="center"/>
    </xf>
    <xf numFmtId="164" fontId="1" fillId="3" borderId="75" xfId="0" applyNumberFormat="1" applyFont="1" applyFill="1" applyBorder="1" applyAlignment="1">
      <alignment horizontal="center" vertical="center"/>
    </xf>
    <xf numFmtId="164" fontId="1" fillId="0" borderId="33" xfId="0" applyNumberFormat="1" applyFont="1" applyBorder="1" applyAlignment="1">
      <alignment horizontal="center" vertical="center"/>
    </xf>
    <xf numFmtId="164" fontId="1" fillId="3" borderId="20" xfId="0" applyNumberFormat="1" applyFont="1" applyFill="1" applyBorder="1" applyAlignment="1" applyProtection="1">
      <alignment horizontal="center" vertical="center"/>
      <protection locked="0"/>
    </xf>
    <xf numFmtId="164" fontId="1" fillId="0" borderId="20" xfId="0" applyNumberFormat="1" applyFont="1" applyBorder="1" applyAlignment="1" applyProtection="1">
      <alignment horizontal="center" vertical="center"/>
      <protection locked="0"/>
    </xf>
    <xf numFmtId="164" fontId="1" fillId="0" borderId="32" xfId="0" applyNumberFormat="1" applyFont="1" applyBorder="1" applyAlignment="1" applyProtection="1">
      <alignment horizontal="center" vertical="center"/>
      <protection locked="0"/>
    </xf>
    <xf numFmtId="0" fontId="2" fillId="10" borderId="15" xfId="0" applyFont="1" applyFill="1" applyBorder="1" applyAlignment="1">
      <alignment horizontal="center" vertical="top" wrapText="1"/>
    </xf>
    <xf numFmtId="164" fontId="2" fillId="10" borderId="52" xfId="0" applyNumberFormat="1" applyFont="1" applyFill="1" applyBorder="1" applyAlignment="1">
      <alignment horizontal="center" vertical="top"/>
    </xf>
    <xf numFmtId="164" fontId="2" fillId="10" borderId="26" xfId="0" applyNumberFormat="1" applyFont="1" applyFill="1" applyBorder="1" applyAlignment="1">
      <alignment horizontal="center" vertical="top"/>
    </xf>
    <xf numFmtId="164" fontId="1" fillId="0" borderId="3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20" xfId="0" applyNumberFormat="1" applyFont="1" applyBorder="1" applyAlignment="1">
      <alignment horizontal="center" vertical="center"/>
    </xf>
    <xf numFmtId="164" fontId="1" fillId="15" borderId="20" xfId="0" applyNumberFormat="1" applyFont="1" applyFill="1" applyBorder="1" applyAlignment="1">
      <alignment horizontal="center" vertical="center"/>
    </xf>
    <xf numFmtId="164" fontId="1" fillId="15" borderId="6" xfId="0" applyNumberFormat="1" applyFont="1" applyFill="1" applyBorder="1" applyAlignment="1">
      <alignment horizontal="center" vertical="center"/>
    </xf>
    <xf numFmtId="164" fontId="1" fillId="16" borderId="6" xfId="0" applyNumberFormat="1" applyFont="1" applyFill="1" applyBorder="1" applyAlignment="1">
      <alignment horizontal="center" vertical="center"/>
    </xf>
    <xf numFmtId="164" fontId="1" fillId="16" borderId="20" xfId="0" applyNumberFormat="1" applyFont="1" applyFill="1" applyBorder="1" applyAlignment="1">
      <alignment horizontal="center" vertical="center"/>
    </xf>
    <xf numFmtId="164" fontId="1" fillId="0" borderId="91" xfId="0" applyNumberFormat="1" applyFont="1" applyBorder="1" applyAlignment="1">
      <alignment horizontal="center" vertical="center"/>
    </xf>
    <xf numFmtId="164" fontId="1" fillId="0" borderId="94" xfId="0" applyNumberFormat="1" applyFont="1" applyBorder="1" applyAlignment="1">
      <alignment horizontal="center" vertical="center"/>
    </xf>
    <xf numFmtId="164" fontId="1" fillId="0" borderId="95" xfId="0" applyNumberFormat="1" applyFont="1" applyBorder="1" applyAlignment="1">
      <alignment horizontal="center" vertical="center"/>
    </xf>
    <xf numFmtId="164" fontId="1" fillId="0" borderId="61" xfId="0" applyNumberFormat="1" applyFont="1" applyBorder="1" applyAlignment="1">
      <alignment horizontal="center" vertical="center"/>
    </xf>
    <xf numFmtId="164" fontId="1" fillId="3" borderId="61" xfId="0" applyNumberFormat="1" applyFont="1" applyFill="1" applyBorder="1" applyAlignment="1">
      <alignment horizontal="center" vertical="center"/>
    </xf>
    <xf numFmtId="164" fontId="1" fillId="0" borderId="65" xfId="0" applyNumberFormat="1" applyFont="1" applyBorder="1" applyAlignment="1">
      <alignment horizontal="center" vertical="center"/>
    </xf>
    <xf numFmtId="164" fontId="1" fillId="3" borderId="35" xfId="0" applyNumberFormat="1" applyFont="1" applyFill="1" applyBorder="1" applyAlignment="1">
      <alignment horizontal="center" vertical="center"/>
    </xf>
    <xf numFmtId="164" fontId="1" fillId="3" borderId="86" xfId="0" applyNumberFormat="1" applyFont="1" applyFill="1" applyBorder="1" applyAlignment="1">
      <alignment horizontal="center" vertical="center"/>
    </xf>
    <xf numFmtId="164" fontId="1" fillId="3" borderId="54" xfId="0" applyNumberFormat="1" applyFont="1" applyFill="1" applyBorder="1" applyAlignment="1">
      <alignment horizontal="center" vertical="center"/>
    </xf>
    <xf numFmtId="164" fontId="1" fillId="0" borderId="53" xfId="0" applyNumberFormat="1" applyFont="1" applyBorder="1" applyAlignment="1">
      <alignment horizontal="center" vertical="center"/>
    </xf>
    <xf numFmtId="164" fontId="1" fillId="0" borderId="86" xfId="0" applyNumberFormat="1" applyFont="1" applyBorder="1" applyAlignment="1">
      <alignment horizontal="center" vertical="center"/>
    </xf>
    <xf numFmtId="164" fontId="1" fillId="0" borderId="54" xfId="0" applyNumberFormat="1" applyFont="1" applyBorder="1" applyAlignment="1">
      <alignment horizontal="center" vertical="center"/>
    </xf>
    <xf numFmtId="164" fontId="1" fillId="3" borderId="53" xfId="0" applyNumberFormat="1" applyFont="1" applyFill="1" applyBorder="1" applyAlignment="1">
      <alignment horizontal="center" vertical="center"/>
    </xf>
    <xf numFmtId="164" fontId="1" fillId="3" borderId="82" xfId="0" applyNumberFormat="1" applyFont="1" applyFill="1" applyBorder="1" applyAlignment="1">
      <alignment horizontal="center" vertical="center"/>
    </xf>
    <xf numFmtId="164" fontId="1" fillId="0" borderId="36" xfId="0" applyNumberFormat="1" applyFont="1" applyBorder="1" applyAlignment="1">
      <alignment horizontal="center" vertical="center"/>
    </xf>
    <xf numFmtId="164" fontId="1" fillId="3" borderId="31" xfId="0" applyNumberFormat="1" applyFont="1" applyFill="1" applyBorder="1" applyAlignment="1">
      <alignment horizontal="center" vertical="center"/>
    </xf>
    <xf numFmtId="164" fontId="1" fillId="3" borderId="83" xfId="0" applyNumberFormat="1" applyFont="1" applyFill="1" applyBorder="1" applyAlignment="1">
      <alignment horizontal="center" vertical="center"/>
    </xf>
    <xf numFmtId="164" fontId="1" fillId="0" borderId="49" xfId="0" applyNumberFormat="1" applyFont="1" applyBorder="1" applyAlignment="1">
      <alignment horizontal="center" vertical="center"/>
    </xf>
    <xf numFmtId="164" fontId="1" fillId="0" borderId="31" xfId="0" applyNumberFormat="1" applyFont="1" applyBorder="1" applyAlignment="1">
      <alignment horizontal="center" vertical="center"/>
    </xf>
    <xf numFmtId="164" fontId="1" fillId="0" borderId="83" xfId="0" applyNumberFormat="1" applyFont="1" applyBorder="1" applyAlignment="1">
      <alignment horizontal="center" vertical="center"/>
    </xf>
    <xf numFmtId="164" fontId="1" fillId="3" borderId="49" xfId="0" applyNumberFormat="1" applyFont="1" applyFill="1" applyBorder="1" applyAlignment="1">
      <alignment horizontal="center" vertical="center"/>
    </xf>
    <xf numFmtId="164" fontId="1" fillId="3" borderId="89" xfId="0" applyNumberFormat="1" applyFont="1" applyFill="1" applyBorder="1" applyAlignment="1">
      <alignment horizontal="center" vertical="center"/>
    </xf>
    <xf numFmtId="164" fontId="1" fillId="0" borderId="78" xfId="0" applyNumberFormat="1" applyFont="1" applyBorder="1" applyAlignment="1">
      <alignment horizontal="center" vertical="center"/>
    </xf>
    <xf numFmtId="49" fontId="2" fillId="5" borderId="30" xfId="0" applyNumberFormat="1" applyFont="1" applyFill="1" applyBorder="1" applyAlignment="1">
      <alignment horizontal="center" vertical="top"/>
    </xf>
    <xf numFmtId="164" fontId="1" fillId="0" borderId="35" xfId="0" applyNumberFormat="1" applyFont="1" applyBorder="1" applyAlignment="1">
      <alignment horizontal="center" vertical="center"/>
    </xf>
    <xf numFmtId="164" fontId="1" fillId="3" borderId="33" xfId="0" applyNumberFormat="1" applyFont="1" applyFill="1" applyBorder="1" applyAlignment="1">
      <alignment horizontal="center" vertical="center"/>
    </xf>
    <xf numFmtId="164" fontId="1" fillId="3" borderId="74" xfId="0" applyNumberFormat="1" applyFont="1" applyFill="1" applyBorder="1" applyAlignment="1">
      <alignment horizontal="center" vertical="center"/>
    </xf>
    <xf numFmtId="164" fontId="1" fillId="0" borderId="64" xfId="0" applyNumberFormat="1" applyFont="1" applyBorder="1" applyAlignment="1">
      <alignment horizontal="center" vertical="center"/>
    </xf>
    <xf numFmtId="164" fontId="1" fillId="0" borderId="79" xfId="0" applyNumberFormat="1" applyFont="1" applyBorder="1" applyAlignment="1">
      <alignment horizontal="center" vertical="center"/>
    </xf>
    <xf numFmtId="164" fontId="2" fillId="22" borderId="23" xfId="0" applyNumberFormat="1" applyFont="1" applyFill="1" applyBorder="1" applyAlignment="1">
      <alignment horizontal="center" vertical="top"/>
    </xf>
    <xf numFmtId="164" fontId="2" fillId="22" borderId="17" xfId="0" applyNumberFormat="1" applyFont="1" applyFill="1" applyBorder="1" applyAlignment="1">
      <alignment horizontal="center" vertical="top"/>
    </xf>
    <xf numFmtId="164" fontId="2" fillId="10" borderId="23" xfId="0" applyNumberFormat="1" applyFont="1" applyFill="1" applyBorder="1" applyAlignment="1">
      <alignment horizontal="center" vertical="top"/>
    </xf>
    <xf numFmtId="164" fontId="2" fillId="22" borderId="16" xfId="0" applyNumberFormat="1" applyFont="1" applyFill="1" applyBorder="1" applyAlignment="1">
      <alignment horizontal="center" vertical="top"/>
    </xf>
    <xf numFmtId="164" fontId="1" fillId="0" borderId="27" xfId="0" applyNumberFormat="1" applyFont="1" applyBorder="1" applyAlignment="1" applyProtection="1">
      <alignment horizontal="center" vertical="center"/>
      <protection locked="0"/>
    </xf>
    <xf numFmtId="164" fontId="1" fillId="16" borderId="53" xfId="0" applyNumberFormat="1" applyFont="1" applyFill="1" applyBorder="1" applyAlignment="1">
      <alignment horizontal="center" vertical="center"/>
    </xf>
    <xf numFmtId="164" fontId="1" fillId="15" borderId="60" xfId="0" applyNumberFormat="1" applyFont="1" applyFill="1" applyBorder="1" applyAlignment="1">
      <alignment horizontal="center" vertical="center"/>
    </xf>
    <xf numFmtId="164" fontId="1" fillId="16" borderId="60" xfId="0" applyNumberFormat="1" applyFont="1" applyFill="1" applyBorder="1" applyAlignment="1">
      <alignment horizontal="center" vertical="center"/>
    </xf>
    <xf numFmtId="164" fontId="1" fillId="15" borderId="56" xfId="0" applyNumberFormat="1" applyFont="1" applyFill="1" applyBorder="1" applyAlignment="1">
      <alignment horizontal="center" vertical="center"/>
    </xf>
    <xf numFmtId="164" fontId="1" fillId="0" borderId="88" xfId="0" applyNumberFormat="1" applyFont="1" applyBorder="1" applyAlignment="1">
      <alignment horizontal="center" vertical="center"/>
    </xf>
    <xf numFmtId="164" fontId="1" fillId="0" borderId="77" xfId="0" applyNumberFormat="1" applyFont="1" applyBorder="1" applyAlignment="1">
      <alignment horizontal="center" vertical="center"/>
    </xf>
    <xf numFmtId="164" fontId="1" fillId="0" borderId="55" xfId="0" applyNumberFormat="1" applyFont="1" applyBorder="1" applyAlignment="1">
      <alignment horizontal="center" vertical="center"/>
    </xf>
    <xf numFmtId="164" fontId="1" fillId="0" borderId="56" xfId="0" applyNumberFormat="1" applyFont="1" applyBorder="1" applyAlignment="1">
      <alignment horizontal="center" vertical="center"/>
    </xf>
    <xf numFmtId="164" fontId="1" fillId="3" borderId="79" xfId="0" applyNumberFormat="1" applyFont="1" applyFill="1" applyBorder="1" applyAlignment="1">
      <alignment horizontal="center" vertical="center"/>
    </xf>
    <xf numFmtId="164" fontId="1" fillId="3" borderId="60" xfId="0" applyNumberFormat="1" applyFont="1" applyFill="1" applyBorder="1" applyAlignment="1">
      <alignment horizontal="center" vertical="center"/>
    </xf>
    <xf numFmtId="164" fontId="1" fillId="3" borderId="88" xfId="0" applyNumberFormat="1" applyFont="1" applyFill="1" applyBorder="1" applyAlignment="1">
      <alignment horizontal="center" vertical="center"/>
    </xf>
    <xf numFmtId="164" fontId="1" fillId="3" borderId="77" xfId="0" applyNumberFormat="1" applyFont="1" applyFill="1" applyBorder="1" applyAlignment="1">
      <alignment horizontal="center" vertical="center"/>
    </xf>
    <xf numFmtId="164" fontId="1" fillId="3" borderId="55" xfId="0" applyNumberFormat="1" applyFont="1" applyFill="1" applyBorder="1" applyAlignment="1">
      <alignment horizontal="center" vertical="center"/>
    </xf>
    <xf numFmtId="164" fontId="1" fillId="0" borderId="91" xfId="0" applyNumberFormat="1" applyFont="1" applyBorder="1" applyAlignment="1" applyProtection="1">
      <alignment horizontal="center" vertical="center"/>
      <protection locked="0"/>
    </xf>
    <xf numFmtId="164" fontId="1" fillId="0" borderId="94" xfId="0" applyNumberFormat="1" applyFont="1" applyBorder="1" applyAlignment="1" applyProtection="1">
      <alignment horizontal="center" vertical="center"/>
      <protection locked="0"/>
    </xf>
    <xf numFmtId="164" fontId="1" fillId="0" borderId="92" xfId="0" applyNumberFormat="1" applyFont="1" applyBorder="1" applyAlignment="1" applyProtection="1">
      <alignment horizontal="center" vertical="center"/>
      <protection locked="0"/>
    </xf>
    <xf numFmtId="164" fontId="2" fillId="22" borderId="59" xfId="0" applyNumberFormat="1" applyFont="1" applyFill="1" applyBorder="1" applyAlignment="1">
      <alignment horizontal="center" vertical="top"/>
    </xf>
    <xf numFmtId="164" fontId="2" fillId="22" borderId="48" xfId="0" applyNumberFormat="1" applyFont="1" applyFill="1" applyBorder="1" applyAlignment="1">
      <alignment horizontal="center" vertical="top"/>
    </xf>
    <xf numFmtId="164" fontId="1" fillId="15" borderId="3" xfId="0" applyNumberFormat="1" applyFont="1" applyFill="1" applyBorder="1" applyAlignment="1" applyProtection="1">
      <alignment horizontal="center" vertical="center"/>
      <protection locked="0"/>
    </xf>
    <xf numFmtId="164" fontId="1" fillId="0" borderId="11" xfId="0" applyNumberFormat="1" applyFont="1" applyBorder="1" applyAlignment="1" applyProtection="1">
      <alignment horizontal="center" vertical="center"/>
      <protection locked="0"/>
    </xf>
    <xf numFmtId="164" fontId="2" fillId="12" borderId="26" xfId="0" applyNumberFormat="1" applyFont="1" applyFill="1" applyBorder="1" applyAlignment="1">
      <alignment horizontal="center" vertical="top"/>
    </xf>
    <xf numFmtId="164" fontId="1" fillId="0" borderId="58" xfId="0" applyNumberFormat="1" applyFont="1" applyBorder="1" applyAlignment="1">
      <alignment horizontal="center" vertical="center"/>
    </xf>
    <xf numFmtId="164" fontId="1" fillId="0" borderId="40" xfId="0" applyNumberFormat="1" applyFont="1" applyBorder="1" applyAlignment="1">
      <alignment horizontal="center" vertical="center"/>
    </xf>
    <xf numFmtId="164" fontId="1" fillId="0" borderId="72" xfId="0" applyNumberFormat="1" applyFont="1" applyBorder="1" applyAlignment="1">
      <alignment horizontal="center" vertical="center"/>
    </xf>
    <xf numFmtId="164" fontId="1" fillId="15" borderId="55" xfId="0" applyNumberFormat="1" applyFont="1" applyFill="1" applyBorder="1" applyAlignment="1">
      <alignment horizontal="center" vertical="center"/>
    </xf>
    <xf numFmtId="164" fontId="1" fillId="15" borderId="3" xfId="0" applyNumberFormat="1" applyFont="1" applyFill="1" applyBorder="1" applyAlignment="1">
      <alignment horizontal="center" vertical="center"/>
    </xf>
    <xf numFmtId="164" fontId="1" fillId="15" borderId="58" xfId="0" applyNumberFormat="1" applyFont="1" applyFill="1" applyBorder="1" applyAlignment="1">
      <alignment horizontal="center" vertical="center"/>
    </xf>
    <xf numFmtId="164" fontId="1" fillId="15" borderId="57" xfId="0" applyNumberFormat="1" applyFont="1" applyFill="1" applyBorder="1" applyAlignment="1">
      <alignment horizontal="center" vertical="center"/>
    </xf>
    <xf numFmtId="164" fontId="1" fillId="15" borderId="75" xfId="0" applyNumberFormat="1" applyFont="1" applyFill="1" applyBorder="1" applyAlignment="1">
      <alignment horizontal="center" vertical="center"/>
    </xf>
    <xf numFmtId="164" fontId="1" fillId="15" borderId="76" xfId="0" applyNumberFormat="1" applyFont="1" applyFill="1" applyBorder="1" applyAlignment="1">
      <alignment horizontal="center" vertical="center"/>
    </xf>
    <xf numFmtId="164" fontId="1" fillId="15" borderId="37" xfId="0" applyNumberFormat="1" applyFont="1" applyFill="1" applyBorder="1" applyAlignment="1" applyProtection="1">
      <alignment horizontal="center" vertical="center"/>
      <protection locked="0"/>
    </xf>
    <xf numFmtId="164" fontId="1" fillId="15" borderId="24" xfId="0" applyNumberFormat="1" applyFont="1" applyFill="1" applyBorder="1" applyAlignment="1" applyProtection="1">
      <alignment horizontal="center" vertical="center"/>
      <protection locked="0"/>
    </xf>
    <xf numFmtId="164" fontId="1" fillId="15" borderId="63" xfId="0" applyNumberFormat="1" applyFont="1" applyFill="1" applyBorder="1" applyAlignment="1" applyProtection="1">
      <alignment horizontal="center" vertical="center"/>
      <protection locked="0"/>
    </xf>
    <xf numFmtId="164" fontId="1" fillId="15" borderId="65" xfId="0" applyNumberFormat="1" applyFont="1" applyFill="1" applyBorder="1" applyAlignment="1" applyProtection="1">
      <alignment horizontal="center" vertical="center"/>
      <protection locked="0"/>
    </xf>
    <xf numFmtId="0" fontId="1" fillId="18" borderId="36" xfId="0" applyFont="1" applyFill="1" applyBorder="1" applyAlignment="1">
      <alignment horizontal="center" vertical="center"/>
    </xf>
    <xf numFmtId="164" fontId="2" fillId="12" borderId="64" xfId="0" applyNumberFormat="1" applyFont="1" applyFill="1" applyBorder="1" applyAlignment="1">
      <alignment horizontal="center" vertical="top"/>
    </xf>
    <xf numFmtId="164" fontId="2" fillId="12" borderId="79" xfId="0" applyNumberFormat="1" applyFont="1" applyFill="1" applyBorder="1" applyAlignment="1">
      <alignment horizontal="center" vertical="top"/>
    </xf>
    <xf numFmtId="164" fontId="2" fillId="12" borderId="69" xfId="0" applyNumberFormat="1" applyFont="1" applyFill="1" applyBorder="1" applyAlignment="1">
      <alignment horizontal="center" vertical="top"/>
    </xf>
    <xf numFmtId="164" fontId="2" fillId="6" borderId="48" xfId="0" applyNumberFormat="1" applyFont="1" applyFill="1" applyBorder="1" applyAlignment="1">
      <alignment horizontal="center" vertical="top"/>
    </xf>
    <xf numFmtId="164" fontId="2" fillId="5" borderId="48" xfId="0" applyNumberFormat="1" applyFont="1" applyFill="1" applyBorder="1" applyAlignment="1">
      <alignment horizontal="center" vertical="top"/>
    </xf>
    <xf numFmtId="164" fontId="2" fillId="5" borderId="15" xfId="0" applyNumberFormat="1" applyFont="1" applyFill="1" applyBorder="1" applyAlignment="1">
      <alignment horizontal="center" vertical="top"/>
    </xf>
    <xf numFmtId="164" fontId="1" fillId="3" borderId="12" xfId="0" applyNumberFormat="1" applyFont="1" applyFill="1" applyBorder="1" applyAlignment="1">
      <alignment horizontal="center"/>
    </xf>
    <xf numFmtId="164" fontId="1" fillId="15" borderId="17" xfId="0" applyNumberFormat="1" applyFont="1" applyFill="1" applyBorder="1" applyAlignment="1">
      <alignment horizontal="center" vertical="top"/>
    </xf>
    <xf numFmtId="164" fontId="1" fillId="15" borderId="48" xfId="0" applyNumberFormat="1" applyFont="1" applyFill="1" applyBorder="1" applyAlignment="1">
      <alignment horizontal="center" vertical="top"/>
    </xf>
    <xf numFmtId="0" fontId="2" fillId="0" borderId="0" xfId="0" applyFont="1" applyAlignment="1" applyProtection="1">
      <alignment horizontal="center"/>
      <protection locked="0"/>
    </xf>
    <xf numFmtId="164" fontId="1" fillId="15" borderId="45" xfId="0" applyNumberFormat="1" applyFont="1" applyFill="1" applyBorder="1" applyAlignment="1">
      <alignment horizontal="center" vertical="top"/>
    </xf>
    <xf numFmtId="164" fontId="1" fillId="15" borderId="97" xfId="0" applyNumberFormat="1" applyFont="1" applyFill="1" applyBorder="1" applyAlignment="1" applyProtection="1">
      <alignment horizontal="center" vertical="center"/>
      <protection locked="0"/>
    </xf>
    <xf numFmtId="0" fontId="1" fillId="0" borderId="36" xfId="0" applyFont="1" applyFill="1" applyBorder="1" applyAlignment="1">
      <alignment horizontal="center" vertical="center" wrapText="1"/>
    </xf>
    <xf numFmtId="164" fontId="1" fillId="0" borderId="53" xfId="0" applyNumberFormat="1" applyFont="1" applyFill="1" applyBorder="1" applyAlignment="1">
      <alignment horizontal="center" vertical="center"/>
    </xf>
    <xf numFmtId="164" fontId="1" fillId="0" borderId="35" xfId="0" applyNumberFormat="1" applyFont="1" applyFill="1" applyBorder="1" applyAlignment="1" applyProtection="1">
      <alignment horizontal="center" vertical="center"/>
      <protection locked="0"/>
    </xf>
    <xf numFmtId="164" fontId="1" fillId="0" borderId="81" xfId="0" applyNumberFormat="1" applyFont="1" applyFill="1" applyBorder="1" applyAlignment="1" applyProtection="1">
      <alignment horizontal="center" vertical="center"/>
      <protection locked="0"/>
    </xf>
    <xf numFmtId="164" fontId="1" fillId="0" borderId="54" xfId="0" applyNumberFormat="1" applyFont="1" applyFill="1" applyBorder="1" applyAlignment="1" applyProtection="1">
      <alignment horizontal="center" vertical="center"/>
      <protection locked="0"/>
    </xf>
    <xf numFmtId="164" fontId="1" fillId="0" borderId="56" xfId="0" applyNumberFormat="1" applyFont="1" applyFill="1" applyBorder="1" applyAlignment="1">
      <alignment horizontal="center" vertical="center"/>
    </xf>
    <xf numFmtId="164" fontId="1" fillId="0" borderId="40" xfId="0" applyNumberFormat="1" applyFont="1" applyFill="1" applyBorder="1" applyAlignment="1" applyProtection="1">
      <alignment horizontal="center" vertical="center"/>
      <protection locked="0"/>
    </xf>
    <xf numFmtId="164" fontId="1" fillId="0" borderId="72" xfId="0" applyNumberFormat="1" applyFont="1" applyFill="1" applyBorder="1" applyAlignment="1" applyProtection="1">
      <alignment horizontal="center" vertical="center"/>
      <protection locked="0"/>
    </xf>
    <xf numFmtId="164" fontId="1" fillId="0" borderId="51" xfId="0" applyNumberFormat="1" applyFont="1" applyFill="1" applyBorder="1" applyAlignment="1" applyProtection="1">
      <alignment horizontal="center" vertical="center"/>
      <protection locked="0"/>
    </xf>
    <xf numFmtId="164" fontId="1" fillId="0" borderId="36" xfId="0" applyNumberFormat="1" applyFont="1" applyFill="1" applyBorder="1" applyAlignment="1" applyProtection="1">
      <alignment horizontal="center" vertical="center"/>
      <protection locked="0"/>
    </xf>
    <xf numFmtId="164" fontId="1" fillId="0" borderId="38" xfId="0" applyNumberFormat="1" applyFont="1" applyFill="1" applyBorder="1" applyAlignment="1" applyProtection="1">
      <alignment horizontal="center" vertical="center"/>
      <protection locked="0"/>
    </xf>
    <xf numFmtId="164" fontId="1" fillId="0" borderId="51" xfId="0" applyNumberFormat="1" applyFont="1" applyBorder="1" applyAlignment="1" applyProtection="1">
      <alignment horizontal="center" vertical="center"/>
      <protection locked="0"/>
    </xf>
    <xf numFmtId="164" fontId="1" fillId="3" borderId="54" xfId="0" applyNumberFormat="1" applyFont="1" applyFill="1" applyBorder="1" applyAlignment="1" applyProtection="1">
      <alignment horizontal="center" vertical="center"/>
      <protection locked="0"/>
    </xf>
    <xf numFmtId="164" fontId="1" fillId="0" borderId="81" xfId="0" applyNumberFormat="1" applyFont="1" applyBorder="1" applyAlignment="1" applyProtection="1">
      <alignment horizontal="center" vertical="center"/>
      <protection locked="0"/>
    </xf>
    <xf numFmtId="164" fontId="1" fillId="0" borderId="75" xfId="0" applyNumberFormat="1" applyFont="1" applyBorder="1" applyAlignment="1" applyProtection="1">
      <alignment horizontal="center" vertical="center"/>
      <protection locked="0"/>
    </xf>
    <xf numFmtId="164" fontId="1" fillId="0" borderId="74" xfId="0" applyNumberFormat="1" applyFont="1" applyBorder="1" applyAlignment="1" applyProtection="1">
      <alignment horizontal="center" vertical="center"/>
      <protection locked="0"/>
    </xf>
    <xf numFmtId="164" fontId="1" fillId="0" borderId="10" xfId="0" applyNumberFormat="1" applyFont="1" applyBorder="1" applyAlignment="1" applyProtection="1">
      <alignment horizontal="center" vertical="center"/>
      <protection locked="0"/>
    </xf>
    <xf numFmtId="164" fontId="1" fillId="0" borderId="12" xfId="0" applyNumberFormat="1" applyFont="1" applyBorder="1" applyAlignment="1" applyProtection="1">
      <alignment horizontal="center" vertical="center"/>
      <protection locked="0"/>
    </xf>
    <xf numFmtId="164" fontId="1" fillId="0" borderId="7" xfId="0" applyNumberFormat="1" applyFont="1" applyBorder="1" applyAlignment="1" applyProtection="1">
      <alignment horizontal="center" vertical="center"/>
      <protection locked="0"/>
    </xf>
    <xf numFmtId="164" fontId="1" fillId="15" borderId="34" xfId="0" applyNumberFormat="1" applyFont="1" applyFill="1" applyBorder="1" applyAlignment="1" applyProtection="1">
      <alignment horizontal="center" vertical="center"/>
      <protection locked="0"/>
    </xf>
    <xf numFmtId="164" fontId="1" fillId="15" borderId="57" xfId="0" applyNumberFormat="1" applyFont="1" applyFill="1" applyBorder="1" applyAlignment="1" applyProtection="1">
      <alignment horizontal="center" vertical="center"/>
      <protection locked="0"/>
    </xf>
    <xf numFmtId="164" fontId="1" fillId="15" borderId="77" xfId="0" applyNumberFormat="1" applyFont="1" applyFill="1" applyBorder="1" applyAlignment="1">
      <alignment horizontal="center" vertical="center"/>
    </xf>
    <xf numFmtId="164" fontId="1" fillId="0" borderId="66" xfId="0" applyNumberFormat="1" applyFont="1" applyBorder="1" applyAlignment="1">
      <alignment horizontal="center" vertical="center"/>
    </xf>
    <xf numFmtId="164" fontId="1" fillId="0" borderId="57" xfId="0" applyNumberFormat="1" applyFont="1" applyBorder="1" applyAlignment="1">
      <alignment horizontal="center" vertical="center"/>
    </xf>
    <xf numFmtId="164" fontId="1" fillId="15" borderId="11" xfId="0" applyNumberFormat="1" applyFont="1" applyFill="1" applyBorder="1" applyAlignment="1" applyProtection="1">
      <alignment horizontal="center" vertical="center"/>
      <protection locked="0"/>
    </xf>
    <xf numFmtId="164" fontId="1" fillId="15" borderId="53" xfId="0" applyNumberFormat="1" applyFont="1" applyFill="1" applyBorder="1" applyAlignment="1">
      <alignment horizontal="center" vertical="center"/>
    </xf>
    <xf numFmtId="164" fontId="1" fillId="15" borderId="82" xfId="0" applyNumberFormat="1" applyFont="1" applyFill="1" applyBorder="1" applyAlignment="1" applyProtection="1">
      <alignment horizontal="center" vertical="center"/>
      <protection locked="0"/>
    </xf>
    <xf numFmtId="0" fontId="1" fillId="18" borderId="65" xfId="0" applyFont="1" applyFill="1" applyBorder="1" applyAlignment="1">
      <alignment horizontal="center" vertical="center"/>
    </xf>
    <xf numFmtId="164" fontId="1" fillId="3" borderId="12" xfId="0" applyNumberFormat="1" applyFont="1" applyFill="1" applyBorder="1" applyAlignment="1" applyProtection="1">
      <alignment horizontal="center" vertical="center"/>
      <protection locked="0"/>
    </xf>
    <xf numFmtId="164" fontId="1" fillId="15" borderId="85" xfId="0" applyNumberFormat="1" applyFont="1" applyFill="1" applyBorder="1" applyAlignment="1">
      <alignment horizontal="center" vertical="top" wrapText="1"/>
    </xf>
    <xf numFmtId="164" fontId="1" fillId="15" borderId="34" xfId="0" applyNumberFormat="1" applyFont="1" applyFill="1" applyBorder="1" applyAlignment="1">
      <alignment horizontal="center" vertical="top" wrapText="1"/>
    </xf>
    <xf numFmtId="164" fontId="1" fillId="15" borderId="85" xfId="0" applyNumberFormat="1" applyFont="1" applyFill="1" applyBorder="1" applyAlignment="1">
      <alignment horizontal="center" vertical="top"/>
    </xf>
    <xf numFmtId="164" fontId="2" fillId="15" borderId="85" xfId="0" applyNumberFormat="1" applyFont="1" applyFill="1" applyBorder="1" applyAlignment="1">
      <alignment horizontal="center" vertical="top" wrapText="1"/>
    </xf>
    <xf numFmtId="164" fontId="1" fillId="15" borderId="70" xfId="0" applyNumberFormat="1" applyFont="1" applyFill="1" applyBorder="1" applyAlignment="1">
      <alignment horizontal="center" vertical="top" wrapText="1"/>
    </xf>
    <xf numFmtId="164" fontId="2" fillId="10" borderId="82" xfId="0" applyNumberFormat="1" applyFont="1" applyFill="1" applyBorder="1" applyAlignment="1">
      <alignment horizontal="center" vertical="top" wrapText="1"/>
    </xf>
    <xf numFmtId="164" fontId="2" fillId="24" borderId="79" xfId="0" applyNumberFormat="1" applyFont="1" applyFill="1" applyBorder="1" applyAlignment="1">
      <alignment horizontal="center" vertical="top"/>
    </xf>
    <xf numFmtId="164" fontId="2" fillId="24" borderId="26" xfId="0" applyNumberFormat="1" applyFont="1" applyFill="1" applyBorder="1" applyAlignment="1">
      <alignment horizontal="center" vertical="top"/>
    </xf>
    <xf numFmtId="164" fontId="2" fillId="24" borderId="64" xfId="0" applyNumberFormat="1" applyFont="1" applyFill="1" applyBorder="1" applyAlignment="1">
      <alignment horizontal="center" vertical="top"/>
    </xf>
    <xf numFmtId="164" fontId="2" fillId="24" borderId="69" xfId="0" applyNumberFormat="1" applyFont="1" applyFill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 wrapText="1"/>
    </xf>
    <xf numFmtId="164" fontId="1" fillId="0" borderId="12" xfId="0" applyNumberFormat="1" applyFont="1" applyBorder="1" applyAlignment="1">
      <alignment horizontal="center"/>
    </xf>
    <xf numFmtId="0" fontId="1" fillId="13" borderId="40" xfId="0" applyFont="1" applyFill="1" applyBorder="1" applyAlignment="1" applyProtection="1">
      <alignment horizontal="left" vertical="center" textRotation="90" wrapText="1"/>
      <protection locked="0"/>
    </xf>
    <xf numFmtId="0" fontId="1" fillId="13" borderId="40" xfId="0" applyFont="1" applyFill="1" applyBorder="1" applyAlignment="1" applyProtection="1">
      <alignment horizontal="center" vertical="center" textRotation="90" wrapText="1"/>
      <protection locked="0"/>
    </xf>
    <xf numFmtId="0" fontId="1" fillId="3" borderId="40" xfId="0" applyFont="1" applyFill="1" applyBorder="1" applyAlignment="1" applyProtection="1">
      <alignment horizontal="center" vertical="center" textRotation="90" wrapText="1"/>
      <protection locked="0"/>
    </xf>
    <xf numFmtId="0" fontId="1" fillId="0" borderId="40" xfId="0" applyFont="1" applyBorder="1" applyAlignment="1" applyProtection="1">
      <alignment horizontal="center" vertical="center" textRotation="90" wrapText="1"/>
      <protection locked="0"/>
    </xf>
    <xf numFmtId="49" fontId="2" fillId="5" borderId="25" xfId="0" applyNumberFormat="1" applyFont="1" applyFill="1" applyBorder="1" applyAlignment="1" applyProtection="1">
      <alignment horizontal="center" vertical="top"/>
      <protection locked="0"/>
    </xf>
    <xf numFmtId="164" fontId="1" fillId="0" borderId="97" xfId="0" applyNumberFormat="1" applyFont="1" applyBorder="1" applyAlignment="1" applyProtection="1">
      <alignment horizontal="center" vertical="center"/>
      <protection locked="0"/>
    </xf>
    <xf numFmtId="49" fontId="2" fillId="5" borderId="16" xfId="0" applyNumberFormat="1" applyFont="1" applyFill="1" applyBorder="1" applyAlignment="1" applyProtection="1">
      <alignment horizontal="center" vertical="top"/>
      <protection locked="0"/>
    </xf>
    <xf numFmtId="49" fontId="2" fillId="6" borderId="17" xfId="0" applyNumberFormat="1" applyFont="1" applyFill="1" applyBorder="1" applyAlignment="1" applyProtection="1">
      <alignment horizontal="center" vertical="top"/>
      <protection locked="0"/>
    </xf>
    <xf numFmtId="0" fontId="1" fillId="0" borderId="36" xfId="0" applyFont="1" applyBorder="1" applyAlignment="1">
      <alignment horizontal="center" vertical="center" wrapText="1"/>
    </xf>
    <xf numFmtId="0" fontId="1" fillId="0" borderId="95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164" fontId="1" fillId="0" borderId="32" xfId="0" applyNumberFormat="1" applyFont="1" applyBorder="1" applyAlignment="1">
      <alignment horizontal="center" vertical="center"/>
    </xf>
    <xf numFmtId="164" fontId="1" fillId="0" borderId="58" xfId="0" applyNumberFormat="1" applyFont="1" applyBorder="1" applyAlignment="1" applyProtection="1">
      <alignment horizontal="center" vertical="center"/>
      <protection locked="0"/>
    </xf>
    <xf numFmtId="164" fontId="1" fillId="0" borderId="84" xfId="0" applyNumberFormat="1" applyFont="1" applyBorder="1" applyAlignment="1" applyProtection="1">
      <alignment horizontal="center" vertical="center"/>
      <protection locked="0"/>
    </xf>
    <xf numFmtId="164" fontId="1" fillId="3" borderId="58" xfId="0" applyNumberFormat="1" applyFont="1" applyFill="1" applyBorder="1" applyAlignment="1" applyProtection="1">
      <alignment horizontal="center" vertical="center"/>
      <protection locked="0"/>
    </xf>
    <xf numFmtId="164" fontId="1" fillId="3" borderId="92" xfId="0" applyNumberFormat="1" applyFont="1" applyFill="1" applyBorder="1" applyAlignment="1" applyProtection="1">
      <alignment horizontal="center" vertical="center"/>
      <protection locked="0"/>
    </xf>
    <xf numFmtId="164" fontId="1" fillId="3" borderId="61" xfId="0" applyNumberFormat="1" applyFont="1" applyFill="1" applyBorder="1" applyAlignment="1" applyProtection="1">
      <alignment horizontal="center" vertical="center"/>
      <protection locked="0"/>
    </xf>
    <xf numFmtId="164" fontId="1" fillId="3" borderId="75" xfId="0" applyNumberFormat="1" applyFont="1" applyFill="1" applyBorder="1" applyAlignment="1" applyProtection="1">
      <alignment horizontal="center" vertical="center"/>
      <protection locked="0"/>
    </xf>
    <xf numFmtId="164" fontId="1" fillId="0" borderId="36" xfId="0" applyNumberFormat="1" applyFont="1" applyBorder="1" applyAlignment="1" applyProtection="1">
      <alignment horizontal="center" vertical="center"/>
      <protection locked="0"/>
    </xf>
    <xf numFmtId="164" fontId="1" fillId="0" borderId="65" xfId="0" applyNumberFormat="1" applyFont="1" applyBorder="1" applyAlignment="1" applyProtection="1">
      <alignment horizontal="center" vertical="center"/>
      <protection locked="0"/>
    </xf>
    <xf numFmtId="164" fontId="1" fillId="0" borderId="95" xfId="0" applyNumberFormat="1" applyFont="1" applyBorder="1" applyAlignment="1" applyProtection="1">
      <alignment horizontal="center" vertical="center"/>
      <protection locked="0"/>
    </xf>
    <xf numFmtId="164" fontId="1" fillId="0" borderId="76" xfId="0" applyNumberFormat="1" applyFont="1" applyBorder="1" applyAlignment="1" applyProtection="1">
      <alignment horizontal="center" vertical="center"/>
      <protection locked="0"/>
    </xf>
    <xf numFmtId="164" fontId="1" fillId="0" borderId="57" xfId="0" applyNumberFormat="1" applyFont="1" applyBorder="1" applyAlignment="1" applyProtection="1">
      <alignment horizontal="center" vertical="center"/>
      <protection locked="0"/>
    </xf>
    <xf numFmtId="164" fontId="1" fillId="3" borderId="51" xfId="0" applyNumberFormat="1" applyFont="1" applyFill="1" applyBorder="1" applyAlignment="1" applyProtection="1">
      <alignment horizontal="center" vertical="center"/>
      <protection locked="0"/>
    </xf>
    <xf numFmtId="164" fontId="1" fillId="0" borderId="82" xfId="0" applyNumberFormat="1" applyFont="1" applyBorder="1" applyAlignment="1" applyProtection="1">
      <alignment horizontal="center" vertical="center"/>
      <protection locked="0"/>
    </xf>
    <xf numFmtId="164" fontId="1" fillId="0" borderId="63" xfId="0" applyNumberFormat="1" applyFont="1" applyBorder="1" applyAlignment="1" applyProtection="1">
      <alignment horizontal="center" vertical="center"/>
      <protection locked="0"/>
    </xf>
    <xf numFmtId="164" fontId="1" fillId="3" borderId="56" xfId="0" applyNumberFormat="1" applyFont="1" applyFill="1" applyBorder="1" applyAlignment="1">
      <alignment horizontal="center" vertical="center"/>
    </xf>
    <xf numFmtId="164" fontId="1" fillId="0" borderId="71" xfId="0" applyNumberFormat="1" applyFont="1" applyBorder="1" applyAlignment="1" applyProtection="1">
      <alignment horizontal="center" vertical="center"/>
      <protection locked="0"/>
    </xf>
    <xf numFmtId="164" fontId="1" fillId="0" borderId="70" xfId="0" applyNumberFormat="1" applyFont="1" applyBorder="1" applyAlignment="1" applyProtection="1">
      <alignment horizontal="center" vertical="center"/>
      <protection locked="0"/>
    </xf>
    <xf numFmtId="164" fontId="1" fillId="3" borderId="72" xfId="0" applyNumberFormat="1" applyFont="1" applyFill="1" applyBorder="1" applyAlignment="1" applyProtection="1">
      <alignment horizontal="center" vertical="center"/>
      <protection locked="0"/>
    </xf>
    <xf numFmtId="164" fontId="1" fillId="0" borderId="38" xfId="0" applyNumberFormat="1" applyFont="1" applyBorder="1" applyAlignment="1" applyProtection="1">
      <alignment horizontal="center" vertical="center"/>
      <protection locked="0"/>
    </xf>
    <xf numFmtId="164" fontId="1" fillId="0" borderId="86" xfId="0" applyNumberFormat="1" applyFont="1" applyBorder="1" applyAlignment="1" applyProtection="1">
      <alignment horizontal="center" vertical="center"/>
      <protection locked="0"/>
    </xf>
    <xf numFmtId="164" fontId="1" fillId="0" borderId="34" xfId="0" applyNumberFormat="1" applyFont="1" applyBorder="1" applyAlignment="1" applyProtection="1">
      <alignment horizontal="center" vertical="center"/>
      <protection locked="0"/>
    </xf>
    <xf numFmtId="0" fontId="1" fillId="0" borderId="78" xfId="0" applyFont="1" applyBorder="1" applyAlignment="1">
      <alignment horizontal="center" vertical="center" wrapText="1"/>
    </xf>
    <xf numFmtId="164" fontId="1" fillId="0" borderId="39" xfId="0" applyNumberFormat="1" applyFont="1" applyBorder="1" applyAlignment="1" applyProtection="1">
      <alignment horizontal="center" vertical="center"/>
      <protection locked="0"/>
    </xf>
    <xf numFmtId="164" fontId="1" fillId="3" borderId="111" xfId="0" applyNumberFormat="1" applyFont="1" applyFill="1" applyBorder="1" applyAlignment="1" applyProtection="1">
      <alignment horizontal="center" vertical="center"/>
      <protection locked="0"/>
    </xf>
    <xf numFmtId="164" fontId="1" fillId="0" borderId="111" xfId="0" applyNumberFormat="1" applyFont="1" applyBorder="1" applyAlignment="1" applyProtection="1">
      <alignment horizontal="center" vertical="center"/>
      <protection locked="0"/>
    </xf>
    <xf numFmtId="164" fontId="1" fillId="0" borderId="83" xfId="0" applyNumberFormat="1" applyFont="1" applyBorder="1" applyAlignment="1" applyProtection="1">
      <alignment horizontal="center" vertical="center"/>
      <protection locked="0"/>
    </xf>
    <xf numFmtId="164" fontId="1" fillId="0" borderId="47" xfId="0" applyNumberFormat="1" applyFont="1" applyBorder="1" applyAlignment="1" applyProtection="1">
      <alignment horizontal="center" vertical="center"/>
      <protection locked="0"/>
    </xf>
    <xf numFmtId="164" fontId="1" fillId="0" borderId="78" xfId="0" applyNumberFormat="1" applyFont="1" applyBorder="1" applyAlignment="1" applyProtection="1">
      <alignment horizontal="center" vertical="center"/>
      <protection locked="0"/>
    </xf>
    <xf numFmtId="164" fontId="1" fillId="0" borderId="89" xfId="0" applyNumberFormat="1" applyFont="1" applyBorder="1" applyAlignment="1" applyProtection="1">
      <alignment horizontal="center" vertical="center"/>
      <protection locked="0"/>
    </xf>
    <xf numFmtId="164" fontId="1" fillId="0" borderId="87" xfId="0" applyNumberFormat="1" applyFont="1" applyBorder="1" applyAlignment="1">
      <alignment horizontal="center" vertical="center"/>
    </xf>
    <xf numFmtId="164" fontId="1" fillId="0" borderId="80" xfId="0" applyNumberFormat="1" applyFont="1" applyBorder="1" applyAlignment="1">
      <alignment horizontal="center" vertical="center"/>
    </xf>
    <xf numFmtId="0" fontId="1" fillId="15" borderId="95" xfId="0" applyFont="1" applyFill="1" applyBorder="1" applyAlignment="1">
      <alignment horizontal="center" vertical="center" wrapText="1"/>
    </xf>
    <xf numFmtId="164" fontId="1" fillId="16" borderId="55" xfId="0" applyNumberFormat="1" applyFont="1" applyFill="1" applyBorder="1" applyAlignment="1">
      <alignment horizontal="center" vertical="center"/>
    </xf>
    <xf numFmtId="164" fontId="1" fillId="15" borderId="91" xfId="0" applyNumberFormat="1" applyFont="1" applyFill="1" applyBorder="1" applyAlignment="1" applyProtection="1">
      <alignment horizontal="center" vertical="center"/>
      <protection locked="0"/>
    </xf>
    <xf numFmtId="164" fontId="1" fillId="15" borderId="94" xfId="0" applyNumberFormat="1" applyFont="1" applyFill="1" applyBorder="1" applyAlignment="1" applyProtection="1">
      <alignment horizontal="center" vertical="center"/>
      <protection locked="0"/>
    </xf>
    <xf numFmtId="164" fontId="1" fillId="15" borderId="92" xfId="0" applyNumberFormat="1" applyFont="1" applyFill="1" applyBorder="1" applyAlignment="1" applyProtection="1">
      <alignment horizontal="center" vertical="center"/>
      <protection locked="0"/>
    </xf>
    <xf numFmtId="164" fontId="1" fillId="15" borderId="95" xfId="0" applyNumberFormat="1" applyFont="1" applyFill="1" applyBorder="1" applyAlignment="1" applyProtection="1">
      <alignment horizontal="center" vertical="center"/>
      <protection locked="0"/>
    </xf>
    <xf numFmtId="0" fontId="2" fillId="22" borderId="15" xfId="0" applyFont="1" applyFill="1" applyBorder="1" applyAlignment="1">
      <alignment horizontal="center" vertical="top" wrapText="1"/>
    </xf>
    <xf numFmtId="164" fontId="1" fillId="0" borderId="85" xfId="0" applyNumberFormat="1" applyFont="1" applyBorder="1" applyAlignment="1" applyProtection="1">
      <alignment horizontal="center" vertical="center"/>
      <protection locked="0"/>
    </xf>
    <xf numFmtId="164" fontId="1" fillId="0" borderId="44" xfId="0" applyNumberFormat="1" applyFont="1" applyBorder="1" applyAlignment="1" applyProtection="1">
      <alignment horizontal="center" vertical="center"/>
      <protection locked="0"/>
    </xf>
    <xf numFmtId="164" fontId="1" fillId="15" borderId="88" xfId="0" applyNumberFormat="1" applyFont="1" applyFill="1" applyBorder="1" applyAlignment="1">
      <alignment horizontal="center" vertical="center"/>
    </xf>
    <xf numFmtId="164" fontId="1" fillId="15" borderId="85" xfId="0" applyNumberFormat="1" applyFont="1" applyFill="1" applyBorder="1" applyAlignment="1" applyProtection="1">
      <alignment horizontal="center" vertical="center"/>
      <protection locked="0"/>
    </xf>
    <xf numFmtId="0" fontId="1" fillId="15" borderId="36" xfId="0" applyFont="1" applyFill="1" applyBorder="1" applyAlignment="1">
      <alignment horizontal="center" vertical="center" wrapText="1"/>
    </xf>
    <xf numFmtId="164" fontId="1" fillId="15" borderId="51" xfId="0" applyNumberFormat="1" applyFont="1" applyFill="1" applyBorder="1" applyAlignment="1" applyProtection="1">
      <alignment horizontal="center" vertical="center"/>
      <protection locked="0"/>
    </xf>
    <xf numFmtId="0" fontId="1" fillId="15" borderId="38" xfId="0" applyFont="1" applyFill="1" applyBorder="1" applyAlignment="1">
      <alignment horizontal="center" vertical="center" wrapText="1"/>
    </xf>
    <xf numFmtId="164" fontId="1" fillId="15" borderId="111" xfId="0" applyNumberFormat="1" applyFont="1" applyFill="1" applyBorder="1" applyAlignment="1" applyProtection="1">
      <alignment horizontal="center" vertical="center"/>
      <protection locked="0"/>
    </xf>
    <xf numFmtId="164" fontId="1" fillId="15" borderId="40" xfId="0" applyNumberFormat="1" applyFont="1" applyFill="1" applyBorder="1" applyAlignment="1" applyProtection="1">
      <alignment horizontal="center" vertical="center"/>
      <protection locked="0"/>
    </xf>
    <xf numFmtId="164" fontId="1" fillId="15" borderId="89" xfId="0" applyNumberFormat="1" applyFont="1" applyFill="1" applyBorder="1" applyAlignment="1" applyProtection="1">
      <alignment horizontal="center" vertical="center"/>
      <protection locked="0"/>
    </xf>
    <xf numFmtId="164" fontId="1" fillId="15" borderId="83" xfId="0" applyNumberFormat="1" applyFont="1" applyFill="1" applyBorder="1" applyAlignment="1" applyProtection="1">
      <alignment horizontal="center" vertical="center"/>
      <protection locked="0"/>
    </xf>
    <xf numFmtId="164" fontId="1" fillId="15" borderId="78" xfId="0" applyNumberFormat="1" applyFont="1" applyFill="1" applyBorder="1" applyAlignment="1" applyProtection="1">
      <alignment horizontal="center" vertical="center"/>
      <protection locked="0"/>
    </xf>
    <xf numFmtId="0" fontId="1" fillId="3" borderId="36" xfId="0" applyFont="1" applyFill="1" applyBorder="1" applyAlignment="1">
      <alignment horizontal="center" vertical="center" wrapText="1"/>
    </xf>
    <xf numFmtId="0" fontId="1" fillId="3" borderId="95" xfId="0" applyFont="1" applyFill="1" applyBorder="1" applyAlignment="1">
      <alignment horizontal="center" vertical="center" wrapText="1"/>
    </xf>
    <xf numFmtId="0" fontId="1" fillId="3" borderId="76" xfId="0" applyFont="1" applyFill="1" applyBorder="1" applyAlignment="1">
      <alignment horizontal="center" vertical="center" wrapText="1"/>
    </xf>
    <xf numFmtId="164" fontId="1" fillId="3" borderId="35" xfId="0" applyNumberFormat="1" applyFont="1" applyFill="1" applyBorder="1" applyAlignment="1" applyProtection="1">
      <alignment horizontal="center" vertical="center"/>
      <protection locked="0"/>
    </xf>
    <xf numFmtId="164" fontId="1" fillId="3" borderId="82" xfId="0" applyNumberFormat="1" applyFont="1" applyFill="1" applyBorder="1" applyAlignment="1" applyProtection="1">
      <alignment horizontal="center" vertical="center"/>
      <protection locked="0"/>
    </xf>
    <xf numFmtId="164" fontId="1" fillId="3" borderId="85" xfId="0" applyNumberFormat="1" applyFont="1" applyFill="1" applyBorder="1" applyAlignment="1" applyProtection="1">
      <alignment horizontal="center" vertical="center"/>
      <protection locked="0"/>
    </xf>
    <xf numFmtId="164" fontId="1" fillId="3" borderId="63" xfId="0" applyNumberFormat="1" applyFont="1" applyFill="1" applyBorder="1" applyAlignment="1" applyProtection="1">
      <alignment horizontal="center" vertical="center"/>
      <protection locked="0"/>
    </xf>
    <xf numFmtId="164" fontId="1" fillId="3" borderId="94" xfId="0" applyNumberFormat="1" applyFont="1" applyFill="1" applyBorder="1" applyAlignment="1" applyProtection="1">
      <alignment horizontal="center" vertical="center"/>
      <protection locked="0"/>
    </xf>
    <xf numFmtId="0" fontId="2" fillId="21" borderId="15" xfId="0" applyFont="1" applyFill="1" applyBorder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center"/>
    </xf>
    <xf numFmtId="164" fontId="2" fillId="10" borderId="69" xfId="0" applyNumberFormat="1" applyFont="1" applyFill="1" applyBorder="1" applyAlignment="1">
      <alignment horizontal="center" vertical="top"/>
    </xf>
    <xf numFmtId="0" fontId="2" fillId="12" borderId="69" xfId="0" applyFont="1" applyFill="1" applyBorder="1" applyAlignment="1">
      <alignment horizontal="center" vertical="top" wrapText="1"/>
    </xf>
    <xf numFmtId="164" fontId="2" fillId="10" borderId="79" xfId="0" applyNumberFormat="1" applyFont="1" applyFill="1" applyBorder="1" applyAlignment="1">
      <alignment horizontal="center" vertical="top"/>
    </xf>
    <xf numFmtId="164" fontId="2" fillId="10" borderId="64" xfId="0" applyNumberFormat="1" applyFont="1" applyFill="1" applyBorder="1" applyAlignment="1">
      <alignment horizontal="center" vertical="top"/>
    </xf>
    <xf numFmtId="164" fontId="1" fillId="0" borderId="38" xfId="0" applyNumberFormat="1" applyFont="1" applyBorder="1" applyAlignment="1">
      <alignment horizontal="center" vertical="center"/>
    </xf>
    <xf numFmtId="164" fontId="1" fillId="15" borderId="35" xfId="0" applyNumberFormat="1" applyFont="1" applyFill="1" applyBorder="1" applyAlignment="1">
      <alignment horizontal="center" vertical="center"/>
    </xf>
    <xf numFmtId="164" fontId="1" fillId="15" borderId="54" xfId="0" applyNumberFormat="1" applyFont="1" applyFill="1" applyBorder="1" applyAlignment="1">
      <alignment horizontal="center" vertical="center"/>
    </xf>
    <xf numFmtId="164" fontId="1" fillId="16" borderId="88" xfId="0" applyNumberFormat="1" applyFont="1" applyFill="1" applyBorder="1" applyAlignment="1">
      <alignment horizontal="center" vertical="center"/>
    </xf>
    <xf numFmtId="164" fontId="1" fillId="15" borderId="91" xfId="0" applyNumberFormat="1" applyFont="1" applyFill="1" applyBorder="1" applyAlignment="1">
      <alignment horizontal="center" vertical="center"/>
    </xf>
    <xf numFmtId="164" fontId="1" fillId="15" borderId="94" xfId="0" applyNumberFormat="1" applyFont="1" applyFill="1" applyBorder="1" applyAlignment="1">
      <alignment horizontal="center" vertical="center"/>
    </xf>
    <xf numFmtId="164" fontId="1" fillId="15" borderId="36" xfId="0" applyNumberFormat="1" applyFont="1" applyFill="1" applyBorder="1" applyAlignment="1">
      <alignment horizontal="center" vertical="center"/>
    </xf>
    <xf numFmtId="164" fontId="1" fillId="15" borderId="95" xfId="0" applyNumberFormat="1" applyFont="1" applyFill="1" applyBorder="1" applyAlignment="1">
      <alignment horizontal="center" vertical="center"/>
    </xf>
    <xf numFmtId="164" fontId="1" fillId="15" borderId="40" xfId="0" applyNumberFormat="1" applyFont="1" applyFill="1" applyBorder="1" applyAlignment="1">
      <alignment horizontal="center" vertical="center"/>
    </xf>
    <xf numFmtId="164" fontId="1" fillId="15" borderId="72" xfId="0" applyNumberFormat="1" applyFont="1" applyFill="1" applyBorder="1" applyAlignment="1">
      <alignment horizontal="center" vertical="center"/>
    </xf>
    <xf numFmtId="164" fontId="1" fillId="15" borderId="38" xfId="0" applyNumberFormat="1" applyFont="1" applyFill="1" applyBorder="1" applyAlignment="1">
      <alignment horizontal="center" vertical="center"/>
    </xf>
    <xf numFmtId="164" fontId="1" fillId="3" borderId="26" xfId="0" applyNumberFormat="1" applyFont="1" applyFill="1" applyBorder="1" applyAlignment="1" applyProtection="1">
      <alignment horizontal="center" vertical="center"/>
      <protection locked="0"/>
    </xf>
    <xf numFmtId="164" fontId="1" fillId="0" borderId="26" xfId="0" applyNumberFormat="1" applyFont="1" applyBorder="1" applyAlignment="1" applyProtection="1">
      <alignment horizontal="center" vertical="center"/>
      <protection locked="0"/>
    </xf>
    <xf numFmtId="164" fontId="1" fillId="3" borderId="64" xfId="0" applyNumberFormat="1" applyFont="1" applyFill="1" applyBorder="1" applyAlignment="1" applyProtection="1">
      <alignment horizontal="center" vertical="center"/>
      <protection locked="0"/>
    </xf>
    <xf numFmtId="164" fontId="1" fillId="0" borderId="64" xfId="0" applyNumberFormat="1" applyFont="1" applyBorder="1" applyAlignment="1" applyProtection="1">
      <alignment horizontal="center" vertical="center"/>
      <protection locked="0"/>
    </xf>
    <xf numFmtId="164" fontId="1" fillId="0" borderId="69" xfId="0" applyNumberFormat="1" applyFont="1" applyBorder="1" applyAlignment="1" applyProtection="1">
      <alignment horizontal="center" vertical="center"/>
      <protection locked="0"/>
    </xf>
    <xf numFmtId="0" fontId="2" fillId="12" borderId="15" xfId="0" applyFont="1" applyFill="1" applyBorder="1" applyAlignment="1">
      <alignment horizontal="right" vertical="top" wrapText="1"/>
    </xf>
    <xf numFmtId="164" fontId="1" fillId="15" borderId="27" xfId="0" applyNumberFormat="1" applyFont="1" applyFill="1" applyBorder="1" applyAlignment="1" applyProtection="1">
      <alignment horizontal="center" vertical="center"/>
      <protection locked="0"/>
    </xf>
    <xf numFmtId="0" fontId="1" fillId="15" borderId="57" xfId="0" applyFont="1" applyFill="1" applyBorder="1" applyAlignment="1">
      <alignment horizontal="center" vertical="center" wrapText="1"/>
    </xf>
    <xf numFmtId="0" fontId="1" fillId="15" borderId="65" xfId="0" applyFont="1" applyFill="1" applyBorder="1" applyAlignment="1">
      <alignment horizontal="center" vertical="center" wrapText="1"/>
    </xf>
    <xf numFmtId="0" fontId="1" fillId="15" borderId="78" xfId="0" applyFont="1" applyFill="1" applyBorder="1" applyAlignment="1">
      <alignment horizontal="center" vertical="center" wrapText="1"/>
    </xf>
    <xf numFmtId="164" fontId="1" fillId="15" borderId="49" xfId="0" applyNumberFormat="1" applyFont="1" applyFill="1" applyBorder="1" applyAlignment="1">
      <alignment horizontal="center" vertical="center"/>
    </xf>
    <xf numFmtId="164" fontId="1" fillId="3" borderId="91" xfId="0" applyNumberFormat="1" applyFont="1" applyFill="1" applyBorder="1" applyAlignment="1" applyProtection="1">
      <alignment horizontal="center" vertical="center"/>
      <protection locked="0"/>
    </xf>
    <xf numFmtId="0" fontId="1" fillId="0" borderId="57" xfId="0" applyFont="1" applyBorder="1" applyAlignment="1">
      <alignment horizontal="center" vertical="center" wrapText="1"/>
    </xf>
    <xf numFmtId="164" fontId="1" fillId="3" borderId="97" xfId="0" applyNumberFormat="1" applyFont="1" applyFill="1" applyBorder="1" applyAlignment="1" applyProtection="1">
      <alignment horizontal="center" vertical="center"/>
      <protection locked="0"/>
    </xf>
    <xf numFmtId="164" fontId="1" fillId="3" borderId="83" xfId="0" applyNumberFormat="1" applyFont="1" applyFill="1" applyBorder="1" applyAlignment="1" applyProtection="1">
      <alignment horizontal="center" vertical="center"/>
      <protection locked="0"/>
    </xf>
    <xf numFmtId="0" fontId="1" fillId="0" borderId="15" xfId="0" applyFont="1" applyBorder="1" applyAlignment="1">
      <alignment horizontal="center" vertical="center" wrapText="1"/>
    </xf>
    <xf numFmtId="164" fontId="1" fillId="3" borderId="45" xfId="0" applyNumberFormat="1" applyFont="1" applyFill="1" applyBorder="1" applyAlignment="1">
      <alignment horizontal="center" vertical="center"/>
    </xf>
    <xf numFmtId="164" fontId="1" fillId="3" borderId="17" xfId="0" applyNumberFormat="1" applyFont="1" applyFill="1" applyBorder="1" applyAlignment="1">
      <alignment horizontal="center" vertical="center"/>
    </xf>
    <xf numFmtId="164" fontId="1" fillId="3" borderId="48" xfId="0" applyNumberFormat="1" applyFont="1" applyFill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164" fontId="1" fillId="0" borderId="48" xfId="0" applyNumberFormat="1" applyFont="1" applyBorder="1" applyAlignment="1">
      <alignment horizontal="center" vertical="center"/>
    </xf>
    <xf numFmtId="164" fontId="1" fillId="0" borderId="45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164" fontId="1" fillId="3" borderId="40" xfId="0" applyNumberFormat="1" applyFont="1" applyFill="1" applyBorder="1" applyAlignment="1">
      <alignment horizontal="center" vertical="center"/>
    </xf>
    <xf numFmtId="164" fontId="1" fillId="3" borderId="72" xfId="0" applyNumberFormat="1" applyFont="1" applyFill="1" applyBorder="1" applyAlignment="1">
      <alignment horizontal="center" vertical="center"/>
    </xf>
    <xf numFmtId="164" fontId="1" fillId="3" borderId="40" xfId="0" applyNumberFormat="1" applyFont="1" applyFill="1" applyBorder="1" applyAlignment="1" applyProtection="1">
      <alignment horizontal="center" vertical="center"/>
      <protection locked="0"/>
    </xf>
    <xf numFmtId="164" fontId="1" fillId="3" borderId="81" xfId="0" applyNumberFormat="1" applyFont="1" applyFill="1" applyBorder="1" applyAlignment="1" applyProtection="1">
      <alignment horizontal="center" vertical="center"/>
      <protection locked="0"/>
    </xf>
    <xf numFmtId="164" fontId="2" fillId="10" borderId="62" xfId="0" applyNumberFormat="1" applyFont="1" applyFill="1" applyBorder="1" applyAlignment="1">
      <alignment horizontal="center" vertical="top"/>
    </xf>
    <xf numFmtId="164" fontId="1" fillId="3" borderId="17" xfId="0" applyNumberFormat="1" applyFont="1" applyFill="1" applyBorder="1" applyAlignment="1" applyProtection="1">
      <alignment horizontal="center" vertical="center"/>
      <protection locked="0"/>
    </xf>
    <xf numFmtId="164" fontId="1" fillId="3" borderId="25" xfId="0" applyNumberFormat="1" applyFont="1" applyFill="1" applyBorder="1" applyAlignment="1" applyProtection="1">
      <alignment horizontal="center" vertical="center"/>
      <protection locked="0"/>
    </xf>
    <xf numFmtId="164" fontId="1" fillId="3" borderId="48" xfId="0" applyNumberFormat="1" applyFont="1" applyFill="1" applyBorder="1" applyAlignment="1" applyProtection="1">
      <alignment horizontal="center" vertical="center"/>
      <protection locked="0"/>
    </xf>
    <xf numFmtId="164" fontId="1" fillId="0" borderId="17" xfId="0" applyNumberFormat="1" applyFont="1" applyBorder="1" applyAlignment="1" applyProtection="1">
      <alignment horizontal="center" vertical="center"/>
      <protection locked="0"/>
    </xf>
    <xf numFmtId="164" fontId="1" fillId="0" borderId="25" xfId="0" applyNumberFormat="1" applyFont="1" applyBorder="1" applyAlignment="1" applyProtection="1">
      <alignment horizontal="center" vertical="center"/>
      <protection locked="0"/>
    </xf>
    <xf numFmtId="164" fontId="1" fillId="0" borderId="48" xfId="0" applyNumberFormat="1" applyFont="1" applyBorder="1" applyAlignment="1" applyProtection="1">
      <alignment horizontal="center" vertical="center"/>
      <protection locked="0"/>
    </xf>
    <xf numFmtId="164" fontId="1" fillId="0" borderId="23" xfId="0" applyNumberFormat="1" applyFont="1" applyBorder="1" applyAlignment="1" applyProtection="1">
      <alignment horizontal="center" vertical="center"/>
      <protection locked="0"/>
    </xf>
    <xf numFmtId="164" fontId="1" fillId="0" borderId="15" xfId="0" applyNumberFormat="1" applyFont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164" fontId="1" fillId="0" borderId="45" xfId="0" applyNumberFormat="1" applyFont="1" applyFill="1" applyBorder="1" applyAlignment="1">
      <alignment horizontal="center" vertical="center"/>
    </xf>
    <xf numFmtId="164" fontId="1" fillId="0" borderId="17" xfId="0" applyNumberFormat="1" applyFont="1" applyFill="1" applyBorder="1" applyAlignment="1" applyProtection="1">
      <alignment horizontal="center" vertical="center"/>
      <protection locked="0"/>
    </xf>
    <xf numFmtId="164" fontId="1" fillId="0" borderId="25" xfId="0" applyNumberFormat="1" applyFont="1" applyFill="1" applyBorder="1" applyAlignment="1" applyProtection="1">
      <alignment horizontal="center" vertical="center"/>
      <protection locked="0"/>
    </xf>
    <xf numFmtId="164" fontId="1" fillId="0" borderId="48" xfId="0" applyNumberFormat="1" applyFont="1" applyFill="1" applyBorder="1" applyAlignment="1" applyProtection="1">
      <alignment horizontal="center" vertical="center"/>
      <protection locked="0"/>
    </xf>
    <xf numFmtId="164" fontId="1" fillId="0" borderId="23" xfId="0" applyNumberFormat="1" applyFont="1" applyFill="1" applyBorder="1" applyAlignment="1" applyProtection="1">
      <alignment horizontal="center" vertical="center"/>
      <protection locked="0"/>
    </xf>
    <xf numFmtId="164" fontId="1" fillId="0" borderId="15" xfId="0" applyNumberFormat="1" applyFont="1" applyFill="1" applyBorder="1" applyAlignment="1" applyProtection="1">
      <alignment horizontal="center" vertical="center"/>
      <protection locked="0"/>
    </xf>
    <xf numFmtId="0" fontId="1" fillId="0" borderId="38" xfId="0" applyFont="1" applyFill="1" applyBorder="1" applyAlignment="1">
      <alignment horizontal="center" vertical="center" wrapText="1"/>
    </xf>
    <xf numFmtId="164" fontId="1" fillId="16" borderId="75" xfId="0" applyNumberFormat="1" applyFont="1" applyFill="1" applyBorder="1" applyAlignment="1">
      <alignment horizontal="center" vertical="center"/>
    </xf>
    <xf numFmtId="49" fontId="2" fillId="6" borderId="31" xfId="0" applyNumberFormat="1" applyFont="1" applyFill="1" applyBorder="1" applyAlignment="1">
      <alignment horizontal="center" vertical="top"/>
    </xf>
    <xf numFmtId="0" fontId="1" fillId="18" borderId="36" xfId="0" applyFont="1" applyFill="1" applyBorder="1" applyAlignment="1">
      <alignment horizontal="center" vertical="center" wrapText="1"/>
    </xf>
    <xf numFmtId="0" fontId="1" fillId="18" borderId="78" xfId="0" applyFont="1" applyFill="1" applyBorder="1" applyAlignment="1">
      <alignment horizontal="center" vertical="center" wrapText="1"/>
    </xf>
    <xf numFmtId="164" fontId="1" fillId="0" borderId="51" xfId="0" applyNumberFormat="1" applyFont="1" applyBorder="1" applyAlignment="1">
      <alignment horizontal="center" vertical="center"/>
    </xf>
    <xf numFmtId="164" fontId="1" fillId="3" borderId="71" xfId="0" applyNumberFormat="1" applyFont="1" applyFill="1" applyBorder="1" applyAlignment="1">
      <alignment horizontal="center" vertical="center"/>
    </xf>
    <xf numFmtId="164" fontId="1" fillId="3" borderId="70" xfId="0" applyNumberFormat="1" applyFont="1" applyFill="1" applyBorder="1" applyAlignment="1">
      <alignment horizontal="center" vertical="center"/>
    </xf>
    <xf numFmtId="164" fontId="1" fillId="3" borderId="80" xfId="0" applyNumberFormat="1" applyFont="1" applyFill="1" applyBorder="1" applyAlignment="1">
      <alignment horizontal="center" vertical="center"/>
    </xf>
    <xf numFmtId="164" fontId="2" fillId="5" borderId="52" xfId="0" applyNumberFormat="1" applyFont="1" applyFill="1" applyBorder="1" applyAlignment="1">
      <alignment horizontal="center" vertical="top"/>
    </xf>
    <xf numFmtId="164" fontId="1" fillId="5" borderId="44" xfId="0" applyNumberFormat="1" applyFont="1" applyFill="1" applyBorder="1" applyAlignment="1">
      <alignment horizontal="center" vertical="top" wrapText="1"/>
    </xf>
    <xf numFmtId="0" fontId="1" fillId="0" borderId="31" xfId="0" applyFont="1" applyBorder="1" applyAlignment="1" applyProtection="1">
      <alignment horizontal="center" vertical="center" textRotation="90"/>
      <protection locked="0"/>
    </xf>
    <xf numFmtId="0" fontId="1" fillId="0" borderId="31" xfId="0" applyFont="1" applyBorder="1" applyAlignment="1" applyProtection="1">
      <alignment horizontal="center" vertical="center" textRotation="90" wrapText="1"/>
      <protection locked="0"/>
    </xf>
    <xf numFmtId="0" fontId="1" fillId="0" borderId="45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16" xfId="0" applyFont="1" applyBorder="1" applyAlignment="1">
      <alignment horizontal="center" vertical="center" wrapText="1" indent="1"/>
    </xf>
    <xf numFmtId="0" fontId="1" fillId="0" borderId="23" xfId="0" applyFont="1" applyBorder="1" applyAlignment="1">
      <alignment horizontal="center" vertical="center" textRotation="90" wrapText="1"/>
    </xf>
    <xf numFmtId="164" fontId="1" fillId="0" borderId="17" xfId="0" applyNumberFormat="1" applyFont="1" applyBorder="1" applyAlignment="1">
      <alignment horizontal="center" vertical="top"/>
    </xf>
    <xf numFmtId="164" fontId="1" fillId="0" borderId="48" xfId="0" applyNumberFormat="1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164" fontId="2" fillId="12" borderId="71" xfId="0" applyNumberFormat="1" applyFont="1" applyFill="1" applyBorder="1" applyAlignment="1">
      <alignment horizontal="center"/>
    </xf>
    <xf numFmtId="164" fontId="2" fillId="12" borderId="40" xfId="0" applyNumberFormat="1" applyFont="1" applyFill="1" applyBorder="1" applyAlignment="1">
      <alignment horizontal="center"/>
    </xf>
    <xf numFmtId="164" fontId="1" fillId="3" borderId="92" xfId="0" applyNumberFormat="1" applyFont="1" applyFill="1" applyBorder="1" applyAlignment="1">
      <alignment horizontal="center"/>
    </xf>
    <xf numFmtId="0" fontId="2" fillId="12" borderId="17" xfId="0" applyFont="1" applyFill="1" applyBorder="1" applyAlignment="1">
      <alignment horizontal="center" vertical="center" wrapText="1"/>
    </xf>
    <xf numFmtId="0" fontId="2" fillId="10" borderId="36" xfId="0" applyFont="1" applyFill="1" applyBorder="1" applyAlignment="1">
      <alignment vertical="top" wrapText="1"/>
    </xf>
    <xf numFmtId="0" fontId="2" fillId="15" borderId="95" xfId="0" applyFont="1" applyFill="1" applyBorder="1" applyAlignment="1">
      <alignment horizontal="left" vertical="top" wrapText="1" indent="1"/>
    </xf>
    <xf numFmtId="0" fontId="1" fillId="15" borderId="95" xfId="0" applyFont="1" applyFill="1" applyBorder="1" applyAlignment="1">
      <alignment horizontal="left" vertical="top" wrapText="1" indent="2"/>
    </xf>
    <xf numFmtId="0" fontId="2" fillId="15" borderId="78" xfId="0" applyFont="1" applyFill="1" applyBorder="1" applyAlignment="1">
      <alignment horizontal="left" vertical="top" wrapText="1" indent="1"/>
    </xf>
    <xf numFmtId="0" fontId="2" fillId="15" borderId="65" xfId="0" applyFont="1" applyFill="1" applyBorder="1" applyAlignment="1">
      <alignment horizontal="left" vertical="top" wrapText="1" indent="1"/>
    </xf>
    <xf numFmtId="0" fontId="1" fillId="15" borderId="57" xfId="0" applyFont="1" applyFill="1" applyBorder="1" applyAlignment="1">
      <alignment horizontal="left" vertical="top" wrapText="1" indent="2"/>
    </xf>
    <xf numFmtId="0" fontId="2" fillId="15" borderId="95" xfId="0" applyFont="1" applyFill="1" applyBorder="1" applyAlignment="1">
      <alignment vertical="top" wrapText="1"/>
    </xf>
    <xf numFmtId="0" fontId="1" fillId="15" borderId="95" xfId="0" applyFont="1" applyFill="1" applyBorder="1" applyAlignment="1">
      <alignment horizontal="left" vertical="top" wrapText="1"/>
    </xf>
    <xf numFmtId="0" fontId="1" fillId="15" borderId="38" xfId="0" applyFont="1" applyFill="1" applyBorder="1" applyAlignment="1">
      <alignment horizontal="left" vertical="top" wrapText="1" indent="2"/>
    </xf>
    <xf numFmtId="164" fontId="2" fillId="10" borderId="36" xfId="0" applyNumberFormat="1" applyFont="1" applyFill="1" applyBorder="1" applyAlignment="1">
      <alignment horizontal="center" vertical="top" wrapText="1"/>
    </xf>
    <xf numFmtId="164" fontId="1" fillId="15" borderId="95" xfId="0" applyNumberFormat="1" applyFont="1" applyFill="1" applyBorder="1" applyAlignment="1">
      <alignment horizontal="center" vertical="top" wrapText="1"/>
    </xf>
    <xf numFmtId="164" fontId="1" fillId="15" borderId="113" xfId="0" applyNumberFormat="1" applyFont="1" applyFill="1" applyBorder="1" applyAlignment="1">
      <alignment horizontal="center" vertical="top" wrapText="1"/>
    </xf>
    <xf numFmtId="164" fontId="1" fillId="15" borderId="78" xfId="0" applyNumberFormat="1" applyFont="1" applyFill="1" applyBorder="1" applyAlignment="1">
      <alignment horizontal="center" vertical="top" wrapText="1"/>
    </xf>
    <xf numFmtId="164" fontId="2" fillId="15" borderId="65" xfId="0" applyNumberFormat="1" applyFont="1" applyFill="1" applyBorder="1" applyAlignment="1">
      <alignment horizontal="center" vertical="top" wrapText="1"/>
    </xf>
    <xf numFmtId="164" fontId="1" fillId="15" borderId="57" xfId="0" applyNumberFormat="1" applyFont="1" applyFill="1" applyBorder="1" applyAlignment="1">
      <alignment horizontal="center" vertical="top" wrapText="1"/>
    </xf>
    <xf numFmtId="164" fontId="1" fillId="15" borderId="114" xfId="0" applyNumberFormat="1" applyFont="1" applyFill="1" applyBorder="1" applyAlignment="1">
      <alignment horizontal="center" vertical="top" wrapText="1"/>
    </xf>
    <xf numFmtId="164" fontId="1" fillId="15" borderId="114" xfId="0" applyNumberFormat="1" applyFont="1" applyFill="1" applyBorder="1" applyAlignment="1">
      <alignment horizontal="center" vertical="top"/>
    </xf>
    <xf numFmtId="164" fontId="2" fillId="15" borderId="114" xfId="0" applyNumberFormat="1" applyFont="1" applyFill="1" applyBorder="1" applyAlignment="1">
      <alignment horizontal="center" vertical="top" wrapText="1"/>
    </xf>
    <xf numFmtId="164" fontId="1" fillId="15" borderId="38" xfId="0" applyNumberFormat="1" applyFont="1" applyFill="1" applyBorder="1" applyAlignment="1">
      <alignment horizontal="center" vertical="top" wrapText="1"/>
    </xf>
    <xf numFmtId="164" fontId="2" fillId="15" borderId="57" xfId="0" applyNumberFormat="1" applyFont="1" applyFill="1" applyBorder="1" applyAlignment="1">
      <alignment horizontal="center" vertical="top" wrapText="1"/>
    </xf>
    <xf numFmtId="164" fontId="5" fillId="10" borderId="36" xfId="0" applyNumberFormat="1" applyFont="1" applyFill="1" applyBorder="1" applyAlignment="1">
      <alignment horizontal="center" vertical="top" wrapText="1"/>
    </xf>
    <xf numFmtId="164" fontId="6" fillId="15" borderId="114" xfId="0" applyNumberFormat="1" applyFont="1" applyFill="1" applyBorder="1" applyAlignment="1">
      <alignment horizontal="center" vertical="top" wrapText="1"/>
    </xf>
    <xf numFmtId="164" fontId="6" fillId="15" borderId="57" xfId="0" applyNumberFormat="1" applyFont="1" applyFill="1" applyBorder="1" applyAlignment="1">
      <alignment horizontal="center" vertical="top" wrapText="1"/>
    </xf>
    <xf numFmtId="164" fontId="6" fillId="15" borderId="38" xfId="0" applyNumberFormat="1" applyFont="1" applyFill="1" applyBorder="1" applyAlignment="1">
      <alignment horizontal="center" vertical="top" wrapText="1"/>
    </xf>
    <xf numFmtId="164" fontId="6" fillId="15" borderId="114" xfId="0" applyNumberFormat="1" applyFont="1" applyFill="1" applyBorder="1" applyAlignment="1">
      <alignment horizontal="center" vertical="top"/>
    </xf>
    <xf numFmtId="164" fontId="5" fillId="15" borderId="114" xfId="0" applyNumberFormat="1" applyFont="1" applyFill="1" applyBorder="1" applyAlignment="1">
      <alignment horizontal="center" vertical="top" wrapText="1"/>
    </xf>
    <xf numFmtId="164" fontId="1" fillId="15" borderId="81" xfId="0" applyNumberFormat="1" applyFont="1" applyFill="1" applyBorder="1" applyAlignment="1" applyProtection="1">
      <alignment horizontal="center" vertical="center"/>
      <protection locked="0"/>
    </xf>
    <xf numFmtId="0" fontId="2" fillId="12" borderId="59" xfId="0" applyFont="1" applyFill="1" applyBorder="1" applyAlignment="1">
      <alignment horizontal="center" vertical="top" wrapText="1"/>
    </xf>
    <xf numFmtId="164" fontId="1" fillId="3" borderId="12" xfId="0" applyNumberFormat="1" applyFont="1" applyFill="1" applyBorder="1" applyAlignment="1">
      <alignment horizontal="center" vertical="top"/>
    </xf>
    <xf numFmtId="164" fontId="1" fillId="0" borderId="12" xfId="0" applyNumberFormat="1" applyFont="1" applyBorder="1" applyAlignment="1">
      <alignment horizontal="center" vertical="top"/>
    </xf>
    <xf numFmtId="0" fontId="1" fillId="0" borderId="66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 wrapText="1"/>
    </xf>
    <xf numFmtId="0" fontId="8" fillId="0" borderId="76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95" xfId="0" applyFont="1" applyBorder="1" applyAlignment="1">
      <alignment horizontal="center" vertical="center" wrapText="1"/>
    </xf>
    <xf numFmtId="164" fontId="1" fillId="0" borderId="12" xfId="0" applyNumberFormat="1" applyFont="1" applyBorder="1" applyAlignment="1">
      <alignment horizontal="center"/>
    </xf>
    <xf numFmtId="164" fontId="1" fillId="0" borderId="82" xfId="0" applyNumberFormat="1" applyFont="1" applyBorder="1" applyAlignment="1">
      <alignment horizontal="center" vertical="center"/>
    </xf>
    <xf numFmtId="164" fontId="1" fillId="3" borderId="63" xfId="0" applyNumberFormat="1" applyFont="1" applyFill="1" applyBorder="1" applyAlignment="1">
      <alignment horizontal="center" vertical="center"/>
    </xf>
    <xf numFmtId="164" fontId="1" fillId="0" borderId="63" xfId="0" applyNumberFormat="1" applyFont="1" applyBorder="1" applyAlignment="1">
      <alignment horizontal="center" vertical="center"/>
    </xf>
    <xf numFmtId="164" fontId="1" fillId="0" borderId="68" xfId="0" applyNumberFormat="1" applyFont="1" applyBorder="1" applyAlignment="1">
      <alignment horizontal="center" vertical="center"/>
    </xf>
    <xf numFmtId="0" fontId="1" fillId="15" borderId="76" xfId="0" applyFont="1" applyFill="1" applyBorder="1" applyAlignment="1">
      <alignment horizontal="left" vertical="top" wrapText="1" indent="2"/>
    </xf>
    <xf numFmtId="164" fontId="1" fillId="15" borderId="76" xfId="0" applyNumberFormat="1" applyFont="1" applyFill="1" applyBorder="1" applyAlignment="1">
      <alignment horizontal="center" vertical="top" wrapText="1"/>
    </xf>
    <xf numFmtId="164" fontId="6" fillId="15" borderId="76" xfId="0" applyNumberFormat="1" applyFont="1" applyFill="1" applyBorder="1" applyAlignment="1">
      <alignment horizontal="center" vertical="top" wrapText="1"/>
    </xf>
    <xf numFmtId="164" fontId="1" fillId="15" borderId="74" xfId="0" applyNumberFormat="1" applyFont="1" applyFill="1" applyBorder="1" applyAlignment="1">
      <alignment horizontal="center" vertical="top" wrapText="1"/>
    </xf>
    <xf numFmtId="0" fontId="1" fillId="0" borderId="95" xfId="0" applyFont="1" applyFill="1" applyBorder="1" applyAlignment="1">
      <alignment horizontal="center" vertical="center" wrapText="1"/>
    </xf>
    <xf numFmtId="164" fontId="1" fillId="0" borderId="88" xfId="0" applyNumberFormat="1" applyFont="1" applyFill="1" applyBorder="1" applyAlignment="1">
      <alignment horizontal="center" vertical="center"/>
    </xf>
    <xf numFmtId="164" fontId="1" fillId="0" borderId="91" xfId="0" applyNumberFormat="1" applyFont="1" applyFill="1" applyBorder="1" applyAlignment="1" applyProtection="1">
      <alignment horizontal="center" vertical="center"/>
      <protection locked="0"/>
    </xf>
    <xf numFmtId="164" fontId="1" fillId="0" borderId="85" xfId="0" applyNumberFormat="1" applyFont="1" applyFill="1" applyBorder="1" applyAlignment="1" applyProtection="1">
      <alignment horizontal="center" vertical="center"/>
      <protection locked="0"/>
    </xf>
    <xf numFmtId="164" fontId="1" fillId="0" borderId="95" xfId="0" applyNumberFormat="1" applyFont="1" applyFill="1" applyBorder="1" applyAlignment="1" applyProtection="1">
      <alignment horizontal="center" vertical="center"/>
      <protection locked="0"/>
    </xf>
    <xf numFmtId="164" fontId="1" fillId="0" borderId="87" xfId="0" applyNumberFormat="1" applyFont="1" applyFill="1" applyBorder="1" applyAlignment="1" applyProtection="1">
      <alignment horizontal="center" vertical="center"/>
      <protection locked="0"/>
    </xf>
    <xf numFmtId="0" fontId="1" fillId="0" borderId="76" xfId="0" applyFont="1" applyFill="1" applyBorder="1" applyAlignment="1">
      <alignment horizontal="center" vertical="center" wrapText="1"/>
    </xf>
    <xf numFmtId="164" fontId="1" fillId="0" borderId="60" xfId="0" applyNumberFormat="1" applyFont="1" applyFill="1" applyBorder="1" applyAlignment="1">
      <alignment horizontal="center" vertical="center"/>
    </xf>
    <xf numFmtId="164" fontId="1" fillId="0" borderId="24" xfId="0" applyNumberFormat="1" applyFont="1" applyFill="1" applyBorder="1" applyAlignment="1" applyProtection="1">
      <alignment horizontal="center" vertical="center"/>
      <protection locked="0"/>
    </xf>
    <xf numFmtId="164" fontId="1" fillId="0" borderId="6" xfId="0" applyNumberFormat="1" applyFont="1" applyFill="1" applyBorder="1" applyAlignment="1" applyProtection="1">
      <alignment horizontal="center" vertical="center"/>
      <protection locked="0"/>
    </xf>
    <xf numFmtId="164" fontId="1" fillId="0" borderId="63" xfId="0" applyNumberFormat="1" applyFont="1" applyFill="1" applyBorder="1" applyAlignment="1" applyProtection="1">
      <alignment horizontal="center" vertical="center"/>
      <protection locked="0"/>
    </xf>
    <xf numFmtId="164" fontId="1" fillId="0" borderId="65" xfId="0" applyNumberFormat="1" applyFont="1" applyFill="1" applyBorder="1" applyAlignment="1" applyProtection="1">
      <alignment horizontal="center" vertical="center"/>
      <protection locked="0"/>
    </xf>
    <xf numFmtId="164" fontId="1" fillId="0" borderId="68" xfId="0" applyNumberFormat="1" applyFont="1" applyFill="1" applyBorder="1" applyAlignment="1" applyProtection="1">
      <alignment horizontal="center" vertical="center"/>
      <protection locked="0"/>
    </xf>
    <xf numFmtId="0" fontId="2" fillId="16" borderId="0" xfId="0" applyFont="1" applyFill="1" applyAlignment="1" applyProtection="1">
      <alignment wrapText="1"/>
      <protection locked="0"/>
    </xf>
    <xf numFmtId="0" fontId="1" fillId="13" borderId="40" xfId="0" applyFont="1" applyFill="1" applyBorder="1" applyAlignment="1" applyProtection="1">
      <alignment horizontal="center" vertical="top" textRotation="90"/>
      <protection locked="0"/>
    </xf>
    <xf numFmtId="0" fontId="1" fillId="13" borderId="72" xfId="0" applyFont="1" applyFill="1" applyBorder="1" applyAlignment="1" applyProtection="1">
      <alignment horizontal="center" vertical="top" textRotation="90"/>
      <protection locked="0"/>
    </xf>
    <xf numFmtId="0" fontId="1" fillId="15" borderId="53" xfId="0" applyFont="1" applyFill="1" applyBorder="1" applyAlignment="1">
      <alignment vertical="top"/>
    </xf>
    <xf numFmtId="0" fontId="1" fillId="15" borderId="118" xfId="0" applyFont="1" applyFill="1" applyBorder="1" applyAlignment="1">
      <alignment vertical="top" wrapText="1"/>
    </xf>
    <xf numFmtId="49" fontId="1" fillId="15" borderId="116" xfId="0" applyNumberFormat="1" applyFont="1" applyFill="1" applyBorder="1" applyAlignment="1">
      <alignment horizontal="center" vertical="top"/>
    </xf>
    <xf numFmtId="49" fontId="1" fillId="15" borderId="119" xfId="0" applyNumberFormat="1" applyFont="1" applyFill="1" applyBorder="1" applyAlignment="1">
      <alignment horizontal="center" vertical="top"/>
    </xf>
    <xf numFmtId="0" fontId="1" fillId="15" borderId="120" xfId="0" applyFont="1" applyFill="1" applyBorder="1" applyAlignment="1">
      <alignment horizontal="left" vertical="top" wrapText="1"/>
    </xf>
    <xf numFmtId="49" fontId="1" fillId="15" borderId="121" xfId="0" applyNumberFormat="1" applyFont="1" applyFill="1" applyBorder="1" applyAlignment="1">
      <alignment horizontal="center" vertical="top"/>
    </xf>
    <xf numFmtId="49" fontId="1" fillId="15" borderId="122" xfId="0" applyNumberFormat="1" applyFont="1" applyFill="1" applyBorder="1" applyAlignment="1">
      <alignment horizontal="center" vertical="top"/>
    </xf>
    <xf numFmtId="0" fontId="1" fillId="15" borderId="53" xfId="0" applyFont="1" applyFill="1" applyBorder="1" applyAlignment="1">
      <alignment vertical="top" wrapText="1"/>
    </xf>
    <xf numFmtId="0" fontId="1" fillId="16" borderId="0" xfId="0" applyFont="1" applyFill="1" applyBorder="1" applyAlignment="1">
      <alignment horizontal="center" vertical="top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49" fontId="2" fillId="26" borderId="45" xfId="0" applyNumberFormat="1" applyFont="1" applyFill="1" applyBorder="1" applyAlignment="1" applyProtection="1">
      <alignment horizontal="center" vertical="top"/>
      <protection locked="0"/>
    </xf>
    <xf numFmtId="164" fontId="1" fillId="0" borderId="86" xfId="0" applyNumberFormat="1" applyFont="1" applyFill="1" applyBorder="1" applyAlignment="1" applyProtection="1">
      <alignment horizontal="center" vertical="center"/>
      <protection locked="0"/>
    </xf>
    <xf numFmtId="164" fontId="1" fillId="0" borderId="82" xfId="0" applyNumberFormat="1" applyFont="1" applyFill="1" applyBorder="1" applyAlignment="1" applyProtection="1">
      <alignment horizontal="center" vertical="center"/>
      <protection locked="0"/>
    </xf>
    <xf numFmtId="0" fontId="1" fillId="0" borderId="78" xfId="0" applyFont="1" applyFill="1" applyBorder="1" applyAlignment="1">
      <alignment horizontal="center" vertical="center" wrapText="1"/>
    </xf>
    <xf numFmtId="164" fontId="1" fillId="0" borderId="49" xfId="0" applyNumberFormat="1" applyFont="1" applyFill="1" applyBorder="1" applyAlignment="1">
      <alignment horizontal="center" vertical="center"/>
    </xf>
    <xf numFmtId="164" fontId="1" fillId="0" borderId="39" xfId="0" applyNumberFormat="1" applyFont="1" applyFill="1" applyBorder="1" applyAlignment="1" applyProtection="1">
      <alignment horizontal="center" vertical="center"/>
      <protection locked="0"/>
    </xf>
    <xf numFmtId="164" fontId="1" fillId="0" borderId="71" xfId="0" applyNumberFormat="1" applyFont="1" applyFill="1" applyBorder="1" applyAlignment="1" applyProtection="1">
      <alignment horizontal="center" vertical="center"/>
      <protection locked="0"/>
    </xf>
    <xf numFmtId="164" fontId="1" fillId="0" borderId="70" xfId="0" applyNumberFormat="1" applyFont="1" applyFill="1" applyBorder="1" applyAlignment="1" applyProtection="1">
      <alignment horizontal="center" vertical="center"/>
      <protection locked="0"/>
    </xf>
    <xf numFmtId="0" fontId="1" fillId="0" borderId="127" xfId="0" applyFont="1" applyFill="1" applyBorder="1" applyAlignment="1">
      <alignment horizontal="center" vertical="center" wrapText="1"/>
    </xf>
    <xf numFmtId="164" fontId="1" fillId="0" borderId="118" xfId="0" applyNumberFormat="1" applyFont="1" applyFill="1" applyBorder="1" applyAlignment="1">
      <alignment horizontal="center" vertical="center"/>
    </xf>
    <xf numFmtId="164" fontId="1" fillId="0" borderId="116" xfId="0" applyNumberFormat="1" applyFont="1" applyFill="1" applyBorder="1" applyAlignment="1" applyProtection="1">
      <alignment horizontal="center" vertical="center"/>
      <protection locked="0"/>
    </xf>
    <xf numFmtId="164" fontId="1" fillId="0" borderId="119" xfId="0" applyNumberFormat="1" applyFont="1" applyFill="1" applyBorder="1" applyAlignment="1" applyProtection="1">
      <alignment horizontal="center" vertical="center"/>
      <protection locked="0"/>
    </xf>
    <xf numFmtId="164" fontId="1" fillId="0" borderId="10" xfId="0" applyNumberFormat="1" applyFont="1" applyFill="1" applyBorder="1" applyAlignment="1" applyProtection="1">
      <alignment horizontal="center" vertical="center"/>
      <protection locked="0"/>
    </xf>
    <xf numFmtId="164" fontId="1" fillId="0" borderId="12" xfId="0" applyNumberFormat="1" applyFont="1" applyFill="1" applyBorder="1" applyAlignment="1" applyProtection="1">
      <alignment horizontal="center" vertical="center"/>
      <protection locked="0"/>
    </xf>
    <xf numFmtId="164" fontId="1" fillId="0" borderId="58" xfId="0" applyNumberFormat="1" applyFont="1" applyFill="1" applyBorder="1" applyAlignment="1" applyProtection="1">
      <alignment horizontal="center" vertical="center"/>
      <protection locked="0"/>
    </xf>
    <xf numFmtId="164" fontId="1" fillId="0" borderId="55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 applyProtection="1">
      <alignment horizontal="center" vertical="center"/>
      <protection locked="0"/>
    </xf>
    <xf numFmtId="164" fontId="1" fillId="0" borderId="57" xfId="0" applyNumberFormat="1" applyFont="1" applyFill="1" applyBorder="1" applyAlignment="1" applyProtection="1">
      <alignment horizontal="center" vertical="center"/>
      <protection locked="0"/>
    </xf>
    <xf numFmtId="164" fontId="1" fillId="0" borderId="34" xfId="0" applyNumberFormat="1" applyFont="1" applyFill="1" applyBorder="1" applyAlignment="1" applyProtection="1">
      <alignment horizontal="center" vertical="center"/>
      <protection locked="0"/>
    </xf>
    <xf numFmtId="164" fontId="1" fillId="0" borderId="27" xfId="0" applyNumberFormat="1" applyFont="1" applyFill="1" applyBorder="1" applyAlignment="1" applyProtection="1">
      <alignment horizontal="center" vertical="center"/>
      <protection locked="0"/>
    </xf>
    <xf numFmtId="164" fontId="1" fillId="0" borderId="83" xfId="0" applyNumberFormat="1" applyFont="1" applyFill="1" applyBorder="1" applyAlignment="1" applyProtection="1">
      <alignment horizontal="center" vertical="center"/>
      <protection locked="0"/>
    </xf>
    <xf numFmtId="164" fontId="1" fillId="0" borderId="31" xfId="0" applyNumberFormat="1" applyFont="1" applyFill="1" applyBorder="1" applyAlignment="1" applyProtection="1">
      <alignment horizontal="center" vertical="center"/>
      <protection locked="0"/>
    </xf>
    <xf numFmtId="164" fontId="1" fillId="0" borderId="111" xfId="0" applyNumberFormat="1" applyFont="1" applyFill="1" applyBorder="1" applyAlignment="1" applyProtection="1">
      <alignment horizontal="center" vertical="center"/>
      <protection locked="0"/>
    </xf>
    <xf numFmtId="164" fontId="1" fillId="0" borderId="78" xfId="0" applyNumberFormat="1" applyFont="1" applyFill="1" applyBorder="1" applyAlignment="1" applyProtection="1">
      <alignment horizontal="center" vertical="center"/>
      <protection locked="0"/>
    </xf>
    <xf numFmtId="164" fontId="1" fillId="0" borderId="89" xfId="0" applyNumberFormat="1" applyFont="1" applyFill="1" applyBorder="1" applyAlignment="1" applyProtection="1">
      <alignment horizontal="center" vertical="center"/>
      <protection locked="0"/>
    </xf>
    <xf numFmtId="0" fontId="1" fillId="0" borderId="57" xfId="0" applyFont="1" applyFill="1" applyBorder="1" applyAlignment="1">
      <alignment horizontal="center" vertical="center" wrapText="1"/>
    </xf>
    <xf numFmtId="49" fontId="2" fillId="26" borderId="22" xfId="0" applyNumberFormat="1" applyFont="1" applyFill="1" applyBorder="1" applyAlignment="1">
      <alignment horizontal="center" vertical="top"/>
    </xf>
    <xf numFmtId="49" fontId="2" fillId="26" borderId="96" xfId="0" applyNumberFormat="1" applyFont="1" applyFill="1" applyBorder="1" applyAlignment="1">
      <alignment horizontal="center" vertical="top"/>
    </xf>
    <xf numFmtId="49" fontId="2" fillId="28" borderId="59" xfId="0" applyNumberFormat="1" applyFont="1" applyFill="1" applyBorder="1" applyAlignment="1">
      <alignment horizontal="center" vertical="top" wrapText="1"/>
    </xf>
    <xf numFmtId="164" fontId="2" fillId="28" borderId="31" xfId="0" applyNumberFormat="1" applyFont="1" applyFill="1" applyBorder="1" applyAlignment="1">
      <alignment horizontal="center" vertical="top"/>
    </xf>
    <xf numFmtId="164" fontId="2" fillId="28" borderId="27" xfId="0" applyNumberFormat="1" applyFont="1" applyFill="1" applyBorder="1" applyAlignment="1">
      <alignment horizontal="center" vertical="top"/>
    </xf>
    <xf numFmtId="164" fontId="2" fillId="28" borderId="83" xfId="0" applyNumberFormat="1" applyFont="1" applyFill="1" applyBorder="1" applyAlignment="1">
      <alignment horizontal="center" vertical="top"/>
    </xf>
    <xf numFmtId="164" fontId="2" fillId="28" borderId="49" xfId="0" applyNumberFormat="1" applyFont="1" applyFill="1" applyBorder="1" applyAlignment="1">
      <alignment horizontal="center" vertical="top"/>
    </xf>
    <xf numFmtId="164" fontId="2" fillId="28" borderId="78" xfId="0" applyNumberFormat="1" applyFont="1" applyFill="1" applyBorder="1" applyAlignment="1">
      <alignment horizontal="center" vertical="top"/>
    </xf>
    <xf numFmtId="49" fontId="2" fillId="5" borderId="26" xfId="0" applyNumberFormat="1" applyFont="1" applyFill="1" applyBorder="1" applyAlignment="1">
      <alignment horizontal="center" vertical="top"/>
    </xf>
    <xf numFmtId="49" fontId="2" fillId="26" borderId="79" xfId="0" applyNumberFormat="1" applyFont="1" applyFill="1" applyBorder="1" applyAlignment="1">
      <alignment horizontal="center" vertical="top"/>
    </xf>
    <xf numFmtId="49" fontId="2" fillId="26" borderId="45" xfId="0" applyNumberFormat="1" applyFont="1" applyFill="1" applyBorder="1" applyAlignment="1">
      <alignment horizontal="center" vertical="top"/>
    </xf>
    <xf numFmtId="49" fontId="2" fillId="5" borderId="17" xfId="0" applyNumberFormat="1" applyFont="1" applyFill="1" applyBorder="1" applyAlignment="1">
      <alignment horizontal="center" vertical="top"/>
    </xf>
    <xf numFmtId="49" fontId="2" fillId="6" borderId="17" xfId="0" applyNumberFormat="1" applyFont="1" applyFill="1" applyBorder="1" applyAlignment="1">
      <alignment horizontal="center" vertical="top"/>
    </xf>
    <xf numFmtId="49" fontId="2" fillId="6" borderId="26" xfId="0" applyNumberFormat="1" applyFont="1" applyFill="1" applyBorder="1" applyAlignment="1">
      <alignment horizontal="center" vertical="top"/>
    </xf>
    <xf numFmtId="49" fontId="2" fillId="6" borderId="27" xfId="0" applyNumberFormat="1" applyFont="1" applyFill="1" applyBorder="1" applyAlignment="1">
      <alignment horizontal="center" vertical="top"/>
    </xf>
    <xf numFmtId="0" fontId="1" fillId="16" borderId="24" xfId="0" applyFont="1" applyFill="1" applyBorder="1" applyAlignment="1">
      <alignment horizontal="center" vertical="top"/>
    </xf>
    <xf numFmtId="0" fontId="1" fillId="16" borderId="27" xfId="0" applyFont="1" applyFill="1" applyBorder="1" applyAlignment="1">
      <alignment horizontal="center" vertical="top"/>
    </xf>
    <xf numFmtId="49" fontId="1" fillId="15" borderId="54" xfId="0" applyNumberFormat="1" applyFont="1" applyFill="1" applyBorder="1" applyAlignment="1">
      <alignment horizontal="center" vertical="top"/>
    </xf>
    <xf numFmtId="49" fontId="1" fillId="15" borderId="35" xfId="0" applyNumberFormat="1" applyFont="1" applyFill="1" applyBorder="1" applyAlignment="1">
      <alignment horizontal="center" vertical="top"/>
    </xf>
    <xf numFmtId="0" fontId="1" fillId="0" borderId="114" xfId="0" applyFont="1" applyBorder="1" applyAlignment="1">
      <alignment horizontal="center" vertical="center" wrapText="1"/>
    </xf>
    <xf numFmtId="164" fontId="1" fillId="0" borderId="114" xfId="0" applyNumberFormat="1" applyFont="1" applyBorder="1" applyAlignment="1" applyProtection="1">
      <alignment horizontal="center" vertical="center"/>
      <protection locked="0"/>
    </xf>
    <xf numFmtId="49" fontId="2" fillId="26" borderId="41" xfId="0" applyNumberFormat="1" applyFont="1" applyFill="1" applyBorder="1" applyAlignment="1">
      <alignment horizontal="center" vertical="top"/>
    </xf>
    <xf numFmtId="0" fontId="1" fillId="29" borderId="65" xfId="0" applyFont="1" applyFill="1" applyBorder="1" applyAlignment="1">
      <alignment horizontal="center" vertical="center" wrapText="1"/>
    </xf>
    <xf numFmtId="164" fontId="2" fillId="31" borderId="45" xfId="0" applyNumberFormat="1" applyFont="1" applyFill="1" applyBorder="1" applyAlignment="1">
      <alignment horizontal="center" vertical="top"/>
    </xf>
    <xf numFmtId="164" fontId="2" fillId="31" borderId="29" xfId="0" applyNumberFormat="1" applyFont="1" applyFill="1" applyBorder="1" applyAlignment="1">
      <alignment horizontal="center" vertical="top"/>
    </xf>
    <xf numFmtId="164" fontId="2" fillId="29" borderId="45" xfId="0" applyNumberFormat="1" applyFont="1" applyFill="1" applyBorder="1" applyAlignment="1">
      <alignment horizontal="center" vertical="top"/>
    </xf>
    <xf numFmtId="164" fontId="2" fillId="29" borderId="48" xfId="0" applyNumberFormat="1" applyFont="1" applyFill="1" applyBorder="1" applyAlignment="1">
      <alignment horizontal="center" vertical="top"/>
    </xf>
    <xf numFmtId="164" fontId="2" fillId="29" borderId="15" xfId="0" applyNumberFormat="1" applyFont="1" applyFill="1" applyBorder="1" applyAlignment="1">
      <alignment horizontal="center" vertical="top"/>
    </xf>
    <xf numFmtId="0" fontId="1" fillId="29" borderId="95" xfId="0" applyFont="1" applyFill="1" applyBorder="1" applyAlignment="1">
      <alignment horizontal="center" vertical="center" wrapText="1"/>
    </xf>
    <xf numFmtId="164" fontId="1" fillId="29" borderId="88" xfId="0" applyNumberFormat="1" applyFont="1" applyFill="1" applyBorder="1" applyAlignment="1">
      <alignment horizontal="center" vertical="center"/>
    </xf>
    <xf numFmtId="164" fontId="1" fillId="29" borderId="91" xfId="0" applyNumberFormat="1" applyFont="1" applyFill="1" applyBorder="1" applyAlignment="1" applyProtection="1">
      <alignment horizontal="center" vertical="center"/>
      <protection locked="0"/>
    </xf>
    <xf numFmtId="164" fontId="1" fillId="29" borderId="95" xfId="0" applyNumberFormat="1" applyFont="1" applyFill="1" applyBorder="1" applyAlignment="1" applyProtection="1">
      <alignment horizontal="center" vertical="center"/>
      <protection locked="0"/>
    </xf>
    <xf numFmtId="49" fontId="2" fillId="6" borderId="35" xfId="0" applyNumberFormat="1" applyFont="1" applyFill="1" applyBorder="1" applyAlignment="1">
      <alignment horizontal="center" vertical="top"/>
    </xf>
    <xf numFmtId="49" fontId="2" fillId="6" borderId="3" xfId="0" applyNumberFormat="1" applyFont="1" applyFill="1" applyBorder="1" applyAlignment="1">
      <alignment horizontal="center" vertical="top"/>
    </xf>
    <xf numFmtId="49" fontId="2" fillId="6" borderId="40" xfId="0" applyNumberFormat="1" applyFont="1" applyFill="1" applyBorder="1" applyAlignment="1">
      <alignment horizontal="center" vertical="top"/>
    </xf>
    <xf numFmtId="49" fontId="2" fillId="0" borderId="35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top" wrapText="1"/>
    </xf>
    <xf numFmtId="49" fontId="2" fillId="0" borderId="40" xfId="0" applyNumberFormat="1" applyFont="1" applyFill="1" applyBorder="1" applyAlignment="1">
      <alignment horizontal="center" vertical="top" wrapText="1"/>
    </xf>
    <xf numFmtId="0" fontId="1" fillId="0" borderId="35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0" xfId="0" applyFont="1" applyFill="1" applyBorder="1" applyAlignment="1">
      <alignment horizontal="left" vertical="top" wrapText="1"/>
    </xf>
    <xf numFmtId="0" fontId="1" fillId="0" borderId="35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0" xfId="0" applyFont="1" applyFill="1" applyBorder="1" applyAlignment="1">
      <alignment horizontal="center" vertical="top" wrapText="1"/>
    </xf>
    <xf numFmtId="49" fontId="1" fillId="0" borderId="82" xfId="0" applyNumberFormat="1" applyFont="1" applyFill="1" applyBorder="1" applyAlignment="1">
      <alignment horizontal="center" vertical="center" textRotation="90"/>
    </xf>
    <xf numFmtId="49" fontId="1" fillId="0" borderId="34" xfId="0" applyNumberFormat="1" applyFont="1" applyFill="1" applyBorder="1" applyAlignment="1">
      <alignment horizontal="center" vertical="center" textRotation="90"/>
    </xf>
    <xf numFmtId="49" fontId="1" fillId="0" borderId="70" xfId="0" applyNumberFormat="1" applyFont="1" applyFill="1" applyBorder="1" applyAlignment="1">
      <alignment horizontal="center" vertical="center" textRotation="90"/>
    </xf>
    <xf numFmtId="49" fontId="1" fillId="0" borderId="36" xfId="0" applyNumberFormat="1" applyFont="1" applyFill="1" applyBorder="1" applyAlignment="1">
      <alignment horizontal="center" vertical="center" textRotation="90"/>
    </xf>
    <xf numFmtId="49" fontId="1" fillId="0" borderId="57" xfId="0" applyNumberFormat="1" applyFont="1" applyFill="1" applyBorder="1" applyAlignment="1">
      <alignment horizontal="center" vertical="center" textRotation="90"/>
    </xf>
    <xf numFmtId="49" fontId="1" fillId="0" borderId="38" xfId="0" applyNumberFormat="1" applyFont="1" applyFill="1" applyBorder="1" applyAlignment="1">
      <alignment horizontal="center" vertical="center" textRotation="90"/>
    </xf>
    <xf numFmtId="49" fontId="1" fillId="0" borderId="36" xfId="0" applyNumberFormat="1" applyFont="1" applyFill="1" applyBorder="1" applyAlignment="1">
      <alignment horizontal="center" vertical="top"/>
    </xf>
    <xf numFmtId="49" fontId="1" fillId="0" borderId="57" xfId="0" applyNumberFormat="1" applyFont="1" applyFill="1" applyBorder="1" applyAlignment="1">
      <alignment horizontal="center" vertical="top"/>
    </xf>
    <xf numFmtId="49" fontId="1" fillId="0" borderId="38" xfId="0" applyNumberFormat="1" applyFont="1" applyFill="1" applyBorder="1" applyAlignment="1">
      <alignment horizontal="center" vertical="top"/>
    </xf>
    <xf numFmtId="0" fontId="1" fillId="0" borderId="53" xfId="0" applyFont="1" applyFill="1" applyBorder="1" applyAlignment="1">
      <alignment horizontal="left" vertical="top" wrapText="1"/>
    </xf>
    <xf numFmtId="0" fontId="1" fillId="0" borderId="88" xfId="0" applyFont="1" applyFill="1" applyBorder="1" applyAlignment="1">
      <alignment horizontal="left" vertical="top" wrapText="1"/>
    </xf>
    <xf numFmtId="0" fontId="1" fillId="0" borderId="49" xfId="0" applyFont="1" applyFill="1" applyBorder="1" applyAlignment="1">
      <alignment horizontal="left" vertical="top" wrapText="1"/>
    </xf>
    <xf numFmtId="49" fontId="1" fillId="0" borderId="26" xfId="0" applyNumberFormat="1" applyFont="1" applyFill="1" applyBorder="1" applyAlignment="1">
      <alignment horizontal="center" vertical="top"/>
    </xf>
    <xf numFmtId="49" fontId="1" fillId="0" borderId="24" xfId="0" applyNumberFormat="1" applyFont="1" applyFill="1" applyBorder="1" applyAlignment="1">
      <alignment horizontal="center" vertical="top"/>
    </xf>
    <xf numFmtId="49" fontId="1" fillId="0" borderId="27" xfId="0" applyNumberFormat="1" applyFont="1" applyFill="1" applyBorder="1" applyAlignment="1">
      <alignment horizontal="center" vertical="top"/>
    </xf>
    <xf numFmtId="49" fontId="1" fillId="0" borderId="64" xfId="0" applyNumberFormat="1" applyFont="1" applyFill="1" applyBorder="1" applyAlignment="1">
      <alignment horizontal="center" vertical="top"/>
    </xf>
    <xf numFmtId="49" fontId="1" fillId="0" borderId="61" xfId="0" applyNumberFormat="1" applyFont="1" applyFill="1" applyBorder="1" applyAlignment="1">
      <alignment horizontal="center" vertical="top"/>
    </xf>
    <xf numFmtId="49" fontId="1" fillId="0" borderId="83" xfId="0" applyNumberFormat="1" applyFont="1" applyFill="1" applyBorder="1" applyAlignment="1">
      <alignment horizontal="center" vertical="top"/>
    </xf>
    <xf numFmtId="49" fontId="2" fillId="26" borderId="53" xfId="0" applyNumberFormat="1" applyFont="1" applyFill="1" applyBorder="1" applyAlignment="1">
      <alignment horizontal="center" vertical="top"/>
    </xf>
    <xf numFmtId="49" fontId="2" fillId="26" borderId="88" xfId="0" applyNumberFormat="1" applyFont="1" applyFill="1" applyBorder="1" applyAlignment="1">
      <alignment horizontal="center" vertical="top"/>
    </xf>
    <xf numFmtId="49" fontId="2" fillId="26" borderId="55" xfId="0" applyNumberFormat="1" applyFont="1" applyFill="1" applyBorder="1" applyAlignment="1">
      <alignment horizontal="center" vertical="top"/>
    </xf>
    <xf numFmtId="49" fontId="2" fillId="26" borderId="56" xfId="0" applyNumberFormat="1" applyFont="1" applyFill="1" applyBorder="1" applyAlignment="1">
      <alignment horizontal="center" vertical="top"/>
    </xf>
    <xf numFmtId="49" fontId="2" fillId="5" borderId="26" xfId="0" applyNumberFormat="1" applyFont="1" applyFill="1" applyBorder="1" applyAlignment="1">
      <alignment horizontal="center" vertical="top"/>
    </xf>
    <xf numFmtId="49" fontId="2" fillId="5" borderId="24" xfId="0" applyNumberFormat="1" applyFont="1" applyFill="1" applyBorder="1" applyAlignment="1">
      <alignment horizontal="center" vertical="top"/>
    </xf>
    <xf numFmtId="49" fontId="2" fillId="5" borderId="27" xfId="0" applyNumberFormat="1" applyFont="1" applyFill="1" applyBorder="1" applyAlignment="1">
      <alignment horizontal="center" vertical="top"/>
    </xf>
    <xf numFmtId="49" fontId="2" fillId="6" borderId="91" xfId="0" applyNumberFormat="1" applyFont="1" applyFill="1" applyBorder="1" applyAlignment="1">
      <alignment horizontal="center" vertical="top"/>
    </xf>
    <xf numFmtId="49" fontId="2" fillId="0" borderId="91" xfId="0" applyNumberFormat="1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left" vertical="top" wrapText="1"/>
    </xf>
    <xf numFmtId="0" fontId="1" fillId="0" borderId="24" xfId="0" applyFont="1" applyFill="1" applyBorder="1" applyAlignment="1">
      <alignment horizontal="left" vertical="top" wrapText="1"/>
    </xf>
    <xf numFmtId="0" fontId="1" fillId="0" borderId="27" xfId="0" applyFont="1" applyFill="1" applyBorder="1" applyAlignment="1">
      <alignment horizontal="left" vertical="top" wrapText="1"/>
    </xf>
    <xf numFmtId="0" fontId="1" fillId="0" borderId="91" xfId="0" applyFont="1" applyFill="1" applyBorder="1" applyAlignment="1">
      <alignment horizontal="center" vertical="top" wrapText="1"/>
    </xf>
    <xf numFmtId="0" fontId="1" fillId="15" borderId="45" xfId="0" applyFont="1" applyFill="1" applyBorder="1" applyAlignment="1">
      <alignment horizontal="left" vertical="top" wrapText="1"/>
    </xf>
    <xf numFmtId="49" fontId="1" fillId="0" borderId="36" xfId="0" applyNumberFormat="1" applyFont="1" applyBorder="1" applyAlignment="1">
      <alignment horizontal="center" vertical="top"/>
    </xf>
    <xf numFmtId="49" fontId="1" fillId="0" borderId="57" xfId="0" applyNumberFormat="1" applyFont="1" applyBorder="1" applyAlignment="1">
      <alignment horizontal="center" vertical="top"/>
    </xf>
    <xf numFmtId="49" fontId="1" fillId="0" borderId="38" xfId="0" applyNumberFormat="1" applyFont="1" applyBorder="1" applyAlignment="1">
      <alignment horizontal="center" vertical="top"/>
    </xf>
    <xf numFmtId="0" fontId="1" fillId="0" borderId="0" xfId="0" applyFont="1" applyAlignment="1" applyProtection="1">
      <alignment horizontal="left" vertical="center" wrapText="1"/>
      <protection locked="0"/>
    </xf>
    <xf numFmtId="49" fontId="2" fillId="0" borderId="59" xfId="0" applyNumberFormat="1" applyFont="1" applyBorder="1" applyAlignment="1" applyProtection="1">
      <alignment horizontal="left" vertical="top" wrapText="1"/>
      <protection locked="0"/>
    </xf>
    <xf numFmtId="49" fontId="2" fillId="0" borderId="25" xfId="0" applyNumberFormat="1" applyFont="1" applyBorder="1" applyAlignment="1" applyProtection="1">
      <alignment horizontal="left" vertical="top" wrapText="1"/>
      <protection locked="0"/>
    </xf>
    <xf numFmtId="49" fontId="2" fillId="0" borderId="29" xfId="0" applyNumberFormat="1" applyFont="1" applyBorder="1" applyAlignment="1" applyProtection="1">
      <alignment horizontal="left" vertical="top" wrapText="1"/>
      <protection locked="0"/>
    </xf>
    <xf numFmtId="49" fontId="2" fillId="26" borderId="59" xfId="0" applyNumberFormat="1" applyFont="1" applyFill="1" applyBorder="1" applyAlignment="1" applyProtection="1">
      <alignment horizontal="left" vertical="top" wrapText="1"/>
      <protection locked="0"/>
    </xf>
    <xf numFmtId="49" fontId="2" fillId="26" borderId="25" xfId="0" applyNumberFormat="1" applyFont="1" applyFill="1" applyBorder="1" applyAlignment="1" applyProtection="1">
      <alignment horizontal="left" vertical="top" wrapText="1"/>
      <protection locked="0"/>
    </xf>
    <xf numFmtId="49" fontId="2" fillId="26" borderId="29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Font="1" applyBorder="1" applyAlignment="1" applyProtection="1">
      <alignment horizontal="center" vertical="top"/>
      <protection locked="0"/>
    </xf>
    <xf numFmtId="0" fontId="2" fillId="0" borderId="0" xfId="0" applyFont="1" applyBorder="1" applyAlignment="1" applyProtection="1">
      <alignment horizontal="center" vertical="top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1" fillId="26" borderId="98" xfId="0" applyFont="1" applyFill="1" applyBorder="1" applyAlignment="1" applyProtection="1">
      <alignment horizontal="center" vertical="center" textRotation="90" wrapText="1"/>
      <protection locked="0"/>
    </xf>
    <xf numFmtId="0" fontId="1" fillId="26" borderId="100" xfId="0" applyFont="1" applyFill="1" applyBorder="1" applyAlignment="1" applyProtection="1">
      <alignment horizontal="center" vertical="center" textRotation="90" wrapText="1"/>
      <protection locked="0"/>
    </xf>
    <xf numFmtId="0" fontId="1" fillId="26" borderId="102" xfId="0" applyFont="1" applyFill="1" applyBorder="1" applyAlignment="1" applyProtection="1">
      <alignment horizontal="center" vertical="center" textRotation="90" wrapText="1"/>
      <protection locked="0"/>
    </xf>
    <xf numFmtId="0" fontId="1" fillId="5" borderId="42" xfId="0" applyFont="1" applyFill="1" applyBorder="1" applyAlignment="1" applyProtection="1">
      <alignment horizontal="center" vertical="center" textRotation="90" wrapText="1"/>
      <protection locked="0"/>
    </xf>
    <xf numFmtId="0" fontId="1" fillId="5" borderId="2" xfId="0" applyFont="1" applyFill="1" applyBorder="1" applyAlignment="1" applyProtection="1">
      <alignment horizontal="center" vertical="center" textRotation="90" wrapText="1"/>
      <protection locked="0"/>
    </xf>
    <xf numFmtId="0" fontId="1" fillId="5" borderId="103" xfId="0" applyFont="1" applyFill="1" applyBorder="1" applyAlignment="1" applyProtection="1">
      <alignment horizontal="center" vertical="center" textRotation="90" wrapText="1"/>
      <protection locked="0"/>
    </xf>
    <xf numFmtId="0" fontId="1" fillId="6" borderId="42" xfId="0" applyFont="1" applyFill="1" applyBorder="1" applyAlignment="1" applyProtection="1">
      <alignment horizontal="center" vertical="center" textRotation="90" wrapText="1"/>
      <protection locked="0"/>
    </xf>
    <xf numFmtId="0" fontId="1" fillId="6" borderId="2" xfId="0" applyFont="1" applyFill="1" applyBorder="1" applyAlignment="1" applyProtection="1">
      <alignment horizontal="center" vertical="center" textRotation="90" wrapText="1"/>
      <protection locked="0"/>
    </xf>
    <xf numFmtId="0" fontId="1" fillId="6" borderId="103" xfId="0" applyFont="1" applyFill="1" applyBorder="1" applyAlignment="1" applyProtection="1">
      <alignment horizontal="center" vertical="center" textRotation="90" wrapText="1"/>
      <protection locked="0"/>
    </xf>
    <xf numFmtId="0" fontId="1" fillId="0" borderId="42" xfId="0" applyFont="1" applyBorder="1" applyAlignment="1" applyProtection="1">
      <alignment horizontal="center" vertical="center" textRotation="90" wrapText="1"/>
      <protection locked="0"/>
    </xf>
    <xf numFmtId="0" fontId="1" fillId="0" borderId="2" xfId="0" applyFont="1" applyBorder="1" applyAlignment="1" applyProtection="1">
      <alignment horizontal="center" vertical="center" textRotation="90" wrapText="1"/>
      <protection locked="0"/>
    </xf>
    <xf numFmtId="0" fontId="1" fillId="0" borderId="103" xfId="0" applyFont="1" applyBorder="1" applyAlignment="1" applyProtection="1">
      <alignment horizontal="center" vertical="center" textRotation="90" wrapText="1"/>
      <protection locked="0"/>
    </xf>
    <xf numFmtId="0" fontId="1" fillId="3" borderId="99" xfId="0" applyFont="1" applyFill="1" applyBorder="1" applyAlignment="1" applyProtection="1">
      <alignment horizontal="center" vertical="center" wrapText="1"/>
      <protection locked="0"/>
    </xf>
    <xf numFmtId="0" fontId="1" fillId="3" borderId="101" xfId="0" applyFont="1" applyFill="1" applyBorder="1" applyAlignment="1" applyProtection="1">
      <alignment horizontal="center" vertical="center" wrapText="1"/>
      <protection locked="0"/>
    </xf>
    <xf numFmtId="0" fontId="1" fillId="3" borderId="104" xfId="0" applyFont="1" applyFill="1" applyBorder="1" applyAlignment="1" applyProtection="1">
      <alignment horizontal="center" vertical="center" wrapText="1"/>
      <protection locked="0"/>
    </xf>
    <xf numFmtId="0" fontId="1" fillId="3" borderId="105" xfId="0" applyFont="1" applyFill="1" applyBorder="1" applyAlignment="1" applyProtection="1">
      <alignment horizontal="center" vertical="center" textRotation="90" wrapText="1"/>
      <protection locked="0"/>
    </xf>
    <xf numFmtId="0" fontId="1" fillId="3" borderId="106" xfId="0" applyFont="1" applyFill="1" applyBorder="1" applyAlignment="1" applyProtection="1">
      <alignment horizontal="center" vertical="center" textRotation="90" wrapText="1"/>
      <protection locked="0"/>
    </xf>
    <xf numFmtId="0" fontId="1" fillId="3" borderId="107" xfId="0" applyFont="1" applyFill="1" applyBorder="1" applyAlignment="1" applyProtection="1">
      <alignment horizontal="center" vertical="center" textRotation="90" wrapText="1"/>
      <protection locked="0"/>
    </xf>
    <xf numFmtId="0" fontId="1" fillId="0" borderId="91" xfId="0" applyFont="1" applyFill="1" applyBorder="1" applyAlignment="1">
      <alignment horizontal="left" vertical="top" wrapText="1"/>
    </xf>
    <xf numFmtId="49" fontId="1" fillId="0" borderId="85" xfId="0" applyNumberFormat="1" applyFont="1" applyFill="1" applyBorder="1" applyAlignment="1">
      <alignment horizontal="center" vertical="center" textRotation="90"/>
    </xf>
    <xf numFmtId="49" fontId="1" fillId="0" borderId="95" xfId="0" applyNumberFormat="1" applyFont="1" applyFill="1" applyBorder="1" applyAlignment="1">
      <alignment horizontal="center" vertical="center" textRotation="90"/>
    </xf>
    <xf numFmtId="49" fontId="1" fillId="0" borderId="95" xfId="0" applyNumberFormat="1" applyFont="1" applyFill="1" applyBorder="1" applyAlignment="1">
      <alignment horizontal="center" vertical="top"/>
    </xf>
    <xf numFmtId="49" fontId="1" fillId="0" borderId="82" xfId="0" applyNumberFormat="1" applyFont="1" applyBorder="1" applyAlignment="1">
      <alignment horizontal="center" vertical="top" textRotation="90"/>
    </xf>
    <xf numFmtId="49" fontId="1" fillId="0" borderId="34" xfId="0" applyNumberFormat="1" applyFont="1" applyBorder="1" applyAlignment="1">
      <alignment horizontal="center" vertical="top" textRotation="90"/>
    </xf>
    <xf numFmtId="49" fontId="1" fillId="0" borderId="70" xfId="0" applyNumberFormat="1" applyFont="1" applyBorder="1" applyAlignment="1">
      <alignment horizontal="center" vertical="top" textRotation="90"/>
    </xf>
    <xf numFmtId="0" fontId="1" fillId="3" borderId="0" xfId="0" applyFont="1" applyFill="1" applyAlignment="1" applyProtection="1">
      <alignment horizontal="left" wrapText="1"/>
      <protection locked="0"/>
    </xf>
    <xf numFmtId="49" fontId="1" fillId="15" borderId="17" xfId="0" applyNumberFormat="1" applyFont="1" applyFill="1" applyBorder="1" applyAlignment="1">
      <alignment horizontal="center" vertical="top"/>
    </xf>
    <xf numFmtId="49" fontId="1" fillId="15" borderId="26" xfId="0" applyNumberFormat="1" applyFont="1" applyFill="1" applyBorder="1" applyAlignment="1">
      <alignment horizontal="center" vertical="top"/>
    </xf>
    <xf numFmtId="49" fontId="1" fillId="15" borderId="24" xfId="0" applyNumberFormat="1" applyFont="1" applyFill="1" applyBorder="1" applyAlignment="1">
      <alignment horizontal="center" vertical="top"/>
    </xf>
    <xf numFmtId="49" fontId="1" fillId="15" borderId="27" xfId="0" applyNumberFormat="1" applyFont="1" applyFill="1" applyBorder="1" applyAlignment="1">
      <alignment horizontal="center" vertical="top"/>
    </xf>
    <xf numFmtId="49" fontId="1" fillId="15" borderId="64" xfId="0" applyNumberFormat="1" applyFont="1" applyFill="1" applyBorder="1" applyAlignment="1">
      <alignment horizontal="center" vertical="top"/>
    </xf>
    <xf numFmtId="49" fontId="1" fillId="15" borderId="61" xfId="0" applyNumberFormat="1" applyFont="1" applyFill="1" applyBorder="1" applyAlignment="1">
      <alignment horizontal="center" vertical="top"/>
    </xf>
    <xf numFmtId="49" fontId="1" fillId="15" borderId="83" xfId="0" applyNumberFormat="1" applyFont="1" applyFill="1" applyBorder="1" applyAlignment="1">
      <alignment horizontal="center" vertical="top"/>
    </xf>
    <xf numFmtId="49" fontId="2" fillId="0" borderId="26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40" xfId="0" applyNumberFormat="1" applyFont="1" applyBorder="1" applyAlignment="1">
      <alignment horizontal="center" vertical="top" wrapText="1"/>
    </xf>
    <xf numFmtId="49" fontId="1" fillId="0" borderId="127" xfId="0" applyNumberFormat="1" applyFont="1" applyBorder="1" applyAlignment="1">
      <alignment horizontal="center" vertical="top"/>
    </xf>
    <xf numFmtId="0" fontId="1" fillId="0" borderId="2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0" xfId="0" applyFont="1" applyBorder="1" applyAlignment="1">
      <alignment horizontal="center" vertical="top" wrapText="1"/>
    </xf>
    <xf numFmtId="49" fontId="2" fillId="20" borderId="26" xfId="0" applyNumberFormat="1" applyFont="1" applyFill="1" applyBorder="1" applyAlignment="1">
      <alignment horizontal="center" vertical="top"/>
    </xf>
    <xf numFmtId="49" fontId="2" fillId="20" borderId="24" xfId="0" applyNumberFormat="1" applyFont="1" applyFill="1" applyBorder="1" applyAlignment="1">
      <alignment horizontal="center" vertical="top"/>
    </xf>
    <xf numFmtId="49" fontId="2" fillId="20" borderId="27" xfId="0" applyNumberFormat="1" applyFont="1" applyFill="1" applyBorder="1" applyAlignment="1">
      <alignment horizontal="center" vertical="top"/>
    </xf>
    <xf numFmtId="49" fontId="2" fillId="26" borderId="79" xfId="0" applyNumberFormat="1" applyFont="1" applyFill="1" applyBorder="1" applyAlignment="1">
      <alignment horizontal="center" vertical="top"/>
    </xf>
    <xf numFmtId="49" fontId="2" fillId="26" borderId="77" xfId="0" applyNumberFormat="1" applyFont="1" applyFill="1" applyBorder="1" applyAlignment="1">
      <alignment horizontal="center" vertical="top"/>
    </xf>
    <xf numFmtId="49" fontId="2" fillId="26" borderId="49" xfId="0" applyNumberFormat="1" applyFont="1" applyFill="1" applyBorder="1" applyAlignment="1">
      <alignment horizontal="center" vertical="top"/>
    </xf>
    <xf numFmtId="49" fontId="2" fillId="5" borderId="17" xfId="0" applyNumberFormat="1" applyFont="1" applyFill="1" applyBorder="1" applyAlignment="1">
      <alignment horizontal="center" vertical="top"/>
    </xf>
    <xf numFmtId="49" fontId="2" fillId="5" borderId="40" xfId="0" applyNumberFormat="1" applyFont="1" applyFill="1" applyBorder="1" applyAlignment="1">
      <alignment horizontal="center" vertical="top"/>
    </xf>
    <xf numFmtId="49" fontId="1" fillId="0" borderId="69" xfId="0" applyNumberFormat="1" applyFont="1" applyBorder="1" applyAlignment="1">
      <alignment horizontal="center" vertical="top"/>
    </xf>
    <xf numFmtId="49" fontId="1" fillId="0" borderId="76" xfId="0" applyNumberFormat="1" applyFont="1" applyBorder="1" applyAlignment="1">
      <alignment horizontal="center" vertical="top"/>
    </xf>
    <xf numFmtId="49" fontId="2" fillId="3" borderId="52" xfId="0" applyNumberFormat="1" applyFont="1" applyFill="1" applyBorder="1" applyAlignment="1">
      <alignment horizontal="center" vertical="top" wrapText="1"/>
    </xf>
    <xf numFmtId="49" fontId="2" fillId="3" borderId="33" xfId="0" applyNumberFormat="1" applyFont="1" applyFill="1" applyBorder="1" applyAlignment="1">
      <alignment horizontal="center" vertical="top" wrapText="1"/>
    </xf>
    <xf numFmtId="49" fontId="2" fillId="3" borderId="71" xfId="0" applyNumberFormat="1" applyFont="1" applyFill="1" applyBorder="1" applyAlignment="1">
      <alignment horizontal="center" vertical="top" wrapText="1"/>
    </xf>
    <xf numFmtId="49" fontId="2" fillId="26" borderId="66" xfId="0" applyNumberFormat="1" applyFont="1" applyFill="1" applyBorder="1" applyAlignment="1">
      <alignment horizontal="center" vertical="top"/>
    </xf>
    <xf numFmtId="49" fontId="2" fillId="26" borderId="73" xfId="0" applyNumberFormat="1" applyFont="1" applyFill="1" applyBorder="1" applyAlignment="1">
      <alignment horizontal="center" vertical="top"/>
    </xf>
    <xf numFmtId="49" fontId="2" fillId="26" borderId="45" xfId="0" applyNumberFormat="1" applyFont="1" applyFill="1" applyBorder="1" applyAlignment="1">
      <alignment horizontal="center" vertical="top"/>
    </xf>
    <xf numFmtId="49" fontId="1" fillId="0" borderId="69" xfId="0" applyNumberFormat="1" applyFont="1" applyBorder="1" applyAlignment="1">
      <alignment horizontal="center" vertical="top" textRotation="90"/>
    </xf>
    <xf numFmtId="49" fontId="1" fillId="0" borderId="76" xfId="0" applyNumberFormat="1" applyFont="1" applyBorder="1" applyAlignment="1">
      <alignment horizontal="center" vertical="top" textRotation="90"/>
    </xf>
    <xf numFmtId="49" fontId="1" fillId="0" borderId="38" xfId="0" applyNumberFormat="1" applyFont="1" applyBorder="1" applyAlignment="1">
      <alignment horizontal="center" vertical="top" textRotation="90"/>
    </xf>
    <xf numFmtId="49" fontId="1" fillId="15" borderId="48" xfId="0" applyNumberFormat="1" applyFont="1" applyFill="1" applyBorder="1" applyAlignment="1">
      <alignment horizontal="center" vertical="top"/>
    </xf>
    <xf numFmtId="0" fontId="1" fillId="0" borderId="2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15" borderId="26" xfId="0" applyFont="1" applyFill="1" applyBorder="1" applyAlignment="1">
      <alignment horizontal="left" vertical="top" wrapText="1"/>
    </xf>
    <xf numFmtId="0" fontId="1" fillId="15" borderId="6" xfId="0" applyFont="1" applyFill="1" applyBorder="1" applyAlignment="1">
      <alignment horizontal="left" vertical="top" wrapText="1"/>
    </xf>
    <xf numFmtId="0" fontId="1" fillId="15" borderId="40" xfId="0" applyFont="1" applyFill="1" applyBorder="1" applyAlignment="1">
      <alignment horizontal="left" vertical="top" wrapText="1"/>
    </xf>
    <xf numFmtId="49" fontId="1" fillId="0" borderId="36" xfId="0" applyNumberFormat="1" applyFont="1" applyBorder="1" applyAlignment="1">
      <alignment horizontal="center" vertical="top" textRotation="90"/>
    </xf>
    <xf numFmtId="49" fontId="1" fillId="0" borderId="57" xfId="0" applyNumberFormat="1" applyFont="1" applyBorder="1" applyAlignment="1">
      <alignment horizontal="center" vertical="top" textRotation="90"/>
    </xf>
    <xf numFmtId="49" fontId="2" fillId="6" borderId="26" xfId="0" applyNumberFormat="1" applyFont="1" applyFill="1" applyBorder="1" applyAlignment="1">
      <alignment horizontal="center" vertical="top"/>
    </xf>
    <xf numFmtId="49" fontId="2" fillId="6" borderId="6" xfId="0" applyNumberFormat="1" applyFont="1" applyFill="1" applyBorder="1" applyAlignment="1">
      <alignment horizontal="center" vertical="top"/>
    </xf>
    <xf numFmtId="49" fontId="1" fillId="15" borderId="18" xfId="0" applyNumberFormat="1" applyFont="1" applyFill="1" applyBorder="1" applyAlignment="1">
      <alignment horizontal="center" vertical="top"/>
    </xf>
    <xf numFmtId="49" fontId="1" fillId="15" borderId="82" xfId="0" applyNumberFormat="1" applyFont="1" applyFill="1" applyBorder="1" applyAlignment="1">
      <alignment horizontal="center" vertical="top" textRotation="90"/>
    </xf>
    <xf numFmtId="49" fontId="1" fillId="15" borderId="70" xfId="0" applyNumberFormat="1" applyFont="1" applyFill="1" applyBorder="1" applyAlignment="1">
      <alignment horizontal="center" vertical="top" textRotation="90"/>
    </xf>
    <xf numFmtId="49" fontId="1" fillId="15" borderId="36" xfId="0" applyNumberFormat="1" applyFont="1" applyFill="1" applyBorder="1" applyAlignment="1">
      <alignment horizontal="center" vertical="top" textRotation="90"/>
    </xf>
    <xf numFmtId="49" fontId="1" fillId="15" borderId="38" xfId="0" applyNumberFormat="1" applyFont="1" applyFill="1" applyBorder="1" applyAlignment="1">
      <alignment horizontal="center" vertical="top" textRotation="90"/>
    </xf>
    <xf numFmtId="49" fontId="1" fillId="15" borderId="36" xfId="0" applyNumberFormat="1" applyFont="1" applyFill="1" applyBorder="1" applyAlignment="1">
      <alignment horizontal="center" vertical="top"/>
    </xf>
    <xf numFmtId="49" fontId="1" fillId="15" borderId="38" xfId="0" applyNumberFormat="1" applyFont="1" applyFill="1" applyBorder="1" applyAlignment="1">
      <alignment horizontal="center" vertical="top"/>
    </xf>
    <xf numFmtId="0" fontId="1" fillId="15" borderId="79" xfId="0" applyFont="1" applyFill="1" applyBorder="1" applyAlignment="1">
      <alignment horizontal="left" vertical="top" wrapText="1"/>
    </xf>
    <xf numFmtId="0" fontId="1" fillId="15" borderId="49" xfId="0" applyFont="1" applyFill="1" applyBorder="1" applyAlignment="1">
      <alignment horizontal="left" vertical="top" wrapText="1"/>
    </xf>
    <xf numFmtId="49" fontId="2" fillId="6" borderId="24" xfId="0" applyNumberFormat="1" applyFont="1" applyFill="1" applyBorder="1" applyAlignment="1">
      <alignment horizontal="center" vertical="top"/>
    </xf>
    <xf numFmtId="49" fontId="2" fillId="6" borderId="27" xfId="0" applyNumberFormat="1" applyFont="1" applyFill="1" applyBorder="1" applyAlignment="1">
      <alignment horizontal="center" vertical="top"/>
    </xf>
    <xf numFmtId="49" fontId="2" fillId="5" borderId="35" xfId="0" applyNumberFormat="1" applyFont="1" applyFill="1" applyBorder="1" applyAlignment="1">
      <alignment horizontal="center" vertical="top"/>
    </xf>
    <xf numFmtId="49" fontId="2" fillId="5" borderId="3" xfId="0" applyNumberFormat="1" applyFont="1" applyFill="1" applyBorder="1" applyAlignment="1">
      <alignment horizontal="center" vertical="top"/>
    </xf>
    <xf numFmtId="49" fontId="2" fillId="6" borderId="51" xfId="0" applyNumberFormat="1" applyFont="1" applyFill="1" applyBorder="1" applyAlignment="1">
      <alignment horizontal="center" vertical="top"/>
    </xf>
    <xf numFmtId="49" fontId="2" fillId="6" borderId="12" xfId="0" applyNumberFormat="1" applyFont="1" applyFill="1" applyBorder="1" applyAlignment="1">
      <alignment horizontal="center" vertical="top"/>
    </xf>
    <xf numFmtId="49" fontId="2" fillId="6" borderId="71" xfId="0" applyNumberFormat="1" applyFont="1" applyFill="1" applyBorder="1" applyAlignment="1">
      <alignment horizontal="center" vertical="top"/>
    </xf>
    <xf numFmtId="49" fontId="2" fillId="3" borderId="51" xfId="0" applyNumberFormat="1" applyFont="1" applyFill="1" applyBorder="1" applyAlignment="1">
      <alignment horizontal="center" vertical="top"/>
    </xf>
    <xf numFmtId="49" fontId="2" fillId="3" borderId="12" xfId="0" applyNumberFormat="1" applyFont="1" applyFill="1" applyBorder="1" applyAlignment="1">
      <alignment horizontal="center" vertical="top"/>
    </xf>
    <xf numFmtId="49" fontId="2" fillId="3" borderId="71" xfId="0" applyNumberFormat="1" applyFont="1" applyFill="1" applyBorder="1" applyAlignment="1">
      <alignment horizontal="center" vertical="top"/>
    </xf>
    <xf numFmtId="0" fontId="1" fillId="13" borderId="35" xfId="1" applyFont="1" applyFill="1" applyBorder="1" applyAlignment="1" applyProtection="1">
      <alignment horizontal="left" vertical="top" wrapText="1"/>
    </xf>
    <xf numFmtId="0" fontId="1" fillId="13" borderId="3" xfId="1" applyFont="1" applyFill="1" applyBorder="1" applyAlignment="1" applyProtection="1">
      <alignment horizontal="left" vertical="top" wrapText="1"/>
    </xf>
    <xf numFmtId="0" fontId="1" fillId="13" borderId="40" xfId="1" applyFont="1" applyFill="1" applyBorder="1" applyAlignment="1" applyProtection="1">
      <alignment horizontal="left" vertical="top" wrapText="1"/>
    </xf>
    <xf numFmtId="0" fontId="1" fillId="0" borderId="24" xfId="0" applyFont="1" applyBorder="1" applyAlignment="1">
      <alignment horizontal="center" vertical="top" wrapText="1"/>
    </xf>
    <xf numFmtId="49" fontId="2" fillId="0" borderId="52" xfId="0" applyNumberFormat="1" applyFont="1" applyBorder="1" applyAlignment="1">
      <alignment horizontal="center" vertical="top" wrapText="1"/>
    </xf>
    <xf numFmtId="49" fontId="2" fillId="0" borderId="33" xfId="0" applyNumberFormat="1" applyFont="1" applyBorder="1" applyAlignment="1">
      <alignment horizontal="center" vertical="top" wrapText="1"/>
    </xf>
    <xf numFmtId="49" fontId="2" fillId="0" borderId="71" xfId="0" applyNumberFormat="1" applyFont="1" applyBorder="1" applyAlignment="1">
      <alignment horizontal="center" vertical="top" wrapText="1"/>
    </xf>
    <xf numFmtId="0" fontId="1" fillId="16" borderId="30" xfId="0" applyFont="1" applyFill="1" applyBorder="1" applyAlignment="1">
      <alignment horizontal="left" vertical="top" wrapText="1"/>
    </xf>
    <xf numFmtId="0" fontId="1" fillId="16" borderId="11" xfId="0" applyFont="1" applyFill="1" applyBorder="1" applyAlignment="1">
      <alignment horizontal="left" vertical="top" wrapText="1"/>
    </xf>
    <xf numFmtId="0" fontId="1" fillId="16" borderId="31" xfId="0" applyFont="1" applyFill="1" applyBorder="1" applyAlignment="1">
      <alignment horizontal="left" vertical="top" wrapText="1"/>
    </xf>
    <xf numFmtId="0" fontId="1" fillId="15" borderId="23" xfId="0" applyNumberFormat="1" applyFont="1" applyFill="1" applyBorder="1" applyAlignment="1">
      <alignment horizontal="center" vertical="top"/>
    </xf>
    <xf numFmtId="49" fontId="1" fillId="15" borderId="23" xfId="0" applyNumberFormat="1" applyFont="1" applyFill="1" applyBorder="1" applyAlignment="1">
      <alignment horizontal="center" vertical="top"/>
    </xf>
    <xf numFmtId="0" fontId="1" fillId="15" borderId="16" xfId="0" applyFont="1" applyFill="1" applyBorder="1" applyAlignment="1">
      <alignment horizontal="left" vertical="top" wrapText="1"/>
    </xf>
    <xf numFmtId="0" fontId="1" fillId="15" borderId="17" xfId="0" applyFont="1" applyFill="1" applyBorder="1" applyAlignment="1">
      <alignment horizontal="center" vertical="top" wrapText="1"/>
    </xf>
    <xf numFmtId="0" fontId="1" fillId="15" borderId="40" xfId="0" applyFont="1" applyFill="1" applyBorder="1" applyAlignment="1">
      <alignment horizontal="center" vertical="top" wrapText="1"/>
    </xf>
    <xf numFmtId="49" fontId="1" fillId="15" borderId="29" xfId="0" applyNumberFormat="1" applyFont="1" applyFill="1" applyBorder="1" applyAlignment="1">
      <alignment horizontal="center" vertical="top" textRotation="90"/>
    </xf>
    <xf numFmtId="49" fontId="1" fillId="15" borderId="15" xfId="0" applyNumberFormat="1" applyFont="1" applyFill="1" applyBorder="1" applyAlignment="1">
      <alignment horizontal="center" vertical="top" textRotation="90"/>
    </xf>
    <xf numFmtId="0" fontId="1" fillId="15" borderId="77" xfId="0" applyFont="1" applyFill="1" applyBorder="1" applyAlignment="1">
      <alignment horizontal="left" vertical="top" wrapText="1"/>
    </xf>
    <xf numFmtId="0" fontId="1" fillId="15" borderId="17" xfId="1" applyFont="1" applyFill="1" applyBorder="1" applyAlignment="1" applyProtection="1">
      <alignment horizontal="left" vertical="top" wrapText="1"/>
    </xf>
    <xf numFmtId="0" fontId="1" fillId="15" borderId="40" xfId="1" applyFont="1" applyFill="1" applyBorder="1" applyAlignment="1" applyProtection="1">
      <alignment horizontal="left" vertical="top" wrapText="1"/>
    </xf>
    <xf numFmtId="0" fontId="1" fillId="15" borderId="26" xfId="1" applyFont="1" applyFill="1" applyBorder="1" applyAlignment="1" applyProtection="1">
      <alignment horizontal="left" vertical="top" wrapText="1"/>
    </xf>
    <xf numFmtId="0" fontId="1" fillId="15" borderId="24" xfId="1" applyFont="1" applyFill="1" applyBorder="1" applyAlignment="1" applyProtection="1">
      <alignment horizontal="left" vertical="top" wrapText="1"/>
    </xf>
    <xf numFmtId="0" fontId="1" fillId="15" borderId="27" xfId="1" applyFont="1" applyFill="1" applyBorder="1" applyAlignment="1" applyProtection="1">
      <alignment horizontal="left" vertical="top" wrapText="1"/>
    </xf>
    <xf numFmtId="49" fontId="1" fillId="15" borderId="69" xfId="0" applyNumberFormat="1" applyFont="1" applyFill="1" applyBorder="1" applyAlignment="1">
      <alignment horizontal="center" vertical="top" textRotation="90"/>
    </xf>
    <xf numFmtId="49" fontId="1" fillId="15" borderId="65" xfId="0" applyNumberFormat="1" applyFont="1" applyFill="1" applyBorder="1" applyAlignment="1">
      <alignment horizontal="center" vertical="top" textRotation="90"/>
    </xf>
    <xf numFmtId="49" fontId="1" fillId="15" borderId="78" xfId="0" applyNumberFormat="1" applyFont="1" applyFill="1" applyBorder="1" applyAlignment="1">
      <alignment horizontal="center" vertical="top" textRotation="90"/>
    </xf>
    <xf numFmtId="0" fontId="1" fillId="15" borderId="26" xfId="0" applyFont="1" applyFill="1" applyBorder="1" applyAlignment="1">
      <alignment horizontal="center" vertical="top"/>
    </xf>
    <xf numFmtId="0" fontId="1" fillId="15" borderId="24" xfId="0" applyFont="1" applyFill="1" applyBorder="1" applyAlignment="1">
      <alignment horizontal="center" vertical="top"/>
    </xf>
    <xf numFmtId="0" fontId="1" fillId="15" borderId="27" xfId="0" applyFont="1" applyFill="1" applyBorder="1" applyAlignment="1">
      <alignment horizontal="center" vertical="top"/>
    </xf>
    <xf numFmtId="49" fontId="1" fillId="0" borderId="36" xfId="0" applyNumberFormat="1" applyFont="1" applyBorder="1" applyAlignment="1">
      <alignment horizontal="center" vertical="top" wrapText="1"/>
    </xf>
    <xf numFmtId="49" fontId="1" fillId="0" borderId="95" xfId="0" applyNumberFormat="1" applyFont="1" applyBorder="1" applyAlignment="1">
      <alignment horizontal="center" vertical="top" wrapText="1"/>
    </xf>
    <xf numFmtId="49" fontId="1" fillId="0" borderId="78" xfId="0" applyNumberFormat="1" applyFont="1" applyBorder="1" applyAlignment="1">
      <alignment horizontal="center" vertical="top" wrapText="1"/>
    </xf>
    <xf numFmtId="49" fontId="2" fillId="3" borderId="35" xfId="0" applyNumberFormat="1" applyFont="1" applyFill="1" applyBorder="1" applyAlignment="1">
      <alignment horizontal="center" vertical="top"/>
    </xf>
    <xf numFmtId="49" fontId="2" fillId="3" borderId="40" xfId="0" applyNumberFormat="1" applyFont="1" applyFill="1" applyBorder="1" applyAlignment="1">
      <alignment horizontal="center" vertical="top"/>
    </xf>
    <xf numFmtId="49" fontId="1" fillId="15" borderId="15" xfId="0" applyNumberFormat="1" applyFont="1" applyFill="1" applyBorder="1" applyAlignment="1">
      <alignment horizontal="center" vertical="top"/>
    </xf>
    <xf numFmtId="49" fontId="1" fillId="3" borderId="36" xfId="0" applyNumberFormat="1" applyFont="1" applyFill="1" applyBorder="1" applyAlignment="1">
      <alignment horizontal="center" vertical="top"/>
    </xf>
    <xf numFmtId="49" fontId="1" fillId="3" borderId="57" xfId="0" applyNumberFormat="1" applyFont="1" applyFill="1" applyBorder="1" applyAlignment="1">
      <alignment horizontal="center" vertical="top"/>
    </xf>
    <xf numFmtId="49" fontId="1" fillId="3" borderId="38" xfId="0" applyNumberFormat="1" applyFont="1" applyFill="1" applyBorder="1" applyAlignment="1">
      <alignment horizontal="center" vertical="top"/>
    </xf>
    <xf numFmtId="0" fontId="1" fillId="0" borderId="2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49" fontId="1" fillId="0" borderId="90" xfId="0" applyNumberFormat="1" applyFont="1" applyBorder="1" applyAlignment="1">
      <alignment horizontal="center" vertical="top" textRotation="90"/>
    </xf>
    <xf numFmtId="49" fontId="1" fillId="0" borderId="74" xfId="0" applyNumberFormat="1" applyFont="1" applyBorder="1" applyAlignment="1">
      <alignment horizontal="center" vertical="top" textRotation="90"/>
    </xf>
    <xf numFmtId="0" fontId="1" fillId="0" borderId="26" xfId="0" applyFont="1" applyFill="1" applyBorder="1" applyAlignment="1">
      <alignment horizontal="center" vertical="top" wrapText="1"/>
    </xf>
    <xf numFmtId="49" fontId="4" fillId="0" borderId="26" xfId="0" applyNumberFormat="1" applyFont="1" applyBorder="1" applyAlignment="1">
      <alignment horizontal="center" vertical="top" wrapText="1"/>
    </xf>
    <xf numFmtId="49" fontId="4" fillId="0" borderId="24" xfId="0" applyNumberFormat="1" applyFont="1" applyBorder="1" applyAlignment="1">
      <alignment horizontal="center" vertical="top" wrapText="1"/>
    </xf>
    <xf numFmtId="49" fontId="4" fillId="0" borderId="27" xfId="0" applyNumberFormat="1" applyFont="1" applyBorder="1" applyAlignment="1">
      <alignment horizontal="center" vertical="top" wrapText="1"/>
    </xf>
    <xf numFmtId="49" fontId="1" fillId="0" borderId="65" xfId="0" applyNumberFormat="1" applyFont="1" applyBorder="1" applyAlignment="1">
      <alignment horizontal="center" vertical="top"/>
    </xf>
    <xf numFmtId="49" fontId="1" fillId="0" borderId="78" xfId="0" applyNumberFormat="1" applyFont="1" applyBorder="1" applyAlignment="1">
      <alignment horizontal="center" vertical="top"/>
    </xf>
    <xf numFmtId="49" fontId="1" fillId="0" borderId="69" xfId="0" applyNumberFormat="1" applyFont="1" applyBorder="1" applyAlignment="1">
      <alignment horizontal="center" vertical="top" textRotation="90" wrapText="1" shrinkToFit="1"/>
    </xf>
    <xf numFmtId="49" fontId="1" fillId="0" borderId="65" xfId="0" applyNumberFormat="1" applyFont="1" applyBorder="1" applyAlignment="1">
      <alignment horizontal="center" vertical="top" textRotation="90" wrapText="1" shrinkToFit="1"/>
    </xf>
    <xf numFmtId="49" fontId="1" fillId="0" borderId="38" xfId="0" applyNumberFormat="1" applyFont="1" applyBorder="1" applyAlignment="1">
      <alignment horizontal="center" vertical="top" textRotation="90" wrapText="1" shrinkToFit="1"/>
    </xf>
    <xf numFmtId="0" fontId="1" fillId="3" borderId="26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1" fillId="3" borderId="40" xfId="0" applyFont="1" applyFill="1" applyBorder="1" applyAlignment="1">
      <alignment horizontal="left" vertical="top" wrapText="1"/>
    </xf>
    <xf numFmtId="0" fontId="1" fillId="0" borderId="69" xfId="0" applyFont="1" applyBorder="1" applyAlignment="1">
      <alignment horizontal="center" vertical="top" textRotation="90" wrapText="1"/>
    </xf>
    <xf numFmtId="0" fontId="1" fillId="0" borderId="76" xfId="0" applyFont="1" applyBorder="1" applyAlignment="1">
      <alignment horizontal="center" vertical="top" textRotation="90" wrapText="1"/>
    </xf>
    <xf numFmtId="0" fontId="1" fillId="0" borderId="38" xfId="0" applyFont="1" applyBorder="1" applyAlignment="1">
      <alignment horizontal="center" vertical="top" textRotation="90" wrapText="1"/>
    </xf>
    <xf numFmtId="0" fontId="1" fillId="0" borderId="36" xfId="0" applyFont="1" applyBorder="1" applyAlignment="1">
      <alignment horizontal="center" vertical="top" textRotation="90" wrapText="1"/>
    </xf>
    <xf numFmtId="0" fontId="1" fillId="0" borderId="57" xfId="0" applyFont="1" applyBorder="1" applyAlignment="1">
      <alignment horizontal="center" vertical="top" textRotation="90" wrapText="1"/>
    </xf>
    <xf numFmtId="49" fontId="2" fillId="3" borderId="26" xfId="0" applyNumberFormat="1" applyFont="1" applyFill="1" applyBorder="1" applyAlignment="1">
      <alignment horizontal="center" vertical="top"/>
    </xf>
    <xf numFmtId="49" fontId="2" fillId="3" borderId="24" xfId="0" applyNumberFormat="1" applyFont="1" applyFill="1" applyBorder="1" applyAlignment="1">
      <alignment horizontal="center" vertical="top"/>
    </xf>
    <xf numFmtId="49" fontId="2" fillId="3" borderId="27" xfId="0" applyNumberFormat="1" applyFont="1" applyFill="1" applyBorder="1" applyAlignment="1">
      <alignment horizontal="center" vertical="top"/>
    </xf>
    <xf numFmtId="49" fontId="1" fillId="0" borderId="36" xfId="0" applyNumberFormat="1" applyFont="1" applyBorder="1" applyAlignment="1">
      <alignment horizontal="center" vertical="top" textRotation="90" wrapText="1" shrinkToFit="1"/>
    </xf>
    <xf numFmtId="49" fontId="1" fillId="0" borderId="57" xfId="0" applyNumberFormat="1" applyFont="1" applyBorder="1" applyAlignment="1">
      <alignment horizontal="center" vertical="top" textRotation="90" wrapText="1" shrinkToFit="1"/>
    </xf>
    <xf numFmtId="49" fontId="2" fillId="6" borderId="17" xfId="0" applyNumberFormat="1" applyFont="1" applyFill="1" applyBorder="1" applyAlignment="1">
      <alignment horizontal="center" vertical="top"/>
    </xf>
    <xf numFmtId="0" fontId="1" fillId="3" borderId="51" xfId="0" applyFont="1" applyFill="1" applyBorder="1" applyAlignment="1">
      <alignment vertical="top" wrapText="1"/>
    </xf>
    <xf numFmtId="0" fontId="1" fillId="3" borderId="12" xfId="0" applyFont="1" applyFill="1" applyBorder="1" applyAlignment="1">
      <alignment vertical="top" wrapText="1"/>
    </xf>
    <xf numFmtId="0" fontId="1" fillId="3" borderId="71" xfId="0" applyFont="1" applyFill="1" applyBorder="1" applyAlignment="1">
      <alignment vertical="top" wrapText="1"/>
    </xf>
    <xf numFmtId="49" fontId="2" fillId="3" borderId="26" xfId="0" applyNumberFormat="1" applyFont="1" applyFill="1" applyBorder="1" applyAlignment="1">
      <alignment horizontal="center" vertical="top" wrapText="1"/>
    </xf>
    <xf numFmtId="49" fontId="2" fillId="3" borderId="24" xfId="0" applyNumberFormat="1" applyFont="1" applyFill="1" applyBorder="1" applyAlignment="1">
      <alignment horizontal="center" vertical="top" wrapText="1"/>
    </xf>
    <xf numFmtId="49" fontId="2" fillId="3" borderId="27" xfId="0" applyNumberFormat="1" applyFont="1" applyFill="1" applyBorder="1" applyAlignment="1">
      <alignment horizontal="center" vertical="top" wrapText="1"/>
    </xf>
    <xf numFmtId="49" fontId="1" fillId="3" borderId="82" xfId="0" applyNumberFormat="1" applyFont="1" applyFill="1" applyBorder="1" applyAlignment="1">
      <alignment horizontal="center" vertical="top" textRotation="90"/>
    </xf>
    <xf numFmtId="49" fontId="1" fillId="3" borderId="34" xfId="0" applyNumberFormat="1" applyFont="1" applyFill="1" applyBorder="1" applyAlignment="1">
      <alignment horizontal="center" vertical="top" textRotation="90"/>
    </xf>
    <xf numFmtId="49" fontId="1" fillId="3" borderId="70" xfId="0" applyNumberFormat="1" applyFont="1" applyFill="1" applyBorder="1" applyAlignment="1">
      <alignment horizontal="center" vertical="top" textRotation="90"/>
    </xf>
    <xf numFmtId="49" fontId="2" fillId="6" borderId="30" xfId="0" applyNumberFormat="1" applyFont="1" applyFill="1" applyBorder="1" applyAlignment="1">
      <alignment horizontal="center" vertical="top"/>
    </xf>
    <xf numFmtId="49" fontId="2" fillId="6" borderId="20" xfId="0" applyNumberFormat="1" applyFont="1" applyFill="1" applyBorder="1" applyAlignment="1">
      <alignment horizontal="center" vertical="top"/>
    </xf>
    <xf numFmtId="49" fontId="2" fillId="6" borderId="39" xfId="0" applyNumberFormat="1" applyFont="1" applyFill="1" applyBorder="1" applyAlignment="1">
      <alignment horizontal="center" vertical="top"/>
    </xf>
    <xf numFmtId="0" fontId="1" fillId="0" borderId="3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49" fontId="2" fillId="3" borderId="6" xfId="0" applyNumberFormat="1" applyFont="1" applyFill="1" applyBorder="1" applyAlignment="1">
      <alignment horizontal="center" vertical="top" wrapText="1"/>
    </xf>
    <xf numFmtId="49" fontId="2" fillId="3" borderId="40" xfId="0" applyNumberFormat="1" applyFont="1" applyFill="1" applyBorder="1" applyAlignment="1">
      <alignment horizontal="center" vertical="top" wrapText="1"/>
    </xf>
    <xf numFmtId="0" fontId="1" fillId="3" borderId="35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49" fontId="2" fillId="19" borderId="30" xfId="0" applyNumberFormat="1" applyFont="1" applyFill="1" applyBorder="1" applyAlignment="1">
      <alignment horizontal="center" vertical="top"/>
    </xf>
    <xf numFmtId="49" fontId="2" fillId="19" borderId="20" xfId="0" applyNumberFormat="1" applyFont="1" applyFill="1" applyBorder="1" applyAlignment="1">
      <alignment horizontal="center" vertical="top"/>
    </xf>
    <xf numFmtId="49" fontId="2" fillId="19" borderId="39" xfId="0" applyNumberFormat="1" applyFont="1" applyFill="1" applyBorder="1" applyAlignment="1">
      <alignment horizontal="center" vertical="top"/>
    </xf>
    <xf numFmtId="0" fontId="1" fillId="0" borderId="35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49" fontId="1" fillId="3" borderId="36" xfId="0" applyNumberFormat="1" applyFont="1" applyFill="1" applyBorder="1" applyAlignment="1">
      <alignment horizontal="center" vertical="top" textRotation="90"/>
    </xf>
    <xf numFmtId="49" fontId="1" fillId="3" borderId="57" xfId="0" applyNumberFormat="1" applyFont="1" applyFill="1" applyBorder="1" applyAlignment="1">
      <alignment horizontal="center" vertical="top" textRotation="90"/>
    </xf>
    <xf numFmtId="49" fontId="1" fillId="3" borderId="38" xfId="0" applyNumberFormat="1" applyFont="1" applyFill="1" applyBorder="1" applyAlignment="1">
      <alignment horizontal="center" vertical="top" textRotation="90"/>
    </xf>
    <xf numFmtId="49" fontId="2" fillId="6" borderId="52" xfId="0" applyNumberFormat="1" applyFont="1" applyFill="1" applyBorder="1" applyAlignment="1">
      <alignment horizontal="center" vertical="top"/>
    </xf>
    <xf numFmtId="49" fontId="2" fillId="6" borderId="8" xfId="0" applyNumberFormat="1" applyFont="1" applyFill="1" applyBorder="1" applyAlignment="1">
      <alignment horizontal="center" vertical="top"/>
    </xf>
    <xf numFmtId="0" fontId="1" fillId="0" borderId="86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16" borderId="86" xfId="0" applyFont="1" applyFill="1" applyBorder="1" applyAlignment="1">
      <alignment horizontal="left" vertical="top" wrapText="1"/>
    </xf>
    <xf numFmtId="0" fontId="1" fillId="16" borderId="84" xfId="0" applyFont="1" applyFill="1" applyBorder="1" applyAlignment="1">
      <alignment horizontal="left" vertical="top" wrapText="1"/>
    </xf>
    <xf numFmtId="0" fontId="1" fillId="3" borderId="86" xfId="0" applyFont="1" applyFill="1" applyBorder="1" applyAlignment="1">
      <alignment horizontal="left" vertical="top" wrapText="1"/>
    </xf>
    <xf numFmtId="0" fontId="1" fillId="3" borderId="84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49" fontId="2" fillId="3" borderId="17" xfId="0" applyNumberFormat="1" applyFont="1" applyFill="1" applyBorder="1" applyAlignment="1">
      <alignment horizontal="center" vertical="top" wrapText="1"/>
    </xf>
    <xf numFmtId="0" fontId="1" fillId="0" borderId="26" xfId="1" applyFont="1" applyFill="1" applyBorder="1" applyAlignment="1" applyProtection="1">
      <alignment horizontal="left" vertical="top" wrapText="1"/>
    </xf>
    <xf numFmtId="0" fontId="1" fillId="0" borderId="6" xfId="1" applyFont="1" applyFill="1" applyBorder="1" applyAlignment="1" applyProtection="1">
      <alignment horizontal="left" vertical="top" wrapText="1"/>
    </xf>
    <xf numFmtId="0" fontId="1" fillId="0" borderId="40" xfId="1" applyFont="1" applyFill="1" applyBorder="1" applyAlignment="1" applyProtection="1">
      <alignment horizontal="left" vertical="top" wrapText="1"/>
    </xf>
    <xf numFmtId="49" fontId="2" fillId="15" borderId="26" xfId="0" applyNumberFormat="1" applyFont="1" applyFill="1" applyBorder="1" applyAlignment="1">
      <alignment horizontal="center" vertical="top"/>
    </xf>
    <xf numFmtId="49" fontId="2" fillId="15" borderId="27" xfId="0" applyNumberFormat="1" applyFont="1" applyFill="1" applyBorder="1" applyAlignment="1">
      <alignment horizontal="center" vertical="top"/>
    </xf>
    <xf numFmtId="0" fontId="1" fillId="15" borderId="64" xfId="0" applyFont="1" applyFill="1" applyBorder="1" applyAlignment="1">
      <alignment horizontal="center" vertical="top"/>
    </xf>
    <xf numFmtId="0" fontId="1" fillId="15" borderId="83" xfId="0" applyFont="1" applyFill="1" applyBorder="1" applyAlignment="1">
      <alignment horizontal="center" vertical="top"/>
    </xf>
    <xf numFmtId="0" fontId="1" fillId="0" borderId="17" xfId="0" applyFont="1" applyBorder="1" applyAlignment="1">
      <alignment horizontal="center" vertical="top" wrapText="1"/>
    </xf>
    <xf numFmtId="49" fontId="2" fillId="6" borderId="23" xfId="0" applyNumberFormat="1" applyFont="1" applyFill="1" applyBorder="1" applyAlignment="1">
      <alignment horizontal="left" vertical="top"/>
    </xf>
    <xf numFmtId="49" fontId="2" fillId="6" borderId="25" xfId="0" applyNumberFormat="1" applyFont="1" applyFill="1" applyBorder="1" applyAlignment="1">
      <alignment horizontal="left" vertical="top"/>
    </xf>
    <xf numFmtId="49" fontId="2" fillId="6" borderId="29" xfId="0" applyNumberFormat="1" applyFont="1" applyFill="1" applyBorder="1" applyAlignment="1">
      <alignment horizontal="left" vertical="top"/>
    </xf>
    <xf numFmtId="49" fontId="1" fillId="15" borderId="26" xfId="0" applyNumberFormat="1" applyFont="1" applyFill="1" applyBorder="1" applyAlignment="1">
      <alignment horizontal="center" vertical="top" wrapText="1"/>
    </xf>
    <xf numFmtId="49" fontId="1" fillId="15" borderId="27" xfId="0" applyNumberFormat="1" applyFont="1" applyFill="1" applyBorder="1" applyAlignment="1">
      <alignment horizontal="center" vertical="top" wrapText="1"/>
    </xf>
    <xf numFmtId="0" fontId="1" fillId="15" borderId="17" xfId="0" applyFont="1" applyFill="1" applyBorder="1" applyAlignment="1">
      <alignment horizontal="center" vertical="top"/>
    </xf>
    <xf numFmtId="49" fontId="1" fillId="0" borderId="36" xfId="0" applyNumberFormat="1" applyFont="1" applyBorder="1" applyAlignment="1">
      <alignment horizontal="left" vertical="top" textRotation="90"/>
    </xf>
    <xf numFmtId="49" fontId="1" fillId="0" borderId="95" xfId="0" applyNumberFormat="1" applyFont="1" applyBorder="1" applyAlignment="1">
      <alignment horizontal="left" vertical="top" textRotation="90"/>
    </xf>
    <xf numFmtId="49" fontId="1" fillId="0" borderId="78" xfId="0" applyNumberFormat="1" applyFont="1" applyBorder="1" applyAlignment="1">
      <alignment horizontal="left" vertical="top" textRotation="90"/>
    </xf>
    <xf numFmtId="49" fontId="2" fillId="0" borderId="17" xfId="0" applyNumberFormat="1" applyFont="1" applyBorder="1" applyAlignment="1">
      <alignment horizontal="center" vertical="top"/>
    </xf>
    <xf numFmtId="0" fontId="1" fillId="3" borderId="17" xfId="0" applyFont="1" applyFill="1" applyBorder="1" applyAlignment="1">
      <alignment horizontal="left" vertical="top" wrapText="1"/>
    </xf>
    <xf numFmtId="0" fontId="1" fillId="15" borderId="82" xfId="0" applyFont="1" applyFill="1" applyBorder="1" applyAlignment="1">
      <alignment horizontal="center" vertical="top"/>
    </xf>
    <xf numFmtId="0" fontId="1" fillId="15" borderId="34" xfId="0" applyFont="1" applyFill="1" applyBorder="1" applyAlignment="1">
      <alignment horizontal="center" vertical="top"/>
    </xf>
    <xf numFmtId="0" fontId="1" fillId="15" borderId="70" xfId="0" applyFont="1" applyFill="1" applyBorder="1" applyAlignment="1">
      <alignment horizontal="center" vertical="top"/>
    </xf>
    <xf numFmtId="49" fontId="1" fillId="0" borderId="29" xfId="0" applyNumberFormat="1" applyFont="1" applyBorder="1" applyAlignment="1">
      <alignment horizontal="center" vertical="top" textRotation="90"/>
    </xf>
    <xf numFmtId="165" fontId="1" fillId="25" borderId="59" xfId="0" applyNumberFormat="1" applyFont="1" applyFill="1" applyBorder="1" applyAlignment="1">
      <alignment horizontal="center" vertical="top" wrapText="1"/>
    </xf>
    <xf numFmtId="165" fontId="1" fillId="25" borderId="25" xfId="0" applyNumberFormat="1" applyFont="1" applyFill="1" applyBorder="1" applyAlignment="1">
      <alignment horizontal="center" vertical="top" wrapText="1"/>
    </xf>
    <xf numFmtId="165" fontId="1" fillId="25" borderId="29" xfId="0" applyNumberFormat="1" applyFont="1" applyFill="1" applyBorder="1" applyAlignment="1">
      <alignment horizontal="center" vertical="top" wrapText="1"/>
    </xf>
    <xf numFmtId="49" fontId="2" fillId="6" borderId="35" xfId="0" applyNumberFormat="1" applyFont="1" applyFill="1" applyBorder="1" applyAlignment="1">
      <alignment horizontal="center" vertical="top" wrapText="1"/>
    </xf>
    <xf numFmtId="49" fontId="2" fillId="6" borderId="91" xfId="0" applyNumberFormat="1" applyFont="1" applyFill="1" applyBorder="1" applyAlignment="1">
      <alignment horizontal="center" vertical="top" wrapText="1"/>
    </xf>
    <xf numFmtId="49" fontId="2" fillId="6" borderId="3" xfId="0" applyNumberFormat="1" applyFont="1" applyFill="1" applyBorder="1" applyAlignment="1">
      <alignment horizontal="center" vertical="top" wrapText="1"/>
    </xf>
    <xf numFmtId="49" fontId="2" fillId="6" borderId="40" xfId="0" applyNumberFormat="1" applyFont="1" applyFill="1" applyBorder="1" applyAlignment="1">
      <alignment horizontal="center" vertical="top" wrapText="1"/>
    </xf>
    <xf numFmtId="49" fontId="1" fillId="0" borderId="57" xfId="0" applyNumberFormat="1" applyFont="1" applyBorder="1" applyAlignment="1">
      <alignment horizontal="center" vertical="top" wrapText="1"/>
    </xf>
    <xf numFmtId="49" fontId="1" fillId="0" borderId="38" xfId="0" applyNumberFormat="1" applyFont="1" applyBorder="1" applyAlignment="1">
      <alignment horizontal="center" vertical="top" wrapText="1"/>
    </xf>
    <xf numFmtId="49" fontId="2" fillId="0" borderId="26" xfId="0" applyNumberFormat="1" applyFont="1" applyBorder="1" applyAlignment="1">
      <alignment horizontal="center" vertical="top"/>
    </xf>
    <xf numFmtId="49" fontId="2" fillId="0" borderId="24" xfId="0" applyNumberFormat="1" applyFont="1" applyBorder="1" applyAlignment="1">
      <alignment horizontal="center" vertical="top"/>
    </xf>
    <xf numFmtId="49" fontId="2" fillId="0" borderId="27" xfId="0" applyNumberFormat="1" applyFont="1" applyBorder="1" applyAlignment="1">
      <alignment horizontal="center" vertical="top"/>
    </xf>
    <xf numFmtId="0" fontId="1" fillId="15" borderId="30" xfId="0" applyFont="1" applyFill="1" applyBorder="1" applyAlignment="1">
      <alignment horizontal="left" vertical="top" wrapText="1"/>
    </xf>
    <xf numFmtId="0" fontId="1" fillId="15" borderId="11" xfId="0" applyFont="1" applyFill="1" applyBorder="1" applyAlignment="1">
      <alignment horizontal="left" vertical="top" wrapText="1"/>
    </xf>
    <xf numFmtId="0" fontId="1" fillId="13" borderId="26" xfId="1" applyFont="1" applyFill="1" applyBorder="1" applyAlignment="1" applyProtection="1">
      <alignment horizontal="left" vertical="top" wrapText="1"/>
    </xf>
    <xf numFmtId="0" fontId="1" fillId="13" borderId="24" xfId="1" applyFont="1" applyFill="1" applyBorder="1" applyAlignment="1" applyProtection="1">
      <alignment horizontal="left" vertical="top" wrapText="1"/>
    </xf>
    <xf numFmtId="49" fontId="1" fillId="0" borderId="95" xfId="0" applyNumberFormat="1" applyFont="1" applyBorder="1" applyAlignment="1">
      <alignment horizontal="center" vertical="top" textRotation="90"/>
    </xf>
    <xf numFmtId="49" fontId="1" fillId="0" borderId="78" xfId="0" applyNumberFormat="1" applyFont="1" applyBorder="1" applyAlignment="1">
      <alignment horizontal="center" vertical="top" textRotation="90"/>
    </xf>
    <xf numFmtId="49" fontId="2" fillId="3" borderId="52" xfId="0" applyNumberFormat="1" applyFont="1" applyFill="1" applyBorder="1" applyAlignment="1">
      <alignment horizontal="center" vertical="top"/>
    </xf>
    <xf numFmtId="49" fontId="2" fillId="3" borderId="8" xfId="0" applyNumberFormat="1" applyFont="1" applyFill="1" applyBorder="1" applyAlignment="1">
      <alignment horizontal="center" vertical="top"/>
    </xf>
    <xf numFmtId="0" fontId="1" fillId="16" borderId="26" xfId="0" applyFont="1" applyFill="1" applyBorder="1" applyAlignment="1">
      <alignment horizontal="center" vertical="top" wrapText="1"/>
    </xf>
    <xf numFmtId="0" fontId="1" fillId="16" borderId="24" xfId="0" applyFont="1" applyFill="1" applyBorder="1" applyAlignment="1">
      <alignment horizontal="center" vertical="top" wrapText="1"/>
    </xf>
    <xf numFmtId="0" fontId="1" fillId="16" borderId="27" xfId="0" applyFont="1" applyFill="1" applyBorder="1" applyAlignment="1">
      <alignment horizontal="center" vertical="top" wrapText="1"/>
    </xf>
    <xf numFmtId="0" fontId="1" fillId="16" borderId="26" xfId="0" applyFont="1" applyFill="1" applyBorder="1" applyAlignment="1">
      <alignment horizontal="center" vertical="top"/>
    </xf>
    <xf numFmtId="0" fontId="1" fillId="16" borderId="24" xfId="0" applyFont="1" applyFill="1" applyBorder="1" applyAlignment="1">
      <alignment horizontal="center" vertical="top"/>
    </xf>
    <xf numFmtId="0" fontId="1" fillId="16" borderId="27" xfId="0" applyFont="1" applyFill="1" applyBorder="1" applyAlignment="1">
      <alignment horizontal="center" vertical="top"/>
    </xf>
    <xf numFmtId="0" fontId="1" fillId="16" borderId="64" xfId="0" applyFont="1" applyFill="1" applyBorder="1" applyAlignment="1">
      <alignment horizontal="center" vertical="top"/>
    </xf>
    <xf numFmtId="0" fontId="1" fillId="16" borderId="61" xfId="0" applyFont="1" applyFill="1" applyBorder="1" applyAlignment="1">
      <alignment horizontal="center" vertical="top"/>
    </xf>
    <xf numFmtId="0" fontId="1" fillId="16" borderId="83" xfId="0" applyFont="1" applyFill="1" applyBorder="1" applyAlignment="1">
      <alignment horizontal="center" vertical="top"/>
    </xf>
    <xf numFmtId="0" fontId="1" fillId="15" borderId="31" xfId="0" applyFont="1" applyFill="1" applyBorder="1" applyAlignment="1">
      <alignment horizontal="left" vertical="top" wrapText="1"/>
    </xf>
    <xf numFmtId="0" fontId="1" fillId="14" borderId="35" xfId="0" applyFont="1" applyFill="1" applyBorder="1" applyAlignment="1">
      <alignment horizontal="left" vertical="top" wrapText="1"/>
    </xf>
    <xf numFmtId="0" fontId="1" fillId="14" borderId="3" xfId="0" applyFont="1" applyFill="1" applyBorder="1" applyAlignment="1">
      <alignment horizontal="left" vertical="top" wrapText="1"/>
    </xf>
    <xf numFmtId="0" fontId="1" fillId="14" borderId="40" xfId="0" applyFont="1" applyFill="1" applyBorder="1" applyAlignment="1">
      <alignment horizontal="left" vertical="top" wrapText="1"/>
    </xf>
    <xf numFmtId="49" fontId="2" fillId="5" borderId="18" xfId="0" applyNumberFormat="1" applyFont="1" applyFill="1" applyBorder="1" applyAlignment="1" applyProtection="1">
      <alignment horizontal="left" vertical="top"/>
      <protection locked="0"/>
    </xf>
    <xf numFmtId="49" fontId="2" fillId="5" borderId="48" xfId="0" applyNumberFormat="1" applyFont="1" applyFill="1" applyBorder="1" applyAlignment="1" applyProtection="1">
      <alignment horizontal="left" vertical="top"/>
      <protection locked="0"/>
    </xf>
    <xf numFmtId="49" fontId="2" fillId="6" borderId="18" xfId="0" applyNumberFormat="1" applyFont="1" applyFill="1" applyBorder="1" applyAlignment="1" applyProtection="1">
      <alignment horizontal="left" vertical="top"/>
      <protection locked="0"/>
    </xf>
    <xf numFmtId="49" fontId="2" fillId="6" borderId="48" xfId="0" applyNumberFormat="1" applyFont="1" applyFill="1" applyBorder="1" applyAlignment="1" applyProtection="1">
      <alignment horizontal="left" vertical="top"/>
      <protection locked="0"/>
    </xf>
    <xf numFmtId="49" fontId="1" fillId="15" borderId="69" xfId="0" applyNumberFormat="1" applyFont="1" applyFill="1" applyBorder="1" applyAlignment="1">
      <alignment horizontal="center" vertical="top"/>
    </xf>
    <xf numFmtId="49" fontId="1" fillId="15" borderId="65" xfId="0" applyNumberFormat="1" applyFont="1" applyFill="1" applyBorder="1" applyAlignment="1">
      <alignment horizontal="center" vertical="top"/>
    </xf>
    <xf numFmtId="49" fontId="1" fillId="15" borderId="78" xfId="0" applyNumberFormat="1" applyFont="1" applyFill="1" applyBorder="1" applyAlignment="1">
      <alignment horizontal="center" vertical="top"/>
    </xf>
    <xf numFmtId="0" fontId="1" fillId="15" borderId="62" xfId="0" applyFont="1" applyFill="1" applyBorder="1" applyAlignment="1">
      <alignment horizontal="left" vertical="top" wrapText="1"/>
    </xf>
    <xf numFmtId="0" fontId="1" fillId="15" borderId="68" xfId="0" applyFont="1" applyFill="1" applyBorder="1" applyAlignment="1">
      <alignment horizontal="left" vertical="top" wrapText="1"/>
    </xf>
    <xf numFmtId="0" fontId="1" fillId="15" borderId="80" xfId="0" applyFont="1" applyFill="1" applyBorder="1" applyAlignment="1">
      <alignment horizontal="left" vertical="top" wrapText="1"/>
    </xf>
    <xf numFmtId="49" fontId="1" fillId="0" borderId="82" xfId="0" applyNumberFormat="1" applyFont="1" applyBorder="1" applyAlignment="1">
      <alignment horizontal="center" vertical="center" textRotation="90"/>
    </xf>
    <xf numFmtId="49" fontId="1" fillId="0" borderId="34" xfId="0" applyNumberFormat="1" applyFont="1" applyBorder="1" applyAlignment="1">
      <alignment horizontal="center" vertical="center" textRotation="90"/>
    </xf>
    <xf numFmtId="49" fontId="1" fillId="0" borderId="70" xfId="0" applyNumberFormat="1" applyFont="1" applyBorder="1" applyAlignment="1">
      <alignment horizontal="center" vertical="center" textRotation="90"/>
    </xf>
    <xf numFmtId="49" fontId="2" fillId="20" borderId="6" xfId="0" applyNumberFormat="1" applyFont="1" applyFill="1" applyBorder="1" applyAlignment="1">
      <alignment horizontal="center" vertical="top"/>
    </xf>
    <xf numFmtId="49" fontId="2" fillId="20" borderId="40" xfId="0" applyNumberFormat="1" applyFont="1" applyFill="1" applyBorder="1" applyAlignment="1">
      <alignment horizontal="center" vertical="top"/>
    </xf>
    <xf numFmtId="0" fontId="1" fillId="14" borderId="26" xfId="0" applyFont="1" applyFill="1" applyBorder="1" applyAlignment="1">
      <alignment horizontal="left" vertical="top" wrapText="1"/>
    </xf>
    <xf numFmtId="0" fontId="1" fillId="14" borderId="24" xfId="0" applyFont="1" applyFill="1" applyBorder="1" applyAlignment="1">
      <alignment horizontal="left" vertical="top" wrapText="1"/>
    </xf>
    <xf numFmtId="0" fontId="1" fillId="14" borderId="27" xfId="0" applyFont="1" applyFill="1" applyBorder="1" applyAlignment="1">
      <alignment horizontal="left" vertical="top" wrapText="1"/>
    </xf>
    <xf numFmtId="0" fontId="1" fillId="16" borderId="45" xfId="0" applyFont="1" applyFill="1" applyBorder="1" applyAlignment="1">
      <alignment horizontal="left" vertical="top" wrapText="1"/>
    </xf>
    <xf numFmtId="0" fontId="1" fillId="16" borderId="17" xfId="0" applyFont="1" applyFill="1" applyBorder="1" applyAlignment="1">
      <alignment horizontal="center" vertical="top" wrapText="1"/>
    </xf>
    <xf numFmtId="49" fontId="1" fillId="15" borderId="35" xfId="0" applyNumberFormat="1" applyFont="1" applyFill="1" applyBorder="1" applyAlignment="1">
      <alignment horizontal="center" vertical="top"/>
    </xf>
    <xf numFmtId="49" fontId="1" fillId="15" borderId="91" xfId="0" applyNumberFormat="1" applyFont="1" applyFill="1" applyBorder="1" applyAlignment="1">
      <alignment horizontal="center" vertical="top"/>
    </xf>
    <xf numFmtId="0" fontId="1" fillId="3" borderId="98" xfId="0" applyFont="1" applyFill="1" applyBorder="1" applyAlignment="1" applyProtection="1">
      <alignment horizontal="center" vertical="center" textRotation="90" wrapText="1"/>
      <protection locked="0"/>
    </xf>
    <xf numFmtId="0" fontId="1" fillId="3" borderId="100" xfId="0" applyFont="1" applyFill="1" applyBorder="1" applyAlignment="1" applyProtection="1">
      <alignment horizontal="center" vertical="center" textRotation="90" wrapText="1"/>
      <protection locked="0"/>
    </xf>
    <xf numFmtId="0" fontId="1" fillId="3" borderId="102" xfId="0" applyFont="1" applyFill="1" applyBorder="1" applyAlignment="1" applyProtection="1">
      <alignment horizontal="center" vertical="center" textRotation="90" wrapText="1"/>
      <protection locked="0"/>
    </xf>
    <xf numFmtId="0" fontId="2" fillId="13" borderId="50" xfId="0" applyFont="1" applyFill="1" applyBorder="1" applyAlignment="1" applyProtection="1">
      <alignment horizontal="center" vertical="top" wrapText="1"/>
      <protection locked="0"/>
    </xf>
    <xf numFmtId="0" fontId="2" fillId="13" borderId="46" xfId="0" applyFont="1" applyFill="1" applyBorder="1" applyAlignment="1" applyProtection="1">
      <alignment horizontal="center" vertical="top" wrapText="1"/>
      <protection locked="0"/>
    </xf>
    <xf numFmtId="0" fontId="2" fillId="13" borderId="108" xfId="0" applyFont="1" applyFill="1" applyBorder="1" applyAlignment="1" applyProtection="1">
      <alignment horizontal="center" vertical="top" wrapText="1"/>
      <protection locked="0"/>
    </xf>
    <xf numFmtId="0" fontId="2" fillId="3" borderId="50" xfId="0" applyFont="1" applyFill="1" applyBorder="1" applyAlignment="1" applyProtection="1">
      <alignment horizontal="center" vertical="top" wrapText="1"/>
      <protection locked="0"/>
    </xf>
    <xf numFmtId="0" fontId="2" fillId="3" borderId="46" xfId="0" applyFont="1" applyFill="1" applyBorder="1" applyAlignment="1" applyProtection="1">
      <alignment horizontal="center" vertical="top" wrapText="1"/>
      <protection locked="0"/>
    </xf>
    <xf numFmtId="0" fontId="2" fillId="3" borderId="108" xfId="0" applyFont="1" applyFill="1" applyBorder="1" applyAlignment="1" applyProtection="1">
      <alignment horizontal="center" vertical="top" wrapText="1"/>
      <protection locked="0"/>
    </xf>
    <xf numFmtId="0" fontId="1" fillId="13" borderId="109" xfId="0" applyFont="1" applyFill="1" applyBorder="1" applyAlignment="1" applyProtection="1">
      <alignment horizontal="left" vertical="center" textRotation="90" wrapText="1"/>
      <protection locked="0"/>
    </xf>
    <xf numFmtId="0" fontId="1" fillId="13" borderId="56" xfId="0" applyFont="1" applyFill="1" applyBorder="1" applyAlignment="1" applyProtection="1">
      <alignment horizontal="left" vertical="center" textRotation="90" wrapText="1"/>
      <protection locked="0"/>
    </xf>
    <xf numFmtId="0" fontId="1" fillId="13" borderId="3" xfId="0" applyFont="1" applyFill="1" applyBorder="1" applyAlignment="1" applyProtection="1">
      <alignment horizontal="center" vertical="center"/>
      <protection locked="0"/>
    </xf>
    <xf numFmtId="0" fontId="1" fillId="13" borderId="110" xfId="0" applyFont="1" applyFill="1" applyBorder="1" applyAlignment="1" applyProtection="1">
      <alignment horizontal="left" vertical="center" textRotation="90" wrapText="1"/>
      <protection locked="0"/>
    </xf>
    <xf numFmtId="0" fontId="1" fillId="13" borderId="72" xfId="0" applyFont="1" applyFill="1" applyBorder="1" applyAlignment="1" applyProtection="1">
      <alignment horizontal="left" vertical="center" textRotation="90" wrapText="1"/>
      <protection locked="0"/>
    </xf>
    <xf numFmtId="0" fontId="1" fillId="13" borderId="109" xfId="0" applyFont="1" applyFill="1" applyBorder="1" applyAlignment="1" applyProtection="1">
      <alignment horizontal="center" vertical="center" textRotation="90" wrapText="1"/>
      <protection locked="0"/>
    </xf>
    <xf numFmtId="0" fontId="1" fillId="13" borderId="56" xfId="0" applyFont="1" applyFill="1" applyBorder="1" applyAlignment="1" applyProtection="1">
      <alignment horizontal="center" vertical="center" textRotation="90" wrapText="1"/>
      <protection locked="0"/>
    </xf>
    <xf numFmtId="0" fontId="1" fillId="13" borderId="110" xfId="0" applyFont="1" applyFill="1" applyBorder="1" applyAlignment="1" applyProtection="1">
      <alignment horizontal="center" vertical="center" textRotation="90" wrapText="1"/>
      <protection locked="0"/>
    </xf>
    <xf numFmtId="0" fontId="1" fillId="13" borderId="72" xfId="0" applyFont="1" applyFill="1" applyBorder="1" applyAlignment="1" applyProtection="1">
      <alignment horizontal="center" vertical="center" textRotation="90" wrapText="1"/>
      <protection locked="0"/>
    </xf>
    <xf numFmtId="0" fontId="1" fillId="3" borderId="109" xfId="0" applyFont="1" applyFill="1" applyBorder="1" applyAlignment="1" applyProtection="1">
      <alignment horizontal="center" vertical="center" textRotation="90" wrapText="1"/>
      <protection locked="0"/>
    </xf>
    <xf numFmtId="0" fontId="1" fillId="3" borderId="56" xfId="0" applyFont="1" applyFill="1" applyBorder="1" applyAlignment="1" applyProtection="1">
      <alignment horizontal="center" vertical="center" textRotation="90" wrapText="1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15" borderId="55" xfId="0" applyFont="1" applyFill="1" applyBorder="1" applyAlignment="1" applyProtection="1">
      <alignment horizontal="center" vertical="center"/>
      <protection locked="0"/>
    </xf>
    <xf numFmtId="0" fontId="1" fillId="15" borderId="56" xfId="0" applyFont="1" applyFill="1" applyBorder="1" applyAlignment="1" applyProtection="1">
      <alignment horizontal="center" vertical="center"/>
      <protection locked="0"/>
    </xf>
    <xf numFmtId="0" fontId="1" fillId="15" borderId="5" xfId="0" applyFont="1" applyFill="1" applyBorder="1" applyAlignment="1" applyProtection="1">
      <alignment horizontal="center" vertical="top"/>
      <protection locked="0"/>
    </xf>
    <xf numFmtId="0" fontId="1" fillId="15" borderId="58" xfId="0" applyFont="1" applyFill="1" applyBorder="1" applyAlignment="1" applyProtection="1">
      <alignment horizontal="center" vertical="top"/>
      <protection locked="0"/>
    </xf>
    <xf numFmtId="0" fontId="2" fillId="15" borderId="50" xfId="0" applyFont="1" applyFill="1" applyBorder="1" applyAlignment="1" applyProtection="1">
      <alignment horizontal="center" vertical="top" wrapText="1"/>
      <protection locked="0"/>
    </xf>
    <xf numFmtId="0" fontId="2" fillId="15" borderId="46" xfId="0" applyFont="1" applyFill="1" applyBorder="1" applyAlignment="1" applyProtection="1">
      <alignment horizontal="center" vertical="top" wrapText="1"/>
      <protection locked="0"/>
    </xf>
    <xf numFmtId="0" fontId="2" fillId="15" borderId="108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center"/>
      <protection locked="0"/>
    </xf>
    <xf numFmtId="0" fontId="1" fillId="3" borderId="110" xfId="0" applyFont="1" applyFill="1" applyBorder="1" applyAlignment="1" applyProtection="1">
      <alignment horizontal="center" vertical="center" textRotation="90" wrapText="1"/>
      <protection locked="0"/>
    </xf>
    <xf numFmtId="0" fontId="1" fillId="3" borderId="72" xfId="0" applyFont="1" applyFill="1" applyBorder="1" applyAlignment="1" applyProtection="1">
      <alignment horizontal="center" vertical="center" textRotation="90" wrapText="1"/>
      <protection locked="0"/>
    </xf>
    <xf numFmtId="0" fontId="2" fillId="0" borderId="0" xfId="0" applyFont="1" applyBorder="1" applyAlignment="1" applyProtection="1">
      <alignment horizontal="right" vertical="top"/>
      <protection locked="0"/>
    </xf>
    <xf numFmtId="0" fontId="1" fillId="0" borderId="110" xfId="0" applyFont="1" applyBorder="1" applyAlignment="1" applyProtection="1">
      <alignment horizontal="center" vertical="center" textRotation="90" wrapText="1"/>
      <protection locked="0"/>
    </xf>
    <xf numFmtId="0" fontId="1" fillId="0" borderId="72" xfId="0" applyFont="1" applyBorder="1" applyAlignment="1" applyProtection="1">
      <alignment horizontal="center" vertical="center" textRotation="90" wrapText="1"/>
      <protection locked="0"/>
    </xf>
    <xf numFmtId="0" fontId="2" fillId="0" borderId="50" xfId="0" applyFont="1" applyBorder="1" applyAlignment="1" applyProtection="1">
      <alignment horizontal="center" vertical="top" wrapText="1"/>
      <protection locked="0"/>
    </xf>
    <xf numFmtId="0" fontId="2" fillId="0" borderId="46" xfId="0" applyFont="1" applyBorder="1" applyAlignment="1" applyProtection="1">
      <alignment horizontal="center" vertical="top" wrapText="1"/>
      <protection locked="0"/>
    </xf>
    <xf numFmtId="0" fontId="2" fillId="0" borderId="108" xfId="0" applyFont="1" applyBorder="1" applyAlignment="1" applyProtection="1">
      <alignment horizontal="center" vertical="top" wrapText="1"/>
      <protection locked="0"/>
    </xf>
    <xf numFmtId="0" fontId="2" fillId="13" borderId="105" xfId="0" applyFont="1" applyFill="1" applyBorder="1" applyAlignment="1" applyProtection="1">
      <alignment horizontal="center" vertical="top" textRotation="90" wrapText="1"/>
      <protection locked="0"/>
    </xf>
    <xf numFmtId="0" fontId="2" fillId="13" borderId="106" xfId="0" applyFont="1" applyFill="1" applyBorder="1" applyAlignment="1" applyProtection="1">
      <alignment horizontal="center" vertical="top" textRotation="90" wrapText="1"/>
      <protection locked="0"/>
    </xf>
    <xf numFmtId="0" fontId="2" fillId="13" borderId="107" xfId="0" applyFont="1" applyFill="1" applyBorder="1" applyAlignment="1" applyProtection="1">
      <alignment horizontal="center" vertical="top" textRotation="90" wrapText="1"/>
      <protection locked="0"/>
    </xf>
    <xf numFmtId="0" fontId="1" fillId="0" borderId="109" xfId="0" applyFont="1" applyBorder="1" applyAlignment="1" applyProtection="1">
      <alignment horizontal="center" vertical="center" textRotation="90" wrapText="1"/>
      <protection locked="0"/>
    </xf>
    <xf numFmtId="0" fontId="1" fillId="0" borderId="56" xfId="0" applyFont="1" applyBorder="1" applyAlignment="1" applyProtection="1">
      <alignment horizontal="center" vertical="center" textRotation="90" wrapText="1"/>
      <protection locked="0"/>
    </xf>
    <xf numFmtId="0" fontId="1" fillId="15" borderId="53" xfId="0" applyFont="1" applyFill="1" applyBorder="1" applyAlignment="1">
      <alignment horizontal="left" vertical="top" wrapText="1"/>
    </xf>
    <xf numFmtId="0" fontId="1" fillId="15" borderId="88" xfId="0" applyFont="1" applyFill="1" applyBorder="1" applyAlignment="1">
      <alignment horizontal="left" vertical="top" wrapText="1"/>
    </xf>
    <xf numFmtId="49" fontId="2" fillId="27" borderId="79" xfId="0" applyNumberFormat="1" applyFont="1" applyFill="1" applyBorder="1" applyAlignment="1">
      <alignment horizontal="center" vertical="top"/>
    </xf>
    <xf numFmtId="49" fontId="2" fillId="27" borderId="77" xfId="0" applyNumberFormat="1" applyFont="1" applyFill="1" applyBorder="1" applyAlignment="1">
      <alignment horizontal="center" vertical="top"/>
    </xf>
    <xf numFmtId="49" fontId="2" fillId="27" borderId="49" xfId="0" applyNumberFormat="1" applyFont="1" applyFill="1" applyBorder="1" applyAlignment="1">
      <alignment horizontal="center" vertical="top"/>
    </xf>
    <xf numFmtId="49" fontId="2" fillId="19" borderId="26" xfId="0" applyNumberFormat="1" applyFont="1" applyFill="1" applyBorder="1" applyAlignment="1">
      <alignment horizontal="center" vertical="top"/>
    </xf>
    <xf numFmtId="49" fontId="2" fillId="19" borderId="6" xfId="0" applyNumberFormat="1" applyFont="1" applyFill="1" applyBorder="1" applyAlignment="1">
      <alignment horizontal="center" vertical="top"/>
    </xf>
    <xf numFmtId="49" fontId="2" fillId="19" borderId="40" xfId="0" applyNumberFormat="1" applyFont="1" applyFill="1" applyBorder="1" applyAlignment="1">
      <alignment horizontal="center" vertical="top"/>
    </xf>
    <xf numFmtId="49" fontId="2" fillId="0" borderId="35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1" fillId="0" borderId="36" xfId="0" applyNumberFormat="1" applyFont="1" applyBorder="1" applyAlignment="1">
      <alignment horizontal="center" vertical="center" textRotation="90"/>
    </xf>
    <xf numFmtId="49" fontId="1" fillId="0" borderId="57" xfId="0" applyNumberFormat="1" applyFont="1" applyBorder="1" applyAlignment="1">
      <alignment horizontal="center" vertical="center" textRotation="90"/>
    </xf>
    <xf numFmtId="49" fontId="1" fillId="0" borderId="38" xfId="0" applyNumberFormat="1" applyFont="1" applyBorder="1" applyAlignment="1">
      <alignment horizontal="center" vertical="center" textRotation="90"/>
    </xf>
    <xf numFmtId="49" fontId="1" fillId="0" borderId="127" xfId="0" applyNumberFormat="1" applyFont="1" applyBorder="1" applyAlignment="1">
      <alignment horizontal="center" vertical="top" textRotation="90"/>
    </xf>
    <xf numFmtId="49" fontId="1" fillId="15" borderId="17" xfId="0" applyNumberFormat="1" applyFont="1" applyFill="1" applyBorder="1" applyAlignment="1">
      <alignment horizontal="center" vertical="top" textRotation="255"/>
    </xf>
    <xf numFmtId="49" fontId="1" fillId="15" borderId="26" xfId="0" applyNumberFormat="1" applyFont="1" applyFill="1" applyBorder="1" applyAlignment="1">
      <alignment horizontal="center" vertical="top" textRotation="90"/>
    </xf>
    <xf numFmtId="49" fontId="1" fillId="15" borderId="24" xfId="0" applyNumberFormat="1" applyFont="1" applyFill="1" applyBorder="1" applyAlignment="1">
      <alignment horizontal="center" vertical="top" textRotation="90"/>
    </xf>
    <xf numFmtId="49" fontId="1" fillId="15" borderId="27" xfId="0" applyNumberFormat="1" applyFont="1" applyFill="1" applyBorder="1" applyAlignment="1">
      <alignment horizontal="center" vertical="top" textRotation="90"/>
    </xf>
    <xf numFmtId="49" fontId="1" fillId="16" borderId="26" xfId="0" applyNumberFormat="1" applyFont="1" applyFill="1" applyBorder="1" applyAlignment="1">
      <alignment horizontal="center" vertical="top"/>
    </xf>
    <xf numFmtId="49" fontId="1" fillId="16" borderId="24" xfId="0" applyNumberFormat="1" applyFont="1" applyFill="1" applyBorder="1" applyAlignment="1">
      <alignment horizontal="center" vertical="top"/>
    </xf>
    <xf numFmtId="49" fontId="1" fillId="16" borderId="27" xfId="0" applyNumberFormat="1" applyFont="1" applyFill="1" applyBorder="1" applyAlignment="1">
      <alignment horizontal="center" vertical="top"/>
    </xf>
    <xf numFmtId="0" fontId="1" fillId="15" borderId="17" xfId="0" applyNumberFormat="1" applyFont="1" applyFill="1" applyBorder="1" applyAlignment="1">
      <alignment horizontal="center" vertical="top"/>
    </xf>
    <xf numFmtId="0" fontId="1" fillId="14" borderId="6" xfId="0" applyFont="1" applyFill="1" applyBorder="1" applyAlignment="1">
      <alignment horizontal="left" vertical="top" wrapText="1"/>
    </xf>
    <xf numFmtId="49" fontId="2" fillId="27" borderId="66" xfId="0" applyNumberFormat="1" applyFont="1" applyFill="1" applyBorder="1" applyAlignment="1">
      <alignment horizontal="center" vertical="top"/>
    </xf>
    <xf numFmtId="49" fontId="2" fillId="27" borderId="67" xfId="0" applyNumberFormat="1" applyFont="1" applyFill="1" applyBorder="1" applyAlignment="1">
      <alignment horizontal="center" vertical="top"/>
    </xf>
    <xf numFmtId="49" fontId="2" fillId="27" borderId="73" xfId="0" applyNumberFormat="1" applyFont="1" applyFill="1" applyBorder="1" applyAlignment="1">
      <alignment horizontal="center" vertical="top"/>
    </xf>
    <xf numFmtId="0" fontId="1" fillId="15" borderId="29" xfId="0" applyNumberFormat="1" applyFont="1" applyFill="1" applyBorder="1" applyAlignment="1">
      <alignment horizontal="center" vertical="top"/>
    </xf>
    <xf numFmtId="49" fontId="1" fillId="15" borderId="29" xfId="0" applyNumberFormat="1" applyFont="1" applyFill="1" applyBorder="1" applyAlignment="1">
      <alignment horizontal="center" vertical="top"/>
    </xf>
    <xf numFmtId="49" fontId="2" fillId="26" borderId="67" xfId="0" applyNumberFormat="1" applyFont="1" applyFill="1" applyBorder="1" applyAlignment="1">
      <alignment horizontal="center" vertical="top"/>
    </xf>
    <xf numFmtId="49" fontId="2" fillId="16" borderId="26" xfId="0" applyNumberFormat="1" applyFont="1" applyFill="1" applyBorder="1" applyAlignment="1">
      <alignment horizontal="center" vertical="top" wrapText="1"/>
    </xf>
    <xf numFmtId="49" fontId="2" fillId="16" borderId="6" xfId="0" applyNumberFormat="1" applyFont="1" applyFill="1" applyBorder="1" applyAlignment="1">
      <alignment horizontal="center" vertical="top" wrapText="1"/>
    </xf>
    <xf numFmtId="49" fontId="2" fillId="16" borderId="40" xfId="0" applyNumberFormat="1" applyFont="1" applyFill="1" applyBorder="1" applyAlignment="1">
      <alignment horizontal="center" vertical="top" wrapText="1"/>
    </xf>
    <xf numFmtId="0" fontId="1" fillId="15" borderId="35" xfId="0" applyFont="1" applyFill="1" applyBorder="1" applyAlignment="1">
      <alignment horizontal="center" vertical="top" wrapText="1"/>
    </xf>
    <xf numFmtId="0" fontId="1" fillId="15" borderId="3" xfId="0" applyFont="1" applyFill="1" applyBorder="1" applyAlignment="1">
      <alignment horizontal="center" vertical="top" wrapText="1"/>
    </xf>
    <xf numFmtId="49" fontId="1" fillId="15" borderId="34" xfId="0" applyNumberFormat="1" applyFont="1" applyFill="1" applyBorder="1" applyAlignment="1">
      <alignment horizontal="center" vertical="top" textRotation="90"/>
    </xf>
    <xf numFmtId="49" fontId="1" fillId="15" borderId="57" xfId="0" applyNumberFormat="1" applyFont="1" applyFill="1" applyBorder="1" applyAlignment="1">
      <alignment horizontal="center" vertical="top" textRotation="90"/>
    </xf>
    <xf numFmtId="49" fontId="1" fillId="16" borderId="64" xfId="0" applyNumberFormat="1" applyFont="1" applyFill="1" applyBorder="1" applyAlignment="1">
      <alignment horizontal="center" vertical="top"/>
    </xf>
    <xf numFmtId="49" fontId="1" fillId="16" borderId="61" xfId="0" applyNumberFormat="1" applyFont="1" applyFill="1" applyBorder="1" applyAlignment="1">
      <alignment horizontal="center" vertical="top"/>
    </xf>
    <xf numFmtId="49" fontId="1" fillId="16" borderId="83" xfId="0" applyNumberFormat="1" applyFont="1" applyFill="1" applyBorder="1" applyAlignment="1">
      <alignment horizontal="center" vertical="top"/>
    </xf>
    <xf numFmtId="0" fontId="1" fillId="3" borderId="35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0" xfId="0" applyFont="1" applyFill="1" applyBorder="1" applyAlignment="1">
      <alignment horizontal="center" vertical="top" wrapText="1"/>
    </xf>
    <xf numFmtId="0" fontId="1" fillId="14" borderId="35" xfId="1" applyFont="1" applyFill="1" applyBorder="1" applyAlignment="1" applyProtection="1">
      <alignment horizontal="left" vertical="top" wrapText="1"/>
    </xf>
    <xf numFmtId="0" fontId="1" fillId="14" borderId="3" xfId="1" applyFont="1" applyFill="1" applyBorder="1" applyAlignment="1" applyProtection="1">
      <alignment horizontal="left" vertical="top" wrapText="1"/>
    </xf>
    <xf numFmtId="0" fontId="1" fillId="14" borderId="40" xfId="1" applyFont="1" applyFill="1" applyBorder="1" applyAlignment="1" applyProtection="1">
      <alignment horizontal="left" vertical="top" wrapText="1"/>
    </xf>
    <xf numFmtId="0" fontId="1" fillId="15" borderId="26" xfId="0" applyFont="1" applyFill="1" applyBorder="1" applyAlignment="1">
      <alignment horizontal="center" vertical="top" wrapText="1"/>
    </xf>
    <xf numFmtId="0" fontId="1" fillId="15" borderId="24" xfId="0" applyFont="1" applyFill="1" applyBorder="1" applyAlignment="1">
      <alignment horizontal="center" vertical="top" wrapText="1"/>
    </xf>
    <xf numFmtId="0" fontId="1" fillId="15" borderId="27" xfId="0" applyFont="1" applyFill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textRotation="90"/>
    </xf>
    <xf numFmtId="0" fontId="1" fillId="0" borderId="17" xfId="1" applyFont="1" applyFill="1" applyBorder="1" applyAlignment="1" applyProtection="1">
      <alignment horizontal="left" vertical="top" wrapText="1"/>
    </xf>
    <xf numFmtId="49" fontId="1" fillId="15" borderId="99" xfId="0" applyNumberFormat="1" applyFont="1" applyFill="1" applyBorder="1" applyAlignment="1">
      <alignment horizontal="center" vertical="top"/>
    </xf>
    <xf numFmtId="0" fontId="1" fillId="15" borderId="59" xfId="0" applyFont="1" applyFill="1" applyBorder="1" applyAlignment="1">
      <alignment horizontal="left" vertical="top" wrapText="1"/>
    </xf>
    <xf numFmtId="0" fontId="1" fillId="16" borderId="53" xfId="0" applyFont="1" applyFill="1" applyBorder="1" applyAlignment="1">
      <alignment horizontal="left" vertical="top" wrapText="1"/>
    </xf>
    <xf numFmtId="0" fontId="1" fillId="16" borderId="88" xfId="0" applyFont="1" applyFill="1" applyBorder="1" applyAlignment="1">
      <alignment horizontal="left" vertical="top" wrapText="1"/>
    </xf>
    <xf numFmtId="0" fontId="1" fillId="16" borderId="55" xfId="0" applyFont="1" applyFill="1" applyBorder="1" applyAlignment="1">
      <alignment horizontal="left" vertical="top" wrapText="1"/>
    </xf>
    <xf numFmtId="0" fontId="1" fillId="16" borderId="56" xfId="0" applyFont="1" applyFill="1" applyBorder="1" applyAlignment="1">
      <alignment horizontal="left" vertical="top" wrapText="1"/>
    </xf>
    <xf numFmtId="0" fontId="2" fillId="6" borderId="23" xfId="0" applyFont="1" applyFill="1" applyBorder="1" applyAlignment="1">
      <alignment horizontal="left" vertical="top" wrapText="1"/>
    </xf>
    <xf numFmtId="0" fontId="2" fillId="6" borderId="25" xfId="0" applyFont="1" applyFill="1" applyBorder="1" applyAlignment="1">
      <alignment horizontal="left" vertical="top" wrapText="1"/>
    </xf>
    <xf numFmtId="0" fontId="2" fillId="6" borderId="47" xfId="0" applyFont="1" applyFill="1" applyBorder="1" applyAlignment="1">
      <alignment horizontal="left" vertical="top" wrapText="1"/>
    </xf>
    <xf numFmtId="0" fontId="2" fillId="6" borderId="29" xfId="0" applyFont="1" applyFill="1" applyBorder="1" applyAlignment="1">
      <alignment horizontal="left" vertical="top" wrapText="1"/>
    </xf>
    <xf numFmtId="0" fontId="1" fillId="16" borderId="48" xfId="0" applyFont="1" applyFill="1" applyBorder="1" applyAlignment="1">
      <alignment horizontal="center" vertical="top" wrapText="1"/>
    </xf>
    <xf numFmtId="0" fontId="1" fillId="15" borderId="61" xfId="0" applyFont="1" applyFill="1" applyBorder="1" applyAlignment="1">
      <alignment horizontal="center" vertical="top"/>
    </xf>
    <xf numFmtId="0" fontId="1" fillId="16" borderId="79" xfId="0" applyFont="1" applyFill="1" applyBorder="1" applyAlignment="1">
      <alignment horizontal="left" vertical="top" wrapText="1"/>
    </xf>
    <xf numFmtId="0" fontId="1" fillId="16" borderId="77" xfId="0" applyFont="1" applyFill="1" applyBorder="1" applyAlignment="1">
      <alignment horizontal="left" vertical="top" wrapText="1"/>
    </xf>
    <xf numFmtId="49" fontId="1" fillId="0" borderId="36" xfId="0" applyNumberFormat="1" applyFont="1" applyFill="1" applyBorder="1" applyAlignment="1">
      <alignment horizontal="center" vertical="top" textRotation="90"/>
    </xf>
    <xf numFmtId="49" fontId="1" fillId="0" borderId="38" xfId="0" applyNumberFormat="1" applyFont="1" applyFill="1" applyBorder="1" applyAlignment="1">
      <alignment horizontal="center" vertical="top" textRotation="90"/>
    </xf>
    <xf numFmtId="49" fontId="1" fillId="0" borderId="57" xfId="0" applyNumberFormat="1" applyFont="1" applyFill="1" applyBorder="1" applyAlignment="1">
      <alignment horizontal="center" vertical="top" textRotation="90"/>
    </xf>
    <xf numFmtId="0" fontId="1" fillId="15" borderId="60" xfId="0" applyFont="1" applyFill="1" applyBorder="1" applyAlignment="1">
      <alignment horizontal="left" vertical="top" wrapText="1"/>
    </xf>
    <xf numFmtId="49" fontId="1" fillId="0" borderId="82" xfId="0" applyNumberFormat="1" applyFont="1" applyBorder="1" applyAlignment="1">
      <alignment horizontal="center" vertical="top" textRotation="90" wrapText="1"/>
    </xf>
    <xf numFmtId="49" fontId="1" fillId="0" borderId="34" xfId="0" applyNumberFormat="1" applyFont="1" applyBorder="1" applyAlignment="1">
      <alignment horizontal="center" vertical="top" textRotation="90" wrapText="1"/>
    </xf>
    <xf numFmtId="49" fontId="1" fillId="0" borderId="70" xfId="0" applyNumberFormat="1" applyFont="1" applyBorder="1" applyAlignment="1">
      <alignment horizontal="center" vertical="top" textRotation="90" wrapText="1"/>
    </xf>
    <xf numFmtId="0" fontId="1" fillId="16" borderId="26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0" fontId="1" fillId="16" borderId="40" xfId="0" applyFont="1" applyFill="1" applyBorder="1" applyAlignment="1">
      <alignment horizontal="left" vertical="top" wrapText="1"/>
    </xf>
    <xf numFmtId="0" fontId="1" fillId="16" borderId="64" xfId="0" applyFont="1" applyFill="1" applyBorder="1" applyAlignment="1">
      <alignment horizontal="center" vertical="top" wrapText="1"/>
    </xf>
    <xf numFmtId="0" fontId="1" fillId="16" borderId="61" xfId="0" applyFont="1" applyFill="1" applyBorder="1" applyAlignment="1">
      <alignment horizontal="center" vertical="top" wrapText="1"/>
    </xf>
    <xf numFmtId="0" fontId="1" fillId="16" borderId="83" xfId="0" applyFont="1" applyFill="1" applyBorder="1" applyAlignment="1">
      <alignment horizontal="center" vertical="top" wrapText="1"/>
    </xf>
    <xf numFmtId="49" fontId="1" fillId="15" borderId="54" xfId="0" applyNumberFormat="1" applyFont="1" applyFill="1" applyBorder="1" applyAlignment="1">
      <alignment horizontal="center" vertical="top"/>
    </xf>
    <xf numFmtId="49" fontId="1" fillId="15" borderId="94" xfId="0" applyNumberFormat="1" applyFont="1" applyFill="1" applyBorder="1" applyAlignment="1">
      <alignment horizontal="center" vertical="top"/>
    </xf>
    <xf numFmtId="49" fontId="1" fillId="0" borderId="26" xfId="0" applyNumberFormat="1" applyFont="1" applyBorder="1" applyAlignment="1">
      <alignment horizontal="center" vertical="top" wrapText="1"/>
    </xf>
    <xf numFmtId="49" fontId="1" fillId="0" borderId="24" xfId="0" applyNumberFormat="1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center" vertical="top" wrapText="1"/>
    </xf>
    <xf numFmtId="49" fontId="1" fillId="0" borderId="63" xfId="0" applyNumberFormat="1" applyFont="1" applyBorder="1" applyAlignment="1">
      <alignment horizontal="center" vertical="top" textRotation="90"/>
    </xf>
    <xf numFmtId="0" fontId="1" fillId="16" borderId="49" xfId="0" applyFont="1" applyFill="1" applyBorder="1" applyAlignment="1">
      <alignment horizontal="left" vertical="top" wrapText="1"/>
    </xf>
    <xf numFmtId="49" fontId="2" fillId="15" borderId="26" xfId="0" applyNumberFormat="1" applyFont="1" applyFill="1" applyBorder="1" applyAlignment="1">
      <alignment horizontal="center" vertical="top" wrapText="1"/>
    </xf>
    <xf numFmtId="49" fontId="2" fillId="15" borderId="40" xfId="0" applyNumberFormat="1" applyFont="1" applyFill="1" applyBorder="1" applyAlignment="1">
      <alignment horizontal="center" vertical="top" wrapText="1"/>
    </xf>
    <xf numFmtId="164" fontId="2" fillId="6" borderId="14" xfId="0" applyNumberFormat="1" applyFont="1" applyFill="1" applyBorder="1" applyAlignment="1">
      <alignment horizontal="right" vertical="center" wrapText="1"/>
    </xf>
    <xf numFmtId="164" fontId="2" fillId="6" borderId="25" xfId="0" applyNumberFormat="1" applyFont="1" applyFill="1" applyBorder="1" applyAlignment="1">
      <alignment horizontal="right" vertical="center" wrapText="1"/>
    </xf>
    <xf numFmtId="164" fontId="1" fillId="6" borderId="25" xfId="0" applyNumberFormat="1" applyFont="1" applyFill="1" applyBorder="1" applyAlignment="1">
      <alignment horizontal="center" vertical="top" wrapText="1"/>
    </xf>
    <xf numFmtId="164" fontId="1" fillId="6" borderId="29" xfId="0" applyNumberFormat="1" applyFont="1" applyFill="1" applyBorder="1" applyAlignment="1">
      <alignment horizontal="center" vertical="top" wrapText="1"/>
    </xf>
    <xf numFmtId="49" fontId="2" fillId="0" borderId="26" xfId="0" applyNumberFormat="1" applyFont="1" applyFill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center" vertical="top" wrapText="1"/>
    </xf>
    <xf numFmtId="49" fontId="1" fillId="0" borderId="82" xfId="0" applyNumberFormat="1" applyFont="1" applyFill="1" applyBorder="1" applyAlignment="1">
      <alignment horizontal="center" vertical="top" textRotation="90"/>
    </xf>
    <xf numFmtId="49" fontId="1" fillId="0" borderId="34" xfId="0" applyNumberFormat="1" applyFont="1" applyFill="1" applyBorder="1" applyAlignment="1">
      <alignment horizontal="center" vertical="top" textRotation="90"/>
    </xf>
    <xf numFmtId="49" fontId="1" fillId="0" borderId="70" xfId="0" applyNumberFormat="1" applyFont="1" applyFill="1" applyBorder="1" applyAlignment="1">
      <alignment horizontal="center" vertical="top" textRotation="90"/>
    </xf>
    <xf numFmtId="49" fontId="1" fillId="0" borderId="69" xfId="0" applyNumberFormat="1" applyFont="1" applyBorder="1" applyAlignment="1">
      <alignment horizontal="left" vertical="top" textRotation="90"/>
    </xf>
    <xf numFmtId="49" fontId="1" fillId="0" borderId="38" xfId="0" applyNumberFormat="1" applyFont="1" applyBorder="1" applyAlignment="1">
      <alignment horizontal="left" vertical="top" textRotation="90"/>
    </xf>
    <xf numFmtId="49" fontId="1" fillId="0" borderId="36" xfId="0" applyNumberFormat="1" applyFont="1" applyBorder="1" applyAlignment="1">
      <alignment horizontal="center" vertical="top" textRotation="90" wrapText="1"/>
    </xf>
    <xf numFmtId="49" fontId="1" fillId="0" borderId="95" xfId="0" applyNumberFormat="1" applyFont="1" applyBorder="1" applyAlignment="1">
      <alignment horizontal="center" vertical="top" textRotation="90" wrapText="1"/>
    </xf>
    <xf numFmtId="49" fontId="1" fillId="0" borderId="57" xfId="0" applyNumberFormat="1" applyFont="1" applyBorder="1" applyAlignment="1">
      <alignment horizontal="center" vertical="top" textRotation="90" wrapText="1"/>
    </xf>
    <xf numFmtId="49" fontId="1" fillId="0" borderId="38" xfId="0" applyNumberFormat="1" applyFont="1" applyBorder="1" applyAlignment="1">
      <alignment horizontal="center" vertical="top" textRotation="90" wrapText="1"/>
    </xf>
    <xf numFmtId="49" fontId="1" fillId="0" borderId="85" xfId="0" applyNumberFormat="1" applyFont="1" applyBorder="1" applyAlignment="1">
      <alignment horizontal="center" vertical="top" textRotation="90"/>
    </xf>
    <xf numFmtId="49" fontId="1" fillId="0" borderId="89" xfId="0" applyNumberFormat="1" applyFont="1" applyBorder="1" applyAlignment="1">
      <alignment horizontal="center" vertical="top" textRotation="90"/>
    </xf>
    <xf numFmtId="0" fontId="1" fillId="15" borderId="66" xfId="0" applyFont="1" applyFill="1" applyBorder="1" applyAlignment="1">
      <alignment horizontal="left" vertical="top" wrapText="1"/>
    </xf>
    <xf numFmtId="0" fontId="1" fillId="15" borderId="67" xfId="0" applyFont="1" applyFill="1" applyBorder="1" applyAlignment="1">
      <alignment horizontal="left" vertical="top" wrapText="1"/>
    </xf>
    <xf numFmtId="0" fontId="1" fillId="15" borderId="73" xfId="0" applyFont="1" applyFill="1" applyBorder="1" applyAlignment="1">
      <alignment horizontal="left" vertical="top" wrapText="1"/>
    </xf>
    <xf numFmtId="0" fontId="1" fillId="15" borderId="48" xfId="0" applyFont="1" applyFill="1" applyBorder="1" applyAlignment="1">
      <alignment horizontal="center" vertical="top"/>
    </xf>
    <xf numFmtId="0" fontId="1" fillId="23" borderId="59" xfId="0" applyFont="1" applyFill="1" applyBorder="1" applyAlignment="1">
      <alignment horizontal="center" vertical="top" wrapText="1"/>
    </xf>
    <xf numFmtId="0" fontId="1" fillId="23" borderId="25" xfId="0" applyFont="1" applyFill="1" applyBorder="1" applyAlignment="1">
      <alignment horizontal="center" vertical="top" wrapText="1"/>
    </xf>
    <xf numFmtId="0" fontId="1" fillId="23" borderId="29" xfId="0" applyFont="1" applyFill="1" applyBorder="1" applyAlignment="1">
      <alignment horizontal="center" vertical="top" wrapText="1"/>
    </xf>
    <xf numFmtId="49" fontId="2" fillId="0" borderId="35" xfId="0" applyNumberFormat="1" applyFont="1" applyBorder="1" applyAlignment="1">
      <alignment horizontal="center" vertical="top"/>
    </xf>
    <xf numFmtId="49" fontId="2" fillId="0" borderId="91" xfId="0" applyNumberFormat="1" applyFont="1" applyBorder="1" applyAlignment="1">
      <alignment horizontal="center" vertical="top"/>
    </xf>
    <xf numFmtId="49" fontId="1" fillId="0" borderId="15" xfId="0" applyNumberFormat="1" applyFont="1" applyBorder="1" applyAlignment="1">
      <alignment horizontal="left" vertical="top" textRotation="90"/>
    </xf>
    <xf numFmtId="49" fontId="1" fillId="0" borderId="15" xfId="0" applyNumberFormat="1" applyFont="1" applyBorder="1" applyAlignment="1">
      <alignment horizontal="center" vertical="top"/>
    </xf>
    <xf numFmtId="49" fontId="1" fillId="0" borderId="95" xfId="0" applyNumberFormat="1" applyFont="1" applyBorder="1" applyAlignment="1">
      <alignment horizontal="center" vertical="top"/>
    </xf>
    <xf numFmtId="49" fontId="1" fillId="0" borderId="85" xfId="0" applyNumberFormat="1" applyFont="1" applyBorder="1" applyAlignment="1">
      <alignment horizontal="center" vertical="top" textRotation="90" wrapText="1"/>
    </xf>
    <xf numFmtId="164" fontId="2" fillId="28" borderId="25" xfId="0" applyNumberFormat="1" applyFont="1" applyFill="1" applyBorder="1" applyAlignment="1">
      <alignment horizontal="right" vertical="top"/>
    </xf>
    <xf numFmtId="164" fontId="2" fillId="28" borderId="29" xfId="0" applyNumberFormat="1" applyFont="1" applyFill="1" applyBorder="1" applyAlignment="1">
      <alignment horizontal="right" vertical="top"/>
    </xf>
    <xf numFmtId="49" fontId="2" fillId="6" borderId="23" xfId="0" applyNumberFormat="1" applyFont="1" applyFill="1" applyBorder="1" applyAlignment="1">
      <alignment horizontal="right" vertical="top"/>
    </xf>
    <xf numFmtId="49" fontId="2" fillId="6" borderId="25" xfId="0" applyNumberFormat="1" applyFont="1" applyFill="1" applyBorder="1" applyAlignment="1">
      <alignment horizontal="right" vertical="top"/>
    </xf>
    <xf numFmtId="49" fontId="2" fillId="6" borderId="29" xfId="0" applyNumberFormat="1" applyFont="1" applyFill="1" applyBorder="1" applyAlignment="1">
      <alignment horizontal="right" vertical="top"/>
    </xf>
    <xf numFmtId="0" fontId="1" fillId="3" borderId="25" xfId="0" applyFont="1" applyFill="1" applyBorder="1" applyAlignment="1">
      <alignment horizontal="left" vertical="top" wrapText="1"/>
    </xf>
    <xf numFmtId="0" fontId="1" fillId="3" borderId="47" xfId="0" applyFont="1" applyFill="1" applyBorder="1" applyAlignment="1">
      <alignment horizontal="left" vertical="top" wrapText="1"/>
    </xf>
    <xf numFmtId="49" fontId="2" fillId="15" borderId="24" xfId="0" applyNumberFormat="1" applyFont="1" applyFill="1" applyBorder="1" applyAlignment="1">
      <alignment horizontal="center" vertical="top"/>
    </xf>
    <xf numFmtId="49" fontId="1" fillId="15" borderId="24" xfId="0" applyNumberFormat="1" applyFont="1" applyFill="1" applyBorder="1" applyAlignment="1">
      <alignment horizontal="center" vertical="top" wrapText="1"/>
    </xf>
    <xf numFmtId="49" fontId="2" fillId="23" borderId="23" xfId="0" applyNumberFormat="1" applyFont="1" applyFill="1" applyBorder="1" applyAlignment="1">
      <alignment horizontal="right" vertical="top"/>
    </xf>
    <xf numFmtId="49" fontId="2" fillId="23" borderId="25" xfId="0" applyNumberFormat="1" applyFont="1" applyFill="1" applyBorder="1" applyAlignment="1">
      <alignment horizontal="right" vertical="top"/>
    </xf>
    <xf numFmtId="49" fontId="2" fillId="23" borderId="29" xfId="0" applyNumberFormat="1" applyFont="1" applyFill="1" applyBorder="1" applyAlignment="1">
      <alignment horizontal="right" vertical="top"/>
    </xf>
    <xf numFmtId="49" fontId="1" fillId="3" borderId="69" xfId="0" applyNumberFormat="1" applyFont="1" applyFill="1" applyBorder="1" applyAlignment="1">
      <alignment horizontal="center" vertical="top" wrapText="1"/>
    </xf>
    <xf numFmtId="49" fontId="1" fillId="3" borderId="78" xfId="0" applyNumberFormat="1" applyFont="1" applyFill="1" applyBorder="1" applyAlignment="1">
      <alignment horizontal="center" vertical="top" wrapText="1"/>
    </xf>
    <xf numFmtId="0" fontId="1" fillId="23" borderId="66" xfId="0" applyFont="1" applyFill="1" applyBorder="1" applyAlignment="1">
      <alignment horizontal="center" vertical="top" wrapText="1"/>
    </xf>
    <xf numFmtId="0" fontId="1" fillId="23" borderId="81" xfId="0" applyFont="1" applyFill="1" applyBorder="1" applyAlignment="1">
      <alignment horizontal="center" vertical="top" wrapText="1"/>
    </xf>
    <xf numFmtId="0" fontId="1" fillId="23" borderId="82" xfId="0" applyFont="1" applyFill="1" applyBorder="1" applyAlignment="1">
      <alignment horizontal="center" vertical="top" wrapText="1"/>
    </xf>
    <xf numFmtId="164" fontId="2" fillId="5" borderId="44" xfId="0" applyNumberFormat="1" applyFont="1" applyFill="1" applyBorder="1" applyAlignment="1">
      <alignment horizontal="right" vertical="top" wrapText="1"/>
    </xf>
    <xf numFmtId="164" fontId="2" fillId="5" borderId="90" xfId="0" applyNumberFormat="1" applyFont="1" applyFill="1" applyBorder="1" applyAlignment="1">
      <alignment horizontal="right" vertical="top" wrapText="1"/>
    </xf>
    <xf numFmtId="49" fontId="2" fillId="3" borderId="35" xfId="0" applyNumberFormat="1" applyFont="1" applyFill="1" applyBorder="1" applyAlignment="1">
      <alignment horizontal="center" vertical="top" wrapText="1"/>
    </xf>
    <xf numFmtId="49" fontId="2" fillId="3" borderId="3" xfId="0" applyNumberFormat="1" applyFont="1" applyFill="1" applyBorder="1" applyAlignment="1">
      <alignment horizontal="center" vertical="top" wrapText="1"/>
    </xf>
    <xf numFmtId="0" fontId="1" fillId="15" borderId="51" xfId="0" applyFont="1" applyFill="1" applyBorder="1" applyAlignment="1">
      <alignment horizontal="center" vertical="top"/>
    </xf>
    <xf numFmtId="0" fontId="1" fillId="15" borderId="12" xfId="0" applyFont="1" applyFill="1" applyBorder="1" applyAlignment="1">
      <alignment horizontal="center" vertical="top"/>
    </xf>
    <xf numFmtId="0" fontId="1" fillId="15" borderId="71" xfId="0" applyFont="1" applyFill="1" applyBorder="1" applyAlignment="1">
      <alignment horizontal="center" vertical="top"/>
    </xf>
    <xf numFmtId="0" fontId="1" fillId="15" borderId="35" xfId="0" applyFont="1" applyFill="1" applyBorder="1" applyAlignment="1">
      <alignment horizontal="center" vertical="top"/>
    </xf>
    <xf numFmtId="0" fontId="1" fillId="15" borderId="3" xfId="0" applyFont="1" applyFill="1" applyBorder="1" applyAlignment="1">
      <alignment horizontal="center" vertical="top"/>
    </xf>
    <xf numFmtId="0" fontId="1" fillId="15" borderId="40" xfId="0" applyFont="1" applyFill="1" applyBorder="1" applyAlignment="1">
      <alignment horizontal="center" vertical="top"/>
    </xf>
    <xf numFmtId="164" fontId="1" fillId="5" borderId="123" xfId="0" applyNumberFormat="1" applyFont="1" applyFill="1" applyBorder="1" applyAlignment="1">
      <alignment horizontal="center" vertical="top" wrapText="1"/>
    </xf>
    <xf numFmtId="164" fontId="1" fillId="5" borderId="7" xfId="0" applyNumberFormat="1" applyFont="1" applyFill="1" applyBorder="1" applyAlignment="1">
      <alignment horizontal="center" vertical="top" wrapText="1"/>
    </xf>
    <xf numFmtId="164" fontId="1" fillId="5" borderId="34" xfId="0" applyNumberFormat="1" applyFont="1" applyFill="1" applyBorder="1" applyAlignment="1">
      <alignment horizontal="center" vertical="top" wrapText="1"/>
    </xf>
    <xf numFmtId="49" fontId="1" fillId="3" borderId="90" xfId="0" applyNumberFormat="1" applyFont="1" applyFill="1" applyBorder="1" applyAlignment="1">
      <alignment horizontal="center" vertical="top" textRotation="90"/>
    </xf>
    <xf numFmtId="49" fontId="1" fillId="3" borderId="69" xfId="0" applyNumberFormat="1" applyFont="1" applyFill="1" applyBorder="1" applyAlignment="1">
      <alignment horizontal="center" vertical="top" textRotation="90"/>
    </xf>
    <xf numFmtId="0" fontId="1" fillId="15" borderId="45" xfId="0" applyFont="1" applyFill="1" applyBorder="1" applyAlignment="1">
      <alignment vertical="top" wrapText="1"/>
    </xf>
    <xf numFmtId="0" fontId="1" fillId="23" borderId="13" xfId="0" applyFont="1" applyFill="1" applyBorder="1" applyAlignment="1">
      <alignment horizontal="center" vertical="top"/>
    </xf>
    <xf numFmtId="0" fontId="1" fillId="23" borderId="14" xfId="0" applyFont="1" applyFill="1" applyBorder="1" applyAlignment="1">
      <alignment horizontal="center" vertical="top"/>
    </xf>
    <xf numFmtId="0" fontId="1" fillId="23" borderId="29" xfId="0" applyFont="1" applyFill="1" applyBorder="1" applyAlignment="1">
      <alignment horizontal="center" vertical="top"/>
    </xf>
    <xf numFmtId="0" fontId="1" fillId="15" borderId="48" xfId="0" applyFont="1" applyFill="1" applyBorder="1" applyAlignment="1">
      <alignment horizontal="center" vertical="top" wrapText="1"/>
    </xf>
    <xf numFmtId="0" fontId="1" fillId="15" borderId="23" xfId="0" applyFont="1" applyFill="1" applyBorder="1" applyAlignment="1">
      <alignment horizontal="center" vertical="top" wrapText="1"/>
    </xf>
    <xf numFmtId="49" fontId="2" fillId="0" borderId="91" xfId="0" applyNumberFormat="1" applyFont="1" applyBorder="1" applyAlignment="1">
      <alignment horizontal="center" vertical="top" wrapText="1"/>
    </xf>
    <xf numFmtId="0" fontId="1" fillId="3" borderId="91" xfId="0" applyFont="1" applyFill="1" applyBorder="1" applyAlignment="1">
      <alignment horizontal="left" vertical="top" wrapText="1"/>
    </xf>
    <xf numFmtId="0" fontId="1" fillId="0" borderId="91" xfId="0" applyFont="1" applyBorder="1" applyAlignment="1">
      <alignment horizontal="center" vertical="top" wrapText="1"/>
    </xf>
    <xf numFmtId="0" fontId="1" fillId="3" borderId="2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164" fontId="1" fillId="23" borderId="25" xfId="0" applyNumberFormat="1" applyFont="1" applyFill="1" applyBorder="1" applyAlignment="1">
      <alignment horizontal="center" vertical="top" wrapText="1"/>
    </xf>
    <xf numFmtId="164" fontId="1" fillId="23" borderId="29" xfId="0" applyNumberFormat="1" applyFont="1" applyFill="1" applyBorder="1" applyAlignment="1">
      <alignment horizontal="center" vertical="top" wrapText="1"/>
    </xf>
    <xf numFmtId="0" fontId="1" fillId="3" borderId="35" xfId="0" applyFont="1" applyFill="1" applyBorder="1" applyAlignment="1">
      <alignment vertical="top" wrapText="1"/>
    </xf>
    <xf numFmtId="0" fontId="1" fillId="3" borderId="91" xfId="0" applyFont="1" applyFill="1" applyBorder="1" applyAlignment="1">
      <alignment vertical="top" wrapText="1"/>
    </xf>
    <xf numFmtId="0" fontId="1" fillId="3" borderId="27" xfId="0" applyFont="1" applyFill="1" applyBorder="1" applyAlignment="1">
      <alignment vertical="top" wrapText="1"/>
    </xf>
    <xf numFmtId="0" fontId="1" fillId="30" borderId="35" xfId="0" applyFont="1" applyFill="1" applyBorder="1" applyAlignment="1">
      <alignment horizontal="left" vertical="top" wrapText="1"/>
    </xf>
    <xf numFmtId="0" fontId="1" fillId="30" borderId="40" xfId="0" applyFont="1" applyFill="1" applyBorder="1" applyAlignment="1">
      <alignment horizontal="left" vertical="top" wrapText="1"/>
    </xf>
    <xf numFmtId="49" fontId="2" fillId="16" borderId="17" xfId="0" applyNumberFormat="1" applyFont="1" applyFill="1" applyBorder="1" applyAlignment="1">
      <alignment horizontal="center" vertical="top" textRotation="90" wrapText="1"/>
    </xf>
    <xf numFmtId="49" fontId="2" fillId="16" borderId="40" xfId="0" applyNumberFormat="1" applyFont="1" applyFill="1" applyBorder="1" applyAlignment="1">
      <alignment horizontal="center" vertical="top" textRotation="90" wrapText="1"/>
    </xf>
    <xf numFmtId="0" fontId="1" fillId="15" borderId="55" xfId="0" applyFont="1" applyFill="1" applyBorder="1" applyAlignment="1">
      <alignment horizontal="left" vertical="top" wrapText="1"/>
    </xf>
    <xf numFmtId="0" fontId="1" fillId="15" borderId="56" xfId="0" applyFont="1" applyFill="1" applyBorder="1" applyAlignment="1">
      <alignment horizontal="left" vertical="top" wrapText="1"/>
    </xf>
    <xf numFmtId="0" fontId="1" fillId="29" borderId="36" xfId="0" applyFont="1" applyFill="1" applyBorder="1" applyAlignment="1">
      <alignment horizontal="center" vertical="top" textRotation="90" wrapText="1"/>
    </xf>
    <xf numFmtId="0" fontId="1" fillId="29" borderId="38" xfId="0" applyFont="1" applyFill="1" applyBorder="1" applyAlignment="1">
      <alignment horizontal="center" vertical="top" textRotation="90" wrapText="1"/>
    </xf>
    <xf numFmtId="49" fontId="2" fillId="6" borderId="18" xfId="0" applyNumberFormat="1" applyFont="1" applyFill="1" applyBorder="1" applyAlignment="1">
      <alignment horizontal="left" vertical="top"/>
    </xf>
    <xf numFmtId="49" fontId="2" fillId="6" borderId="28" xfId="0" applyNumberFormat="1" applyFont="1" applyFill="1" applyBorder="1" applyAlignment="1">
      <alignment horizontal="left" vertical="top"/>
    </xf>
    <xf numFmtId="49" fontId="2" fillId="6" borderId="48" xfId="0" applyNumberFormat="1" applyFont="1" applyFill="1" applyBorder="1" applyAlignment="1">
      <alignment horizontal="left" vertical="top"/>
    </xf>
    <xf numFmtId="0" fontId="1" fillId="16" borderId="21" xfId="0" applyFont="1" applyFill="1" applyBorder="1" applyAlignment="1">
      <alignment horizontal="center" vertical="top"/>
    </xf>
    <xf numFmtId="0" fontId="1" fillId="16" borderId="28" xfId="0" applyFont="1" applyFill="1" applyBorder="1" applyAlignment="1">
      <alignment horizontal="center" vertical="top"/>
    </xf>
    <xf numFmtId="49" fontId="1" fillId="0" borderId="89" xfId="0" applyNumberFormat="1" applyFont="1" applyBorder="1" applyAlignment="1">
      <alignment horizontal="center" vertical="top" textRotation="90" wrapText="1"/>
    </xf>
    <xf numFmtId="49" fontId="1" fillId="15" borderId="117" xfId="0" applyNumberFormat="1" applyFont="1" applyFill="1" applyBorder="1" applyAlignment="1">
      <alignment horizontal="center" vertical="top"/>
    </xf>
    <xf numFmtId="49" fontId="2" fillId="3" borderId="17" xfId="0" applyNumberFormat="1" applyFont="1" applyFill="1" applyBorder="1" applyAlignment="1">
      <alignment horizontal="center" vertical="top" textRotation="90" wrapText="1"/>
    </xf>
    <xf numFmtId="49" fontId="2" fillId="3" borderId="40" xfId="0" applyNumberFormat="1" applyFont="1" applyFill="1" applyBorder="1" applyAlignment="1">
      <alignment horizontal="center" vertical="top" textRotation="90" wrapText="1"/>
    </xf>
    <xf numFmtId="49" fontId="2" fillId="16" borderId="24" xfId="0" applyNumberFormat="1" applyFont="1" applyFill="1" applyBorder="1" applyAlignment="1">
      <alignment horizontal="center" vertical="top" wrapText="1"/>
    </xf>
    <xf numFmtId="49" fontId="2" fillId="16" borderId="27" xfId="0" applyNumberFormat="1" applyFont="1" applyFill="1" applyBorder="1" applyAlignment="1">
      <alignment horizontal="center" vertical="top" wrapText="1"/>
    </xf>
    <xf numFmtId="49" fontId="1" fillId="15" borderId="72" xfId="0" applyNumberFormat="1" applyFont="1" applyFill="1" applyBorder="1" applyAlignment="1">
      <alignment horizontal="center" vertical="top"/>
    </xf>
    <xf numFmtId="49" fontId="1" fillId="15" borderId="40" xfId="0" applyNumberFormat="1" applyFont="1" applyFill="1" applyBorder="1" applyAlignment="1">
      <alignment horizontal="center" vertical="top"/>
    </xf>
    <xf numFmtId="49" fontId="1" fillId="0" borderId="15" xfId="0" applyNumberFormat="1" applyFont="1" applyFill="1" applyBorder="1" applyAlignment="1">
      <alignment horizontal="center" vertical="top" textRotation="90"/>
    </xf>
    <xf numFmtId="49" fontId="2" fillId="5" borderId="6" xfId="0" applyNumberFormat="1" applyFont="1" applyFill="1" applyBorder="1" applyAlignment="1">
      <alignment horizontal="center" vertical="top"/>
    </xf>
    <xf numFmtId="49" fontId="1" fillId="15" borderId="90" xfId="0" applyNumberFormat="1" applyFont="1" applyFill="1" applyBorder="1" applyAlignment="1">
      <alignment horizontal="center" vertical="top" textRotation="90"/>
    </xf>
    <xf numFmtId="49" fontId="1" fillId="15" borderId="63" xfId="0" applyNumberFormat="1" applyFont="1" applyFill="1" applyBorder="1" applyAlignment="1">
      <alignment horizontal="center" vertical="top" textRotation="90"/>
    </xf>
    <xf numFmtId="49" fontId="1" fillId="15" borderId="89" xfId="0" applyNumberFormat="1" applyFont="1" applyFill="1" applyBorder="1" applyAlignment="1">
      <alignment horizontal="center" vertical="top" textRotation="90"/>
    </xf>
    <xf numFmtId="49" fontId="4" fillId="29" borderId="26" xfId="0" applyNumberFormat="1" applyFont="1" applyFill="1" applyBorder="1" applyAlignment="1">
      <alignment horizontal="center" vertical="top" wrapText="1"/>
    </xf>
    <xf numFmtId="49" fontId="4" fillId="29" borderId="24" xfId="0" applyNumberFormat="1" applyFont="1" applyFill="1" applyBorder="1" applyAlignment="1">
      <alignment horizontal="center" vertical="top" wrapText="1"/>
    </xf>
    <xf numFmtId="49" fontId="4" fillId="29" borderId="27" xfId="0" applyNumberFormat="1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3" borderId="71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vertical="top" wrapText="1"/>
    </xf>
    <xf numFmtId="0" fontId="1" fillId="3" borderId="40" xfId="0" applyFont="1" applyFill="1" applyBorder="1" applyAlignment="1">
      <alignment vertical="top" wrapText="1"/>
    </xf>
    <xf numFmtId="0" fontId="1" fillId="3" borderId="52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35" xfId="1" applyFont="1" applyFill="1" applyBorder="1" applyAlignment="1" applyProtection="1">
      <alignment horizontal="left" vertical="top" wrapText="1"/>
    </xf>
    <xf numFmtId="0" fontId="1" fillId="3" borderId="3" xfId="1" applyFont="1" applyFill="1" applyBorder="1" applyAlignment="1" applyProtection="1">
      <alignment horizontal="left" vertical="top" wrapText="1"/>
    </xf>
    <xf numFmtId="0" fontId="1" fillId="3" borderId="40" xfId="1" applyFont="1" applyFill="1" applyBorder="1" applyAlignment="1" applyProtection="1">
      <alignment horizontal="left" vertical="top" wrapText="1"/>
    </xf>
    <xf numFmtId="49" fontId="2" fillId="16" borderId="17" xfId="0" applyNumberFormat="1" applyFont="1" applyFill="1" applyBorder="1" applyAlignment="1">
      <alignment horizontal="center" vertical="top" wrapText="1"/>
    </xf>
    <xf numFmtId="49" fontId="2" fillId="26" borderId="68" xfId="0" applyNumberFormat="1" applyFont="1" applyFill="1" applyBorder="1" applyAlignment="1">
      <alignment horizontal="center" vertical="top"/>
    </xf>
    <xf numFmtId="49" fontId="1" fillId="0" borderId="29" xfId="0" applyNumberFormat="1" applyFont="1" applyFill="1" applyBorder="1" applyAlignment="1">
      <alignment horizontal="center" vertical="top" textRotation="90"/>
    </xf>
    <xf numFmtId="49" fontId="2" fillId="0" borderId="17" xfId="0" applyNumberFormat="1" applyFont="1" applyFill="1" applyBorder="1" applyAlignment="1">
      <alignment horizontal="center" vertical="top" wrapText="1"/>
    </xf>
    <xf numFmtId="0" fontId="1" fillId="14" borderId="26" xfId="1" applyFont="1" applyFill="1" applyBorder="1" applyAlignment="1" applyProtection="1">
      <alignment horizontal="left" vertical="top" wrapText="1"/>
    </xf>
    <xf numFmtId="0" fontId="1" fillId="14" borderId="6" xfId="1" applyFont="1" applyFill="1" applyBorder="1" applyAlignment="1" applyProtection="1">
      <alignment horizontal="left" vertical="top" wrapText="1"/>
    </xf>
    <xf numFmtId="0" fontId="1" fillId="0" borderId="17" xfId="0" applyFont="1" applyFill="1" applyBorder="1" applyAlignment="1">
      <alignment horizontal="center" vertical="top" wrapText="1"/>
    </xf>
    <xf numFmtId="164" fontId="2" fillId="6" borderId="23" xfId="0" applyNumberFormat="1" applyFont="1" applyFill="1" applyBorder="1" applyAlignment="1">
      <alignment horizontal="right" vertical="center" wrapText="1"/>
    </xf>
    <xf numFmtId="165" fontId="2" fillId="6" borderId="23" xfId="0" applyNumberFormat="1" applyFont="1" applyFill="1" applyBorder="1" applyAlignment="1">
      <alignment horizontal="right" vertical="center" wrapText="1"/>
    </xf>
    <xf numFmtId="165" fontId="2" fillId="6" borderId="25" xfId="0" applyNumberFormat="1" applyFont="1" applyFill="1" applyBorder="1" applyAlignment="1">
      <alignment horizontal="right" vertical="center" wrapText="1"/>
    </xf>
    <xf numFmtId="165" fontId="2" fillId="6" borderId="29" xfId="0" applyNumberFormat="1" applyFont="1" applyFill="1" applyBorder="1" applyAlignment="1">
      <alignment horizontal="right" vertical="center" wrapText="1"/>
    </xf>
    <xf numFmtId="0" fontId="2" fillId="6" borderId="23" xfId="0" applyFont="1" applyFill="1" applyBorder="1" applyAlignment="1">
      <alignment horizontal="right" vertical="top" wrapText="1"/>
    </xf>
    <xf numFmtId="0" fontId="2" fillId="6" borderId="25" xfId="0" applyFont="1" applyFill="1" applyBorder="1" applyAlignment="1">
      <alignment horizontal="right" vertical="top" wrapText="1"/>
    </xf>
    <xf numFmtId="0" fontId="2" fillId="6" borderId="29" xfId="0" applyFont="1" applyFill="1" applyBorder="1" applyAlignment="1">
      <alignment horizontal="right" vertical="top" wrapText="1"/>
    </xf>
    <xf numFmtId="164" fontId="1" fillId="27" borderId="124" xfId="0" applyNumberFormat="1" applyFont="1" applyFill="1" applyBorder="1" applyAlignment="1">
      <alignment horizontal="center" vertical="top"/>
    </xf>
    <xf numFmtId="164" fontId="1" fillId="27" borderId="125" xfId="0" applyNumberFormat="1" applyFont="1" applyFill="1" applyBorder="1" applyAlignment="1">
      <alignment horizontal="center" vertical="top"/>
    </xf>
    <xf numFmtId="164" fontId="1" fillId="27" borderId="126" xfId="0" applyNumberFormat="1" applyFont="1" applyFill="1" applyBorder="1" applyAlignment="1">
      <alignment horizontal="center" vertical="top"/>
    </xf>
    <xf numFmtId="0" fontId="2" fillId="16" borderId="0" xfId="0" applyFont="1" applyFill="1" applyAlignment="1" applyProtection="1">
      <alignment horizontal="right" wrapText="1"/>
      <protection locked="0"/>
    </xf>
    <xf numFmtId="0" fontId="1" fillId="15" borderId="35" xfId="0" applyFont="1" applyFill="1" applyBorder="1" applyAlignment="1">
      <alignment horizontal="left" vertical="top" wrapText="1"/>
    </xf>
    <xf numFmtId="0" fontId="1" fillId="15" borderId="3" xfId="0" applyFont="1" applyFill="1" applyBorder="1" applyAlignment="1">
      <alignment horizontal="left" vertical="top" wrapText="1"/>
    </xf>
    <xf numFmtId="49" fontId="1" fillId="15" borderId="57" xfId="0" applyNumberFormat="1" applyFont="1" applyFill="1" applyBorder="1" applyAlignment="1">
      <alignment horizontal="center" vertical="top"/>
    </xf>
    <xf numFmtId="0" fontId="1" fillId="0" borderId="0" xfId="0" applyFont="1" applyAlignment="1" applyProtection="1">
      <alignment horizontal="right"/>
      <protection locked="0"/>
    </xf>
    <xf numFmtId="0" fontId="1" fillId="0" borderId="60" xfId="0" applyFont="1" applyBorder="1" applyAlignment="1" applyProtection="1">
      <alignment horizontal="center" vertical="center" textRotation="90" wrapText="1"/>
      <protection locked="0"/>
    </xf>
    <xf numFmtId="0" fontId="1" fillId="0" borderId="49" xfId="0" applyFont="1" applyBorder="1" applyAlignment="1" applyProtection="1">
      <alignment horizontal="center" vertical="center" textRotation="90" wrapText="1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75" xfId="0" applyFont="1" applyBorder="1" applyAlignment="1" applyProtection="1">
      <alignment horizontal="center" vertical="center" textRotation="90" wrapText="1"/>
      <protection locked="0"/>
    </xf>
    <xf numFmtId="0" fontId="1" fillId="0" borderId="83" xfId="0" applyFont="1" applyBorder="1" applyAlignment="1" applyProtection="1">
      <alignment horizontal="center" vertical="center" textRotation="90" wrapText="1"/>
      <protection locked="0"/>
    </xf>
    <xf numFmtId="0" fontId="2" fillId="10" borderId="59" xfId="0" applyFont="1" applyFill="1" applyBorder="1" applyAlignment="1">
      <alignment horizontal="right" vertical="top"/>
    </xf>
    <xf numFmtId="0" fontId="2" fillId="10" borderId="25" xfId="0" applyFont="1" applyFill="1" applyBorder="1" applyAlignment="1">
      <alignment horizontal="right" vertical="top"/>
    </xf>
    <xf numFmtId="0" fontId="2" fillId="10" borderId="29" xfId="0" applyFont="1" applyFill="1" applyBorder="1" applyAlignment="1">
      <alignment horizontal="right" vertical="top"/>
    </xf>
    <xf numFmtId="0" fontId="2" fillId="0" borderId="66" xfId="0" applyFont="1" applyBorder="1" applyAlignment="1" applyProtection="1">
      <alignment horizontal="center" vertical="top" wrapText="1"/>
      <protection locked="0"/>
    </xf>
    <xf numFmtId="0" fontId="2" fillId="0" borderId="81" xfId="0" applyFont="1" applyBorder="1" applyAlignment="1" applyProtection="1">
      <alignment horizontal="center" vertical="top" wrapText="1"/>
      <protection locked="0"/>
    </xf>
    <xf numFmtId="0" fontId="2" fillId="0" borderId="82" xfId="0" applyFont="1" applyBorder="1" applyAlignment="1" applyProtection="1">
      <alignment horizontal="center" vertical="top" wrapText="1"/>
      <protection locked="0"/>
    </xf>
    <xf numFmtId="0" fontId="1" fillId="0" borderId="60" xfId="0" applyFont="1" applyBorder="1" applyAlignment="1" applyProtection="1">
      <alignment horizontal="center" vertical="center" textRotation="90"/>
      <protection locked="0"/>
    </xf>
    <xf numFmtId="0" fontId="1" fillId="0" borderId="49" xfId="0" applyFont="1" applyBorder="1" applyAlignment="1" applyProtection="1">
      <alignment horizontal="center" vertical="center" textRotation="90"/>
      <protection locked="0"/>
    </xf>
    <xf numFmtId="0" fontId="1" fillId="0" borderId="79" xfId="0" applyFont="1" applyBorder="1" applyAlignment="1" applyProtection="1">
      <alignment horizontal="center" vertical="center" textRotation="90"/>
      <protection locked="0"/>
    </xf>
    <xf numFmtId="0" fontId="1" fillId="0" borderId="77" xfId="0" applyFont="1" applyBorder="1" applyAlignment="1" applyProtection="1">
      <alignment horizontal="center" vertical="center" textRotation="90"/>
      <protection locked="0"/>
    </xf>
    <xf numFmtId="0" fontId="1" fillId="0" borderId="26" xfId="0" applyFont="1" applyBorder="1" applyAlignment="1" applyProtection="1">
      <alignment horizontal="center" vertical="center" textRotation="90"/>
      <protection locked="0"/>
    </xf>
    <xf numFmtId="0" fontId="1" fillId="0" borderId="24" xfId="0" applyFont="1" applyBorder="1" applyAlignment="1" applyProtection="1">
      <alignment horizontal="center" vertical="center" textRotation="90"/>
      <protection locked="0"/>
    </xf>
    <xf numFmtId="0" fontId="1" fillId="0" borderId="27" xfId="0" applyFont="1" applyBorder="1" applyAlignment="1" applyProtection="1">
      <alignment horizontal="center" vertical="center" textRotation="90"/>
      <protection locked="0"/>
    </xf>
    <xf numFmtId="0" fontId="1" fillId="0" borderId="64" xfId="0" applyFont="1" applyBorder="1" applyAlignment="1" applyProtection="1">
      <alignment horizontal="center" vertical="center" textRotation="90"/>
      <protection locked="0"/>
    </xf>
    <xf numFmtId="0" fontId="1" fillId="0" borderId="61" xfId="0" applyFont="1" applyBorder="1" applyAlignment="1" applyProtection="1">
      <alignment horizontal="center" vertical="center" textRotation="90"/>
      <protection locked="0"/>
    </xf>
    <xf numFmtId="0" fontId="1" fillId="0" borderId="83" xfId="0" applyFont="1" applyBorder="1" applyAlignment="1" applyProtection="1">
      <alignment horizontal="center" vertical="center" textRotation="90"/>
      <protection locked="0"/>
    </xf>
    <xf numFmtId="0" fontId="2" fillId="0" borderId="66" xfId="0" applyFont="1" applyBorder="1" applyAlignment="1" applyProtection="1">
      <alignment horizontal="center" vertical="top"/>
      <protection locked="0"/>
    </xf>
    <xf numFmtId="0" fontId="2" fillId="0" borderId="81" xfId="0" applyFont="1" applyBorder="1" applyAlignment="1" applyProtection="1">
      <alignment horizontal="center" vertical="top"/>
      <protection locked="0"/>
    </xf>
    <xf numFmtId="0" fontId="2" fillId="0" borderId="82" xfId="0" applyFont="1" applyBorder="1" applyAlignment="1" applyProtection="1">
      <alignment horizontal="center" vertical="top"/>
      <protection locked="0"/>
    </xf>
    <xf numFmtId="0" fontId="2" fillId="12" borderId="45" xfId="0" applyFont="1" applyFill="1" applyBorder="1" applyAlignment="1">
      <alignment horizontal="center" vertical="center"/>
    </xf>
    <xf numFmtId="0" fontId="2" fillId="12" borderId="22" xfId="0" applyFont="1" applyFill="1" applyBorder="1" applyAlignment="1">
      <alignment horizontal="center" vertical="center"/>
    </xf>
    <xf numFmtId="0" fontId="2" fillId="12" borderId="23" xfId="0" applyFont="1" applyFill="1" applyBorder="1" applyAlignment="1">
      <alignment horizontal="center" vertical="center" wrapText="1"/>
    </xf>
    <xf numFmtId="0" fontId="2" fillId="12" borderId="18" xfId="0" applyFont="1" applyFill="1" applyBorder="1" applyAlignment="1">
      <alignment horizontal="center" vertical="center" wrapText="1"/>
    </xf>
    <xf numFmtId="0" fontId="2" fillId="12" borderId="48" xfId="0" applyFont="1" applyFill="1" applyBorder="1" applyAlignment="1">
      <alignment horizontal="center" vertical="center" wrapText="1"/>
    </xf>
    <xf numFmtId="164" fontId="1" fillId="0" borderId="88" xfId="0" applyNumberFormat="1" applyFont="1" applyBorder="1" applyAlignment="1">
      <alignment horizontal="left"/>
    </xf>
    <xf numFmtId="164" fontId="1" fillId="0" borderId="19" xfId="0" applyNumberFormat="1" applyFont="1" applyBorder="1" applyAlignment="1">
      <alignment horizontal="left"/>
    </xf>
    <xf numFmtId="164" fontId="1" fillId="0" borderId="92" xfId="0" applyNumberFormat="1" applyFont="1" applyBorder="1" applyAlignment="1">
      <alignment horizontal="center"/>
    </xf>
    <xf numFmtId="164" fontId="1" fillId="0" borderId="93" xfId="0" applyNumberFormat="1" applyFont="1" applyBorder="1" applyAlignment="1">
      <alignment horizontal="center"/>
    </xf>
    <xf numFmtId="164" fontId="1" fillId="0" borderId="94" xfId="0" applyNumberFormat="1" applyFont="1" applyBorder="1" applyAlignment="1">
      <alignment horizontal="center"/>
    </xf>
    <xf numFmtId="164" fontId="1" fillId="0" borderId="55" xfId="0" applyNumberFormat="1" applyFont="1" applyBorder="1" applyAlignment="1">
      <alignment horizontal="left"/>
    </xf>
    <xf numFmtId="164" fontId="1" fillId="0" borderId="4" xfId="0" applyNumberFormat="1" applyFont="1" applyBorder="1" applyAlignment="1">
      <alignment horizontal="left"/>
    </xf>
    <xf numFmtId="164" fontId="1" fillId="0" borderId="12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58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55" xfId="0" applyNumberFormat="1" applyFont="1" applyBorder="1" applyAlignment="1">
      <alignment horizontal="left" wrapText="1"/>
    </xf>
    <xf numFmtId="164" fontId="1" fillId="0" borderId="4" xfId="0" applyNumberFormat="1" applyFont="1" applyBorder="1" applyAlignment="1">
      <alignment horizontal="left" wrapText="1"/>
    </xf>
    <xf numFmtId="164" fontId="1" fillId="0" borderId="12" xfId="0" applyNumberFormat="1" applyFont="1" applyBorder="1" applyAlignment="1">
      <alignment horizontal="center" vertical="top"/>
    </xf>
    <xf numFmtId="164" fontId="1" fillId="0" borderId="123" xfId="0" applyNumberFormat="1" applyFont="1" applyBorder="1" applyAlignment="1">
      <alignment horizontal="left" wrapText="1"/>
    </xf>
    <xf numFmtId="164" fontId="1" fillId="0" borderId="7" xfId="0" applyNumberFormat="1" applyFont="1" applyBorder="1" applyAlignment="1">
      <alignment horizontal="left" wrapText="1"/>
    </xf>
    <xf numFmtId="164" fontId="1" fillId="0" borderId="10" xfId="0" applyNumberFormat="1" applyFont="1" applyBorder="1" applyAlignment="1">
      <alignment horizontal="left" wrapText="1"/>
    </xf>
    <xf numFmtId="0" fontId="1" fillId="0" borderId="115" xfId="0" applyFont="1" applyBorder="1" applyAlignment="1">
      <alignment horizontal="left"/>
    </xf>
    <xf numFmtId="164" fontId="1" fillId="0" borderId="123" xfId="0" applyNumberFormat="1" applyFont="1" applyBorder="1" applyAlignment="1">
      <alignment horizontal="left"/>
    </xf>
    <xf numFmtId="164" fontId="1" fillId="0" borderId="7" xfId="0" applyNumberFormat="1" applyFont="1" applyBorder="1" applyAlignment="1">
      <alignment horizontal="left"/>
    </xf>
    <xf numFmtId="164" fontId="1" fillId="0" borderId="10" xfId="0" applyNumberFormat="1" applyFont="1" applyBorder="1" applyAlignment="1">
      <alignment horizontal="left"/>
    </xf>
    <xf numFmtId="164" fontId="1" fillId="0" borderId="7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34" xfId="0" applyNumberFormat="1" applyFont="1" applyBorder="1" applyAlignment="1">
      <alignment horizontal="center"/>
    </xf>
    <xf numFmtId="164" fontId="1" fillId="0" borderId="67" xfId="0" applyNumberFormat="1" applyFont="1" applyBorder="1" applyAlignment="1">
      <alignment horizontal="left"/>
    </xf>
    <xf numFmtId="164" fontId="2" fillId="12" borderId="56" xfId="0" applyNumberFormat="1" applyFont="1" applyFill="1" applyBorder="1" applyAlignment="1">
      <alignment horizontal="right"/>
    </xf>
    <xf numFmtId="164" fontId="2" fillId="12" borderId="112" xfId="0" applyNumberFormat="1" applyFont="1" applyFill="1" applyBorder="1" applyAlignment="1">
      <alignment horizontal="right"/>
    </xf>
    <xf numFmtId="164" fontId="2" fillId="12" borderId="71" xfId="0" applyNumberFormat="1" applyFont="1" applyFill="1" applyBorder="1" applyAlignment="1">
      <alignment horizontal="center"/>
    </xf>
    <xf numFmtId="164" fontId="2" fillId="12" borderId="43" xfId="0" applyNumberFormat="1" applyFont="1" applyFill="1" applyBorder="1" applyAlignment="1">
      <alignment horizontal="center"/>
    </xf>
    <xf numFmtId="164" fontId="2" fillId="12" borderId="72" xfId="0" applyNumberFormat="1" applyFont="1" applyFill="1" applyBorder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15" borderId="69" xfId="0" applyFont="1" applyFill="1" applyBorder="1" applyAlignment="1" applyProtection="1">
      <alignment horizontal="center" vertical="center" wrapText="1"/>
      <protection locked="0"/>
    </xf>
    <xf numFmtId="0" fontId="2" fillId="15" borderId="65" xfId="0" applyFont="1" applyFill="1" applyBorder="1" applyAlignment="1" applyProtection="1">
      <alignment horizontal="center" vertical="center" wrapText="1"/>
      <protection locked="0"/>
    </xf>
    <xf numFmtId="0" fontId="2" fillId="15" borderId="78" xfId="0" applyFont="1" applyFill="1" applyBorder="1" applyAlignment="1" applyProtection="1">
      <alignment horizontal="center" vertical="center" wrapText="1"/>
      <protection locked="0"/>
    </xf>
    <xf numFmtId="0" fontId="2" fillId="15" borderId="69" xfId="0" applyFont="1" applyFill="1" applyBorder="1" applyAlignment="1" applyProtection="1">
      <alignment horizontal="center" vertical="center" textRotation="90" wrapText="1"/>
      <protection locked="0"/>
    </xf>
    <xf numFmtId="0" fontId="2" fillId="15" borderId="65" xfId="0" applyFont="1" applyFill="1" applyBorder="1" applyAlignment="1" applyProtection="1">
      <alignment horizontal="center" vertical="center" textRotation="90" wrapText="1"/>
      <protection locked="0"/>
    </xf>
    <xf numFmtId="0" fontId="2" fillId="15" borderId="78" xfId="0" applyFont="1" applyFill="1" applyBorder="1" applyAlignment="1" applyProtection="1">
      <alignment horizontal="center" vertical="center" textRotation="90" wrapText="1"/>
      <protection locked="0"/>
    </xf>
    <xf numFmtId="0" fontId="2" fillId="15" borderId="62" xfId="0" applyFont="1" applyFill="1" applyBorder="1" applyAlignment="1" applyProtection="1">
      <alignment horizontal="center" vertical="top" wrapText="1"/>
      <protection locked="0"/>
    </xf>
    <xf numFmtId="0" fontId="2" fillId="15" borderId="44" xfId="0" applyFont="1" applyFill="1" applyBorder="1" applyAlignment="1" applyProtection="1">
      <alignment horizontal="center" vertical="top" wrapText="1"/>
      <protection locked="0"/>
    </xf>
    <xf numFmtId="0" fontId="2" fillId="15" borderId="90" xfId="0" applyFont="1" applyFill="1" applyBorder="1" applyAlignment="1" applyProtection="1">
      <alignment horizontal="center" vertical="top" wrapText="1"/>
      <protection locked="0"/>
    </xf>
    <xf numFmtId="0" fontId="2" fillId="15" borderId="87" xfId="0" applyFont="1" applyFill="1" applyBorder="1" applyAlignment="1" applyProtection="1">
      <alignment horizontal="center" vertical="top" wrapText="1"/>
      <protection locked="0"/>
    </xf>
    <xf numFmtId="0" fontId="2" fillId="15" borderId="97" xfId="0" applyFont="1" applyFill="1" applyBorder="1" applyAlignment="1" applyProtection="1">
      <alignment horizontal="center" vertical="top" wrapText="1"/>
      <protection locked="0"/>
    </xf>
    <xf numFmtId="0" fontId="2" fillId="15" borderId="85" xfId="0" applyFont="1" applyFill="1" applyBorder="1" applyAlignment="1" applyProtection="1">
      <alignment horizontal="center" vertical="top" wrapText="1"/>
      <protection locked="0"/>
    </xf>
    <xf numFmtId="0" fontId="1" fillId="15" borderId="60" xfId="0" applyFont="1" applyFill="1" applyBorder="1" applyAlignment="1" applyProtection="1">
      <alignment horizontal="center" vertical="top" wrapText="1"/>
      <protection locked="0"/>
    </xf>
    <xf numFmtId="0" fontId="1" fillId="15" borderId="77" xfId="0" applyFont="1" applyFill="1" applyBorder="1" applyAlignment="1" applyProtection="1">
      <alignment horizontal="center" vertical="top" wrapText="1"/>
      <protection locked="0"/>
    </xf>
    <xf numFmtId="0" fontId="1" fillId="15" borderId="49" xfId="0" applyFont="1" applyFill="1" applyBorder="1" applyAlignment="1" applyProtection="1">
      <alignment horizontal="center" vertical="top" wrapText="1"/>
      <protection locked="0"/>
    </xf>
    <xf numFmtId="0" fontId="1" fillId="15" borderId="6" xfId="0" applyFont="1" applyFill="1" applyBorder="1" applyAlignment="1" applyProtection="1">
      <alignment horizontal="left" vertical="top" wrapText="1"/>
      <protection locked="0"/>
    </xf>
    <xf numFmtId="0" fontId="1" fillId="15" borderId="24" xfId="0" applyFont="1" applyFill="1" applyBorder="1" applyAlignment="1" applyProtection="1">
      <alignment horizontal="left" vertical="top" wrapText="1"/>
      <protection locked="0"/>
    </xf>
    <xf numFmtId="0" fontId="1" fillId="15" borderId="27" xfId="0" applyFont="1" applyFill="1" applyBorder="1" applyAlignment="1" applyProtection="1">
      <alignment horizontal="left" vertical="top" wrapText="1"/>
      <protection locked="0"/>
    </xf>
    <xf numFmtId="0" fontId="1" fillId="15" borderId="75" xfId="0" applyFont="1" applyFill="1" applyBorder="1" applyAlignment="1" applyProtection="1">
      <alignment horizontal="center" vertical="top" wrapText="1"/>
      <protection locked="0"/>
    </xf>
    <xf numFmtId="0" fontId="1" fillId="15" borderId="61" xfId="0" applyFont="1" applyFill="1" applyBorder="1" applyAlignment="1" applyProtection="1">
      <alignment horizontal="center" vertical="top" wrapText="1"/>
      <protection locked="0"/>
    </xf>
    <xf numFmtId="0" fontId="1" fillId="15" borderId="83" xfId="0" applyFont="1" applyFill="1" applyBorder="1" applyAlignment="1" applyProtection="1">
      <alignment horizontal="center" vertical="top" wrapText="1"/>
      <protection locked="0"/>
    </xf>
    <xf numFmtId="0" fontId="7" fillId="0" borderId="0" xfId="0" applyFont="1" applyBorder="1" applyAlignment="1" applyProtection="1">
      <alignment horizontal="right"/>
      <protection locked="0"/>
    </xf>
    <xf numFmtId="49" fontId="2" fillId="0" borderId="17" xfId="0" applyNumberFormat="1" applyFont="1" applyFill="1" applyBorder="1" applyAlignment="1">
      <alignment horizontal="center" vertical="top" textRotation="90" wrapText="1"/>
    </xf>
    <xf numFmtId="49" fontId="1" fillId="0" borderId="15" xfId="0" applyNumberFormat="1" applyFont="1" applyFill="1" applyBorder="1" applyAlignment="1">
      <alignment horizontal="center" vertical="top"/>
    </xf>
    <xf numFmtId="0" fontId="1" fillId="0" borderId="79" xfId="0" applyFont="1" applyFill="1" applyBorder="1" applyAlignment="1">
      <alignment horizontal="left" vertical="top" wrapText="1"/>
    </xf>
    <xf numFmtId="49" fontId="2" fillId="0" borderId="40" xfId="0" applyNumberFormat="1" applyFont="1" applyFill="1" applyBorder="1" applyAlignment="1">
      <alignment horizontal="center" vertical="top" textRotation="90" wrapText="1"/>
    </xf>
    <xf numFmtId="0" fontId="1" fillId="0" borderId="65" xfId="0" applyFont="1" applyFill="1" applyBorder="1" applyAlignment="1">
      <alignment horizontal="center" vertical="center" wrapText="1"/>
    </xf>
    <xf numFmtId="164" fontId="1" fillId="0" borderId="77" xfId="0" applyNumberFormat="1" applyFont="1" applyFill="1" applyBorder="1" applyAlignment="1">
      <alignment horizontal="center" vertical="center"/>
    </xf>
    <xf numFmtId="0" fontId="1" fillId="0" borderId="77" xfId="0" applyFont="1" applyFill="1" applyBorder="1" applyAlignment="1">
      <alignment horizontal="left" vertical="top" wrapText="1"/>
    </xf>
    <xf numFmtId="0" fontId="2" fillId="10" borderId="59" xfId="0" applyFont="1" applyFill="1" applyBorder="1" applyAlignment="1">
      <alignment horizontal="center" vertical="top" wrapText="1"/>
    </xf>
    <xf numFmtId="49" fontId="2" fillId="0" borderId="26" xfId="0" applyNumberFormat="1" applyFont="1" applyFill="1" applyBorder="1" applyAlignment="1">
      <alignment horizontal="center" vertical="top"/>
    </xf>
    <xf numFmtId="49" fontId="4" fillId="0" borderId="26" xfId="0" applyNumberFormat="1" applyFont="1" applyFill="1" applyBorder="1" applyAlignment="1">
      <alignment horizontal="center" vertical="top" wrapText="1"/>
    </xf>
    <xf numFmtId="0" fontId="1" fillId="0" borderId="36" xfId="0" applyFont="1" applyFill="1" applyBorder="1" applyAlignment="1">
      <alignment horizontal="center" vertical="top" textRotation="90" wrapText="1"/>
    </xf>
    <xf numFmtId="49" fontId="1" fillId="0" borderId="69" xfId="0" applyNumberFormat="1" applyFont="1" applyFill="1" applyBorder="1" applyAlignment="1">
      <alignment horizontal="center" vertical="top"/>
    </xf>
    <xf numFmtId="164" fontId="1" fillId="0" borderId="61" xfId="0" applyNumberFormat="1" applyFont="1" applyFill="1" applyBorder="1" applyAlignment="1" applyProtection="1">
      <alignment horizontal="center" vertical="center"/>
      <protection locked="0"/>
    </xf>
    <xf numFmtId="0" fontId="1" fillId="0" borderId="66" xfId="0" applyFont="1" applyFill="1" applyBorder="1" applyAlignment="1">
      <alignment vertical="top" wrapText="1"/>
    </xf>
    <xf numFmtId="0" fontId="1" fillId="0" borderId="35" xfId="0" applyFont="1" applyFill="1" applyBorder="1" applyAlignment="1">
      <alignment horizontal="center" vertical="top"/>
    </xf>
    <xf numFmtId="0" fontId="1" fillId="0" borderId="128" xfId="0" applyFont="1" applyFill="1" applyBorder="1" applyAlignment="1">
      <alignment horizontal="center" vertical="top"/>
    </xf>
    <xf numFmtId="49" fontId="2" fillId="0" borderId="24" xfId="0" applyNumberFormat="1" applyFont="1" applyFill="1" applyBorder="1" applyAlignment="1">
      <alignment horizontal="center" vertical="top"/>
    </xf>
    <xf numFmtId="49" fontId="4" fillId="0" borderId="24" xfId="0" applyNumberFormat="1" applyFont="1" applyFill="1" applyBorder="1" applyAlignment="1">
      <alignment horizontal="center" vertical="top" wrapText="1"/>
    </xf>
    <xf numFmtId="49" fontId="1" fillId="0" borderId="63" xfId="0" applyNumberFormat="1" applyFont="1" applyFill="1" applyBorder="1" applyAlignment="1">
      <alignment horizontal="center" vertical="top" textRotation="90"/>
    </xf>
    <xf numFmtId="0" fontId="1" fillId="0" borderId="65" xfId="0" applyFont="1" applyFill="1" applyBorder="1" applyAlignment="1">
      <alignment horizontal="center" vertical="top" textRotation="90" wrapText="1"/>
    </xf>
    <xf numFmtId="49" fontId="1" fillId="0" borderId="65" xfId="0" applyNumberFormat="1" applyFont="1" applyFill="1" applyBorder="1" applyAlignment="1">
      <alignment horizontal="center" vertical="top"/>
    </xf>
    <xf numFmtId="0" fontId="1" fillId="0" borderId="123" xfId="0" applyFont="1" applyFill="1" applyBorder="1" applyAlignment="1">
      <alignment vertical="top" wrapText="1"/>
    </xf>
    <xf numFmtId="0" fontId="1" fillId="0" borderId="3" xfId="0" applyFont="1" applyFill="1" applyBorder="1" applyAlignment="1">
      <alignment horizontal="center" vertical="top"/>
    </xf>
    <xf numFmtId="0" fontId="1" fillId="0" borderId="129" xfId="0" applyFont="1" applyFill="1" applyBorder="1" applyAlignment="1">
      <alignment horizontal="center" vertical="top"/>
    </xf>
    <xf numFmtId="49" fontId="2" fillId="0" borderId="27" xfId="0" applyNumberFormat="1" applyFont="1" applyFill="1" applyBorder="1" applyAlignment="1">
      <alignment horizontal="center" vertical="top"/>
    </xf>
    <xf numFmtId="49" fontId="4" fillId="0" borderId="27" xfId="0" applyNumberFormat="1" applyFont="1" applyFill="1" applyBorder="1" applyAlignment="1">
      <alignment horizontal="center" vertical="top" wrapText="1"/>
    </xf>
    <xf numFmtId="0" fontId="1" fillId="0" borderId="38" xfId="0" applyFont="1" applyFill="1" applyBorder="1" applyAlignment="1">
      <alignment horizontal="center" vertical="top" textRotation="90" wrapText="1"/>
    </xf>
    <xf numFmtId="49" fontId="1" fillId="0" borderId="78" xfId="0" applyNumberFormat="1" applyFont="1" applyFill="1" applyBorder="1" applyAlignment="1">
      <alignment horizontal="center" vertical="top"/>
    </xf>
    <xf numFmtId="0" fontId="1" fillId="0" borderId="0" xfId="0" applyFont="1" applyFill="1" applyBorder="1" applyAlignment="1">
      <alignment vertical="top" wrapText="1"/>
    </xf>
    <xf numFmtId="0" fontId="1" fillId="0" borderId="24" xfId="0" applyFont="1" applyFill="1" applyBorder="1" applyAlignment="1">
      <alignment horizontal="center" vertical="top"/>
    </xf>
    <xf numFmtId="0" fontId="1" fillId="0" borderId="21" xfId="0" applyFont="1" applyFill="1" applyBorder="1" applyAlignment="1">
      <alignment horizontal="center" vertical="top"/>
    </xf>
    <xf numFmtId="0" fontId="2" fillId="10" borderId="15" xfId="0" applyFont="1" applyFill="1" applyBorder="1" applyAlignment="1">
      <alignment horizontal="right" vertical="top" wrapText="1"/>
    </xf>
    <xf numFmtId="49" fontId="2" fillId="30" borderId="26" xfId="0" applyNumberFormat="1" applyFont="1" applyFill="1" applyBorder="1" applyAlignment="1">
      <alignment horizontal="center" vertical="top"/>
    </xf>
    <xf numFmtId="49" fontId="1" fillId="30" borderId="82" xfId="0" applyNumberFormat="1" applyFont="1" applyFill="1" applyBorder="1" applyAlignment="1">
      <alignment horizontal="center" vertical="top" textRotation="90"/>
    </xf>
    <xf numFmtId="49" fontId="1" fillId="29" borderId="36" xfId="0" applyNumberFormat="1" applyFont="1" applyFill="1" applyBorder="1" applyAlignment="1">
      <alignment horizontal="center" vertical="top" wrapText="1"/>
    </xf>
    <xf numFmtId="164" fontId="1" fillId="30" borderId="88" xfId="0" applyNumberFormat="1" applyFont="1" applyFill="1" applyBorder="1" applyAlignment="1">
      <alignment horizontal="center" vertical="center"/>
    </xf>
    <xf numFmtId="164" fontId="1" fillId="30" borderId="91" xfId="0" applyNumberFormat="1" applyFont="1" applyFill="1" applyBorder="1" applyAlignment="1" applyProtection="1">
      <alignment horizontal="center" vertical="center"/>
      <protection locked="0"/>
    </xf>
    <xf numFmtId="164" fontId="1" fillId="30" borderId="94" xfId="0" applyNumberFormat="1" applyFont="1" applyFill="1" applyBorder="1" applyAlignment="1" applyProtection="1">
      <alignment horizontal="center" vertical="center"/>
      <protection locked="0"/>
    </xf>
    <xf numFmtId="164" fontId="1" fillId="29" borderId="94" xfId="0" applyNumberFormat="1" applyFont="1" applyFill="1" applyBorder="1" applyAlignment="1" applyProtection="1">
      <alignment horizontal="center" vertical="center"/>
      <protection locked="0"/>
    </xf>
    <xf numFmtId="164" fontId="1" fillId="30" borderId="53" xfId="0" applyNumberFormat="1" applyFont="1" applyFill="1" applyBorder="1" applyAlignment="1">
      <alignment horizontal="center" vertical="center"/>
    </xf>
    <xf numFmtId="164" fontId="1" fillId="29" borderId="35" xfId="0" applyNumberFormat="1" applyFont="1" applyFill="1" applyBorder="1" applyAlignment="1" applyProtection="1">
      <alignment horizontal="center" vertical="center"/>
      <protection locked="0"/>
    </xf>
    <xf numFmtId="164" fontId="1" fillId="29" borderId="54" xfId="0" applyNumberFormat="1" applyFont="1" applyFill="1" applyBorder="1" applyAlignment="1" applyProtection="1">
      <alignment horizontal="center" vertical="center"/>
      <protection locked="0"/>
    </xf>
    <xf numFmtId="164" fontId="1" fillId="29" borderId="36" xfId="0" applyNumberFormat="1" applyFont="1" applyFill="1" applyBorder="1" applyAlignment="1" applyProtection="1">
      <alignment horizontal="center" vertical="center"/>
      <protection locked="0"/>
    </xf>
    <xf numFmtId="0" fontId="1" fillId="30" borderId="30" xfId="0" applyFont="1" applyFill="1" applyBorder="1" applyAlignment="1">
      <alignment horizontal="left" vertical="top" wrapText="1"/>
    </xf>
    <xf numFmtId="0" fontId="1" fillId="30" borderId="26" xfId="0" applyFont="1" applyFill="1" applyBorder="1" applyAlignment="1">
      <alignment horizontal="center" vertical="top"/>
    </xf>
    <xf numFmtId="0" fontId="1" fillId="30" borderId="64" xfId="0" applyFont="1" applyFill="1" applyBorder="1" applyAlignment="1">
      <alignment horizontal="center" vertical="top"/>
    </xf>
    <xf numFmtId="49" fontId="2" fillId="30" borderId="24" xfId="0" applyNumberFormat="1" applyFont="1" applyFill="1" applyBorder="1" applyAlignment="1">
      <alignment horizontal="center" vertical="top"/>
    </xf>
    <xf numFmtId="0" fontId="1" fillId="30" borderId="3" xfId="0" applyFont="1" applyFill="1" applyBorder="1" applyAlignment="1">
      <alignment horizontal="left" vertical="top" wrapText="1"/>
    </xf>
    <xf numFmtId="49" fontId="1" fillId="30" borderId="34" xfId="0" applyNumberFormat="1" applyFont="1" applyFill="1" applyBorder="1" applyAlignment="1">
      <alignment horizontal="center" vertical="top" textRotation="90"/>
    </xf>
    <xf numFmtId="0" fontId="1" fillId="29" borderId="57" xfId="0" applyFont="1" applyFill="1" applyBorder="1" applyAlignment="1">
      <alignment horizontal="center" vertical="top" textRotation="90" wrapText="1"/>
    </xf>
    <xf numFmtId="49" fontId="1" fillId="29" borderId="95" xfId="0" applyNumberFormat="1" applyFont="1" applyFill="1" applyBorder="1" applyAlignment="1">
      <alignment horizontal="center" vertical="top" wrapText="1"/>
    </xf>
    <xf numFmtId="164" fontId="1" fillId="29" borderId="60" xfId="0" applyNumberFormat="1" applyFont="1" applyFill="1" applyBorder="1" applyAlignment="1">
      <alignment horizontal="center" vertical="center"/>
    </xf>
    <xf numFmtId="164" fontId="1" fillId="29" borderId="6" xfId="0" applyNumberFormat="1" applyFont="1" applyFill="1" applyBorder="1" applyAlignment="1" applyProtection="1">
      <alignment horizontal="center" vertical="center"/>
      <protection locked="0"/>
    </xf>
    <xf numFmtId="164" fontId="1" fillId="29" borderId="75" xfId="0" applyNumberFormat="1" applyFont="1" applyFill="1" applyBorder="1" applyAlignment="1" applyProtection="1">
      <alignment horizontal="center" vertical="center"/>
      <protection locked="0"/>
    </xf>
    <xf numFmtId="164" fontId="1" fillId="30" borderId="60" xfId="0" applyNumberFormat="1" applyFont="1" applyFill="1" applyBorder="1" applyAlignment="1">
      <alignment horizontal="center" vertical="center"/>
    </xf>
    <xf numFmtId="164" fontId="1" fillId="29" borderId="74" xfId="0" applyNumberFormat="1" applyFont="1" applyFill="1" applyBorder="1" applyAlignment="1" applyProtection="1">
      <alignment horizontal="center" vertical="center"/>
      <protection locked="0"/>
    </xf>
    <xf numFmtId="164" fontId="1" fillId="29" borderId="76" xfId="0" applyNumberFormat="1" applyFont="1" applyFill="1" applyBorder="1" applyAlignment="1" applyProtection="1">
      <alignment horizontal="center" vertical="center"/>
      <protection locked="0"/>
    </xf>
    <xf numFmtId="0" fontId="1" fillId="30" borderId="11" xfId="0" applyFont="1" applyFill="1" applyBorder="1" applyAlignment="1">
      <alignment horizontal="left" vertical="top" wrapText="1"/>
    </xf>
    <xf numFmtId="0" fontId="1" fillId="30" borderId="24" xfId="0" applyFont="1" applyFill="1" applyBorder="1" applyAlignment="1">
      <alignment horizontal="center" vertical="top"/>
    </xf>
    <xf numFmtId="0" fontId="1" fillId="30" borderId="61" xfId="0" applyFont="1" applyFill="1" applyBorder="1" applyAlignment="1">
      <alignment horizontal="center" vertical="top"/>
    </xf>
    <xf numFmtId="0" fontId="8" fillId="29" borderId="38" xfId="0" applyFont="1" applyFill="1" applyBorder="1" applyAlignment="1">
      <alignment horizontal="center" vertical="center" wrapText="1"/>
    </xf>
    <xf numFmtId="164" fontId="1" fillId="29" borderId="56" xfId="0" applyNumberFormat="1" applyFont="1" applyFill="1" applyBorder="1" applyAlignment="1">
      <alignment horizontal="center" vertical="center"/>
    </xf>
    <xf numFmtId="164" fontId="1" fillId="29" borderId="39" xfId="0" applyNumberFormat="1" applyFont="1" applyFill="1" applyBorder="1" applyAlignment="1" applyProtection="1">
      <alignment horizontal="center" vertical="center"/>
      <protection locked="0"/>
    </xf>
    <xf numFmtId="164" fontId="1" fillId="29" borderId="72" xfId="0" applyNumberFormat="1" applyFont="1" applyFill="1" applyBorder="1" applyAlignment="1" applyProtection="1">
      <alignment horizontal="center" vertical="center"/>
      <protection locked="0"/>
    </xf>
    <xf numFmtId="164" fontId="1" fillId="30" borderId="56" xfId="0" applyNumberFormat="1" applyFont="1" applyFill="1" applyBorder="1" applyAlignment="1">
      <alignment horizontal="center" vertical="center"/>
    </xf>
    <xf numFmtId="164" fontId="1" fillId="29" borderId="70" xfId="0" applyNumberFormat="1" applyFont="1" applyFill="1" applyBorder="1" applyAlignment="1" applyProtection="1">
      <alignment horizontal="center" vertical="center"/>
      <protection locked="0"/>
    </xf>
    <xf numFmtId="164" fontId="1" fillId="29" borderId="38" xfId="0" applyNumberFormat="1" applyFont="1" applyFill="1" applyBorder="1" applyAlignment="1" applyProtection="1">
      <alignment horizontal="center" vertical="center"/>
      <protection locked="0"/>
    </xf>
    <xf numFmtId="49" fontId="2" fillId="30" borderId="27" xfId="0" applyNumberFormat="1" applyFont="1" applyFill="1" applyBorder="1" applyAlignment="1">
      <alignment horizontal="center" vertical="top"/>
    </xf>
    <xf numFmtId="49" fontId="1" fillId="30" borderId="70" xfId="0" applyNumberFormat="1" applyFont="1" applyFill="1" applyBorder="1" applyAlignment="1">
      <alignment horizontal="center" vertical="top" textRotation="90"/>
    </xf>
    <xf numFmtId="49" fontId="1" fillId="29" borderId="78" xfId="0" applyNumberFormat="1" applyFont="1" applyFill="1" applyBorder="1" applyAlignment="1">
      <alignment horizontal="center" vertical="top" wrapText="1"/>
    </xf>
    <xf numFmtId="0" fontId="2" fillId="31" borderId="15" xfId="0" applyFont="1" applyFill="1" applyBorder="1" applyAlignment="1">
      <alignment horizontal="center" vertical="top" wrapText="1"/>
    </xf>
    <xf numFmtId="164" fontId="2" fillId="31" borderId="16" xfId="0" applyNumberFormat="1" applyFont="1" applyFill="1" applyBorder="1" applyAlignment="1">
      <alignment horizontal="center" vertical="top"/>
    </xf>
    <xf numFmtId="164" fontId="2" fillId="29" borderId="16" xfId="0" applyNumberFormat="1" applyFont="1" applyFill="1" applyBorder="1" applyAlignment="1">
      <alignment horizontal="center" vertical="top"/>
    </xf>
    <xf numFmtId="164" fontId="2" fillId="31" borderId="48" xfId="0" applyNumberFormat="1" applyFont="1" applyFill="1" applyBorder="1" applyAlignment="1">
      <alignment horizontal="center" vertical="top"/>
    </xf>
    <xf numFmtId="0" fontId="1" fillId="30" borderId="31" xfId="0" applyFont="1" applyFill="1" applyBorder="1" applyAlignment="1">
      <alignment horizontal="left" vertical="top" wrapText="1"/>
    </xf>
    <xf numFmtId="0" fontId="1" fillId="30" borderId="27" xfId="0" applyFont="1" applyFill="1" applyBorder="1" applyAlignment="1">
      <alignment horizontal="center" vertical="top"/>
    </xf>
    <xf numFmtId="0" fontId="1" fillId="30" borderId="83" xfId="0" applyFont="1" applyFill="1" applyBorder="1" applyAlignment="1">
      <alignment horizontal="center" vertical="top"/>
    </xf>
  </cellXfs>
  <cellStyles count="2">
    <cellStyle name="Aiškinamasis tekstas" xfId="1" builtinId="53" customBuiltin="1"/>
    <cellStyle name="Įprastas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B2B2B2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090"/>
      <rgbColor rgb="FF3366FF"/>
      <rgbColor rgb="FF66CC99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letra_AS/Desktop/2018-2020%20planas/05_programa/05_u&#382;daviniai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_Uzdaviniai"/>
      <sheetName val="Suvestine"/>
      <sheetName val="lesu poreikis"/>
      <sheetName val="islaidos"/>
    </sheetNames>
    <sheetDataSet>
      <sheetData sheetId="0">
        <row r="200">
          <cell r="K200">
            <v>1600.4</v>
          </cell>
        </row>
      </sheetData>
      <sheetData sheetId="1">
        <row r="6">
          <cell r="J6">
            <v>54.7</v>
          </cell>
        </row>
        <row r="14">
          <cell r="L14">
            <v>0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E527"/>
  <sheetViews>
    <sheetView tabSelected="1" zoomScale="85" zoomScaleNormal="85" zoomScaleSheetLayoutView="85" zoomScalePageLayoutView="85" workbookViewId="0">
      <pane ySplit="19" topLeftCell="A251" activePane="bottomLeft" state="frozen"/>
      <selection pane="bottomLeft" activeCell="E256" sqref="E256:E259"/>
    </sheetView>
  </sheetViews>
  <sheetFormatPr defaultRowHeight="12.75" x14ac:dyDescent="0.2"/>
  <cols>
    <col min="1" max="1" width="3.28515625" style="42"/>
    <col min="2" max="4" width="3.42578125" style="42" customWidth="1"/>
    <col min="5" max="5" width="20.28515625" style="42"/>
    <col min="6" max="6" width="2.7109375" style="42"/>
    <col min="7" max="7" width="3.28515625" style="42" customWidth="1"/>
    <col min="8" max="8" width="3" style="42" customWidth="1"/>
    <col min="9" max="9" width="3.42578125" style="42" customWidth="1"/>
    <col min="10" max="10" width="8.42578125" style="42" customWidth="1"/>
    <col min="11" max="11" width="8.7109375" style="42" customWidth="1"/>
    <col min="12" max="12" width="8.140625" style="42" customWidth="1"/>
    <col min="13" max="13" width="8" style="42"/>
    <col min="14" max="14" width="7.7109375" style="42"/>
    <col min="15" max="15" width="8" style="41"/>
    <col min="16" max="16" width="7.7109375" style="41"/>
    <col min="17" max="17" width="8" style="41"/>
    <col min="18" max="18" width="7.7109375" style="41"/>
    <col min="19" max="20" width="8" style="42"/>
    <col min="21" max="26" width="7.7109375" style="42"/>
    <col min="27" max="28" width="7.7109375" style="41"/>
    <col min="29" max="29" width="17.5703125" style="60" customWidth="1"/>
    <col min="30" max="30" width="4.28515625" style="60" customWidth="1"/>
    <col min="31" max="31" width="4.5703125" style="60" customWidth="1"/>
    <col min="32" max="32" width="4.85546875" style="60" customWidth="1"/>
    <col min="33" max="39" width="0" style="42" hidden="1" customWidth="1"/>
    <col min="40" max="40" width="1.140625" style="42" customWidth="1"/>
    <col min="41" max="41" width="0.140625" style="42" customWidth="1"/>
    <col min="42" max="1019" width="9" style="42"/>
    <col min="1020" max="16384" width="9.140625" style="41"/>
  </cols>
  <sheetData>
    <row r="1" spans="1:40" s="46" customFormat="1" ht="11.25" customHeight="1" x14ac:dyDescent="0.2">
      <c r="A1" s="43"/>
      <c r="B1" s="43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  <c r="P1" s="45"/>
      <c r="Q1" s="45"/>
      <c r="R1" s="45"/>
      <c r="S1" s="44"/>
      <c r="T1" s="44"/>
      <c r="U1" s="44"/>
      <c r="V1" s="44"/>
      <c r="W1" s="44"/>
      <c r="X1" s="44"/>
      <c r="Y1" s="44"/>
      <c r="Z1" s="600" t="s">
        <v>335</v>
      </c>
      <c r="AA1" s="600"/>
      <c r="AB1" s="600"/>
      <c r="AC1" s="600"/>
      <c r="AD1" s="600"/>
      <c r="AE1" s="600"/>
      <c r="AF1" s="600"/>
    </row>
    <row r="2" spans="1:40" s="46" customFormat="1" ht="15" customHeight="1" x14ac:dyDescent="0.2">
      <c r="A2" s="43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5"/>
      <c r="P2" s="45"/>
      <c r="Q2" s="45"/>
      <c r="R2" s="45"/>
      <c r="S2" s="44"/>
      <c r="T2" s="44"/>
      <c r="U2" s="44"/>
      <c r="V2" s="44"/>
      <c r="W2" s="44"/>
      <c r="X2" s="44"/>
      <c r="Y2" s="44"/>
      <c r="Z2" s="600" t="s">
        <v>352</v>
      </c>
      <c r="AA2" s="600"/>
      <c r="AB2" s="600"/>
      <c r="AC2" s="600"/>
      <c r="AD2" s="600"/>
      <c r="AE2" s="600"/>
      <c r="AF2" s="600"/>
    </row>
    <row r="3" spans="1:40" s="46" customFormat="1" ht="12.75" customHeight="1" x14ac:dyDescent="0.2">
      <c r="A3" s="43"/>
      <c r="B3" s="43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5"/>
      <c r="P3" s="45"/>
      <c r="Q3" s="45"/>
      <c r="R3" s="45"/>
      <c r="S3" s="44"/>
      <c r="T3" s="44"/>
      <c r="U3" s="44"/>
      <c r="V3" s="44"/>
      <c r="W3" s="44"/>
      <c r="X3" s="44"/>
      <c r="Y3" s="44"/>
      <c r="Z3" s="600" t="s">
        <v>377</v>
      </c>
      <c r="AA3" s="600"/>
      <c r="AB3" s="600"/>
      <c r="AC3" s="600"/>
      <c r="AD3" s="600"/>
      <c r="AE3" s="600"/>
      <c r="AF3" s="600"/>
    </row>
    <row r="4" spans="1:40" s="46" customFormat="1" ht="12.75" customHeight="1" x14ac:dyDescent="0.2">
      <c r="A4" s="43"/>
      <c r="B4" s="43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  <c r="P4" s="45"/>
      <c r="Q4" s="45"/>
      <c r="R4" s="45"/>
      <c r="S4" s="44"/>
      <c r="T4" s="44"/>
      <c r="U4" s="44"/>
      <c r="V4" s="44"/>
      <c r="W4" s="44"/>
      <c r="X4" s="44"/>
      <c r="Y4" s="44"/>
      <c r="Z4" s="600" t="s">
        <v>378</v>
      </c>
      <c r="AA4" s="600"/>
      <c r="AB4" s="600"/>
      <c r="AC4" s="600"/>
      <c r="AD4" s="600"/>
      <c r="AE4" s="600"/>
      <c r="AF4" s="600"/>
    </row>
    <row r="5" spans="1:40" s="46" customFormat="1" ht="12.75" customHeight="1" x14ac:dyDescent="0.2">
      <c r="A5" s="43"/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  <c r="P5" s="45"/>
      <c r="Q5" s="45"/>
      <c r="R5" s="45"/>
      <c r="S5" s="44"/>
      <c r="T5" s="44"/>
      <c r="U5" s="44"/>
      <c r="V5" s="44"/>
      <c r="W5" s="44"/>
      <c r="X5" s="44"/>
      <c r="Y5" s="44"/>
      <c r="Z5" s="600" t="s">
        <v>402</v>
      </c>
      <c r="AA5" s="600"/>
      <c r="AB5" s="600"/>
      <c r="AC5" s="600"/>
      <c r="AD5" s="600"/>
      <c r="AE5" s="600"/>
      <c r="AF5" s="600"/>
    </row>
    <row r="6" spans="1:40" s="46" customFormat="1" ht="12.75" customHeight="1" x14ac:dyDescent="0.2">
      <c r="A6" s="43"/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5"/>
      <c r="P6" s="45"/>
      <c r="Q6" s="45"/>
      <c r="R6" s="45"/>
      <c r="S6" s="44"/>
      <c r="T6" s="44"/>
      <c r="U6" s="44"/>
      <c r="V6" s="44"/>
      <c r="W6" s="44"/>
      <c r="X6" s="44"/>
      <c r="Y6" s="44"/>
      <c r="Z6" s="600" t="s">
        <v>385</v>
      </c>
      <c r="AA6" s="600"/>
      <c r="AB6" s="600"/>
      <c r="AC6" s="600"/>
      <c r="AD6" s="600"/>
      <c r="AE6" s="600"/>
      <c r="AF6" s="600"/>
    </row>
    <row r="7" spans="1:40" s="46" customFormat="1" ht="12.75" customHeight="1" x14ac:dyDescent="0.2">
      <c r="A7" s="43"/>
      <c r="B7" s="43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5"/>
      <c r="P7" s="45"/>
      <c r="Q7" s="45"/>
      <c r="R7" s="45"/>
      <c r="S7" s="44"/>
      <c r="T7" s="44"/>
      <c r="U7" s="44"/>
      <c r="V7" s="44"/>
      <c r="W7" s="44"/>
      <c r="X7" s="44"/>
      <c r="Y7" s="44"/>
      <c r="Z7" s="600" t="s">
        <v>403</v>
      </c>
      <c r="AA7" s="600"/>
      <c r="AB7" s="600"/>
      <c r="AC7" s="600"/>
      <c r="AD7" s="600"/>
      <c r="AE7" s="600"/>
      <c r="AF7" s="600"/>
    </row>
    <row r="8" spans="1:40" s="46" customFormat="1" ht="12.75" customHeight="1" x14ac:dyDescent="0.2">
      <c r="A8" s="43"/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5"/>
      <c r="P8" s="45"/>
      <c r="Q8" s="45"/>
      <c r="R8" s="45"/>
      <c r="S8" s="44"/>
      <c r="T8" s="44"/>
      <c r="U8" s="44"/>
      <c r="V8" s="44"/>
      <c r="W8" s="44"/>
      <c r="X8" s="44"/>
      <c r="Y8" s="44"/>
      <c r="Z8" s="600" t="s">
        <v>412</v>
      </c>
      <c r="AA8" s="600"/>
      <c r="AB8" s="600"/>
      <c r="AC8" s="600"/>
      <c r="AD8" s="600"/>
      <c r="AE8" s="600"/>
      <c r="AF8" s="600"/>
      <c r="AG8" s="600"/>
      <c r="AH8" s="600"/>
      <c r="AI8" s="600"/>
      <c r="AJ8" s="600"/>
      <c r="AK8" s="600"/>
      <c r="AL8" s="600"/>
      <c r="AM8" s="600"/>
      <c r="AN8" s="600"/>
    </row>
    <row r="9" spans="1:40" s="46" customFormat="1" ht="12.75" customHeight="1" x14ac:dyDescent="0.2">
      <c r="A9" s="43"/>
      <c r="B9" s="43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5"/>
      <c r="P9" s="45"/>
      <c r="Q9" s="45"/>
      <c r="R9" s="45"/>
      <c r="S9" s="44"/>
      <c r="T9" s="44"/>
      <c r="U9" s="44"/>
      <c r="V9" s="44"/>
      <c r="W9" s="44"/>
      <c r="X9" s="44"/>
      <c r="Y9" s="44"/>
      <c r="Z9" s="600" t="s">
        <v>413</v>
      </c>
      <c r="AA9" s="600"/>
      <c r="AB9" s="600"/>
      <c r="AC9" s="600"/>
      <c r="AD9" s="600"/>
      <c r="AE9" s="600"/>
      <c r="AF9" s="600"/>
    </row>
    <row r="10" spans="1:40" s="46" customFormat="1" ht="12.75" customHeight="1" x14ac:dyDescent="0.2">
      <c r="A10" s="43"/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5"/>
      <c r="P10" s="45"/>
      <c r="Q10" s="45"/>
      <c r="R10" s="45"/>
      <c r="S10" s="44"/>
      <c r="T10" s="44"/>
      <c r="U10" s="44"/>
      <c r="V10" s="44"/>
      <c r="W10" s="44"/>
      <c r="X10" s="44"/>
      <c r="Y10" s="44"/>
      <c r="Z10" s="600" t="s">
        <v>414</v>
      </c>
      <c r="AA10" s="600"/>
      <c r="AB10" s="600"/>
      <c r="AC10" s="600"/>
      <c r="AD10" s="600"/>
      <c r="AE10" s="600"/>
      <c r="AF10" s="600"/>
    </row>
    <row r="11" spans="1:40" s="46" customFormat="1" ht="12.75" customHeight="1" x14ac:dyDescent="0.2">
      <c r="A11" s="43"/>
      <c r="B11" s="43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5"/>
      <c r="P11" s="45"/>
      <c r="Q11" s="45"/>
      <c r="R11" s="45"/>
      <c r="S11" s="44"/>
      <c r="T11" s="44"/>
      <c r="U11" s="44"/>
      <c r="V11" s="44"/>
      <c r="W11" s="44"/>
      <c r="X11" s="44"/>
      <c r="Y11" s="44"/>
      <c r="Z11" s="600" t="s">
        <v>415</v>
      </c>
      <c r="AA11" s="600"/>
      <c r="AB11" s="600"/>
      <c r="AC11" s="600"/>
      <c r="AD11" s="600"/>
      <c r="AE11" s="600"/>
      <c r="AF11" s="600"/>
    </row>
    <row r="12" spans="1:40" s="46" customFormat="1" ht="13.5" customHeight="1" x14ac:dyDescent="0.2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635"/>
      <c r="AA12" s="635"/>
      <c r="AB12" s="635"/>
      <c r="AC12" s="481"/>
      <c r="AD12" s="481"/>
      <c r="AE12" s="1144" t="s">
        <v>336</v>
      </c>
      <c r="AF12" s="1144"/>
    </row>
    <row r="13" spans="1:40" ht="15.75" customHeight="1" x14ac:dyDescent="0.2">
      <c r="A13" s="607" t="s">
        <v>386</v>
      </c>
      <c r="B13" s="607"/>
      <c r="C13" s="607"/>
      <c r="D13" s="607"/>
      <c r="E13" s="607"/>
      <c r="F13" s="607"/>
      <c r="G13" s="607"/>
      <c r="H13" s="607"/>
      <c r="I13" s="607"/>
      <c r="J13" s="607"/>
      <c r="K13" s="607"/>
      <c r="L13" s="607"/>
      <c r="M13" s="607"/>
      <c r="N13" s="607"/>
      <c r="O13" s="607"/>
      <c r="P13" s="607"/>
      <c r="Q13" s="607"/>
      <c r="R13" s="607"/>
      <c r="S13" s="607"/>
      <c r="T13" s="607"/>
      <c r="U13" s="607"/>
      <c r="V13" s="607"/>
      <c r="W13" s="607"/>
      <c r="X13" s="607"/>
      <c r="Y13" s="607"/>
      <c r="Z13" s="607"/>
      <c r="AA13" s="607"/>
      <c r="AB13" s="607"/>
      <c r="AC13" s="607"/>
      <c r="AD13" s="607"/>
      <c r="AE13" s="607"/>
      <c r="AF13" s="607"/>
    </row>
    <row r="14" spans="1:40" ht="13.5" customHeight="1" x14ac:dyDescent="0.2">
      <c r="A14" s="608" t="s">
        <v>0</v>
      </c>
      <c r="B14" s="608"/>
      <c r="C14" s="608"/>
      <c r="D14" s="608"/>
      <c r="E14" s="608"/>
      <c r="F14" s="608"/>
      <c r="G14" s="608"/>
      <c r="H14" s="608"/>
      <c r="I14" s="608"/>
      <c r="J14" s="608"/>
      <c r="K14" s="608"/>
      <c r="L14" s="608"/>
      <c r="M14" s="608"/>
      <c r="N14" s="608"/>
      <c r="O14" s="608"/>
      <c r="P14" s="608"/>
      <c r="Q14" s="608"/>
      <c r="R14" s="608"/>
      <c r="S14" s="608"/>
      <c r="T14" s="608"/>
      <c r="U14" s="608"/>
      <c r="V14" s="608"/>
      <c r="W14" s="608"/>
      <c r="X14" s="608"/>
      <c r="Y14" s="608"/>
      <c r="Z14" s="608"/>
      <c r="AA14" s="608"/>
      <c r="AB14" s="608"/>
      <c r="AC14" s="608"/>
      <c r="AD14" s="608"/>
      <c r="AE14" s="608"/>
      <c r="AF14" s="608"/>
    </row>
    <row r="15" spans="1:40" ht="13.5" customHeight="1" x14ac:dyDescent="0.2">
      <c r="A15" s="609" t="s">
        <v>1</v>
      </c>
      <c r="B15" s="609"/>
      <c r="C15" s="609"/>
      <c r="D15" s="609"/>
      <c r="E15" s="609"/>
      <c r="F15" s="609"/>
      <c r="G15" s="609"/>
      <c r="H15" s="609"/>
      <c r="I15" s="609"/>
      <c r="J15" s="609"/>
      <c r="K15" s="609"/>
      <c r="L15" s="609"/>
      <c r="M15" s="609"/>
      <c r="N15" s="609"/>
      <c r="O15" s="609"/>
      <c r="P15" s="609"/>
      <c r="Q15" s="609"/>
      <c r="R15" s="609"/>
      <c r="S15" s="609"/>
      <c r="T15" s="609"/>
      <c r="U15" s="609"/>
      <c r="V15" s="609"/>
      <c r="W15" s="609"/>
      <c r="X15" s="609"/>
      <c r="Y15" s="609"/>
      <c r="Z15" s="609"/>
      <c r="AA15" s="609"/>
      <c r="AB15" s="609"/>
      <c r="AC15" s="609"/>
      <c r="AD15" s="609"/>
      <c r="AE15" s="609"/>
      <c r="AF15" s="609"/>
    </row>
    <row r="16" spans="1:40" ht="14.25" customHeight="1" thickBot="1" x14ac:dyDescent="0.25">
      <c r="A16" s="911" t="s">
        <v>241</v>
      </c>
      <c r="B16" s="911"/>
      <c r="C16" s="911"/>
      <c r="D16" s="911"/>
      <c r="E16" s="911"/>
      <c r="F16" s="911"/>
      <c r="G16" s="911"/>
      <c r="H16" s="911"/>
      <c r="I16" s="911"/>
      <c r="J16" s="911"/>
      <c r="K16" s="911"/>
      <c r="L16" s="911"/>
      <c r="M16" s="911"/>
      <c r="N16" s="911"/>
      <c r="O16" s="911"/>
      <c r="P16" s="911"/>
      <c r="Q16" s="911"/>
      <c r="R16" s="911"/>
      <c r="S16" s="911"/>
      <c r="T16" s="911"/>
      <c r="U16" s="911"/>
      <c r="V16" s="911"/>
      <c r="W16" s="911"/>
      <c r="X16" s="911"/>
      <c r="Y16" s="911"/>
      <c r="Z16" s="911"/>
      <c r="AA16" s="911"/>
      <c r="AB16" s="911"/>
      <c r="AC16" s="911"/>
      <c r="AD16" s="911"/>
      <c r="AE16" s="911"/>
      <c r="AF16" s="911"/>
    </row>
    <row r="17" spans="1:59" ht="25.5" customHeight="1" thickBot="1" x14ac:dyDescent="0.25">
      <c r="A17" s="610" t="s">
        <v>2</v>
      </c>
      <c r="B17" s="613" t="s">
        <v>3</v>
      </c>
      <c r="C17" s="616" t="s">
        <v>4</v>
      </c>
      <c r="D17" s="619" t="s">
        <v>5</v>
      </c>
      <c r="E17" s="622" t="s">
        <v>6</v>
      </c>
      <c r="F17" s="625" t="s">
        <v>7</v>
      </c>
      <c r="G17" s="625" t="s">
        <v>8</v>
      </c>
      <c r="H17" s="625" t="s">
        <v>9</v>
      </c>
      <c r="I17" s="880" t="s">
        <v>10</v>
      </c>
      <c r="J17" s="625" t="s">
        <v>11</v>
      </c>
      <c r="K17" s="883" t="s">
        <v>353</v>
      </c>
      <c r="L17" s="884"/>
      <c r="M17" s="884"/>
      <c r="N17" s="885"/>
      <c r="O17" s="883" t="s">
        <v>354</v>
      </c>
      <c r="P17" s="884"/>
      <c r="Q17" s="884"/>
      <c r="R17" s="885"/>
      <c r="S17" s="886" t="s">
        <v>355</v>
      </c>
      <c r="T17" s="887"/>
      <c r="U17" s="887"/>
      <c r="V17" s="888"/>
      <c r="W17" s="914" t="s">
        <v>356</v>
      </c>
      <c r="X17" s="915"/>
      <c r="Y17" s="915"/>
      <c r="Z17" s="916"/>
      <c r="AA17" s="917" t="s">
        <v>308</v>
      </c>
      <c r="AB17" s="917" t="s">
        <v>357</v>
      </c>
      <c r="AC17" s="905" t="s">
        <v>254</v>
      </c>
      <c r="AD17" s="906"/>
      <c r="AE17" s="906"/>
      <c r="AF17" s="907"/>
    </row>
    <row r="18" spans="1:59" ht="18" customHeight="1" thickTop="1" thickBot="1" x14ac:dyDescent="0.25">
      <c r="A18" s="611"/>
      <c r="B18" s="614"/>
      <c r="C18" s="617"/>
      <c r="D18" s="620"/>
      <c r="E18" s="623"/>
      <c r="F18" s="626"/>
      <c r="G18" s="626"/>
      <c r="H18" s="626"/>
      <c r="I18" s="881"/>
      <c r="J18" s="626"/>
      <c r="K18" s="889" t="s">
        <v>12</v>
      </c>
      <c r="L18" s="891" t="s">
        <v>13</v>
      </c>
      <c r="M18" s="891"/>
      <c r="N18" s="892" t="s">
        <v>240</v>
      </c>
      <c r="O18" s="894" t="s">
        <v>12</v>
      </c>
      <c r="P18" s="891" t="s">
        <v>13</v>
      </c>
      <c r="Q18" s="891"/>
      <c r="R18" s="896" t="s">
        <v>240</v>
      </c>
      <c r="S18" s="898" t="s">
        <v>12</v>
      </c>
      <c r="T18" s="908" t="s">
        <v>13</v>
      </c>
      <c r="U18" s="908"/>
      <c r="V18" s="909" t="s">
        <v>240</v>
      </c>
      <c r="W18" s="920" t="s">
        <v>12</v>
      </c>
      <c r="X18" s="900" t="s">
        <v>13</v>
      </c>
      <c r="Y18" s="900"/>
      <c r="Z18" s="912" t="s">
        <v>240</v>
      </c>
      <c r="AA18" s="918"/>
      <c r="AB18" s="918"/>
      <c r="AC18" s="901" t="s">
        <v>253</v>
      </c>
      <c r="AD18" s="903" t="s">
        <v>255</v>
      </c>
      <c r="AE18" s="903"/>
      <c r="AF18" s="904"/>
    </row>
    <row r="19" spans="1:59" ht="114" customHeight="1" thickTop="1" thickBot="1" x14ac:dyDescent="0.25">
      <c r="A19" s="612"/>
      <c r="B19" s="615"/>
      <c r="C19" s="618"/>
      <c r="D19" s="621"/>
      <c r="E19" s="624"/>
      <c r="F19" s="627"/>
      <c r="G19" s="627"/>
      <c r="H19" s="627"/>
      <c r="I19" s="882"/>
      <c r="J19" s="627"/>
      <c r="K19" s="890"/>
      <c r="L19" s="267" t="s">
        <v>12</v>
      </c>
      <c r="M19" s="267" t="s">
        <v>14</v>
      </c>
      <c r="N19" s="893"/>
      <c r="O19" s="895"/>
      <c r="P19" s="268" t="s">
        <v>12</v>
      </c>
      <c r="Q19" s="268" t="s">
        <v>14</v>
      </c>
      <c r="R19" s="897"/>
      <c r="S19" s="899"/>
      <c r="T19" s="269" t="s">
        <v>12</v>
      </c>
      <c r="U19" s="269" t="s">
        <v>14</v>
      </c>
      <c r="V19" s="910"/>
      <c r="W19" s="921"/>
      <c r="X19" s="270" t="s">
        <v>12</v>
      </c>
      <c r="Y19" s="270" t="s">
        <v>14</v>
      </c>
      <c r="Z19" s="913"/>
      <c r="AA19" s="919"/>
      <c r="AB19" s="919"/>
      <c r="AC19" s="902"/>
      <c r="AD19" s="482" t="s">
        <v>274</v>
      </c>
      <c r="AE19" s="482" t="s">
        <v>309</v>
      </c>
      <c r="AF19" s="483" t="s">
        <v>358</v>
      </c>
      <c r="AO19" s="55"/>
      <c r="AP19" s="55"/>
      <c r="AQ19" s="55"/>
      <c r="AR19" s="55"/>
      <c r="AS19" s="55"/>
      <c r="AT19" s="55"/>
      <c r="AU19" s="55"/>
      <c r="AV19" s="55"/>
      <c r="AW19" s="55"/>
      <c r="AX19" s="55"/>
    </row>
    <row r="20" spans="1:59" s="47" customFormat="1" ht="17.25" customHeight="1" thickBot="1" x14ac:dyDescent="0.25">
      <c r="A20" s="601" t="s">
        <v>15</v>
      </c>
      <c r="B20" s="602"/>
      <c r="C20" s="602"/>
      <c r="D20" s="602"/>
      <c r="E20" s="602"/>
      <c r="F20" s="602"/>
      <c r="G20" s="602"/>
      <c r="H20" s="602"/>
      <c r="I20" s="602"/>
      <c r="J20" s="602"/>
      <c r="K20" s="602"/>
      <c r="L20" s="602"/>
      <c r="M20" s="602"/>
      <c r="N20" s="602"/>
      <c r="O20" s="602"/>
      <c r="P20" s="602"/>
      <c r="Q20" s="602"/>
      <c r="R20" s="602"/>
      <c r="S20" s="602"/>
      <c r="T20" s="602"/>
      <c r="U20" s="602"/>
      <c r="V20" s="602"/>
      <c r="W20" s="602"/>
      <c r="X20" s="602"/>
      <c r="Y20" s="602"/>
      <c r="Z20" s="602"/>
      <c r="AA20" s="602"/>
      <c r="AB20" s="602"/>
      <c r="AC20" s="602"/>
      <c r="AD20" s="602"/>
      <c r="AE20" s="602"/>
      <c r="AF20" s="603"/>
      <c r="AO20" s="50"/>
      <c r="AP20" s="50"/>
    </row>
    <row r="21" spans="1:59" ht="20.25" customHeight="1" thickBot="1" x14ac:dyDescent="0.25">
      <c r="A21" s="604" t="s">
        <v>16</v>
      </c>
      <c r="B21" s="605"/>
      <c r="C21" s="605"/>
      <c r="D21" s="605"/>
      <c r="E21" s="605"/>
      <c r="F21" s="605"/>
      <c r="G21" s="605"/>
      <c r="H21" s="605"/>
      <c r="I21" s="605"/>
      <c r="J21" s="605"/>
      <c r="K21" s="605"/>
      <c r="L21" s="605"/>
      <c r="M21" s="605"/>
      <c r="N21" s="605"/>
      <c r="O21" s="605"/>
      <c r="P21" s="605"/>
      <c r="Q21" s="605"/>
      <c r="R21" s="605"/>
      <c r="S21" s="605"/>
      <c r="T21" s="605"/>
      <c r="U21" s="605"/>
      <c r="V21" s="605"/>
      <c r="W21" s="605"/>
      <c r="X21" s="605"/>
      <c r="Y21" s="605"/>
      <c r="Z21" s="605"/>
      <c r="AA21" s="605"/>
      <c r="AB21" s="605"/>
      <c r="AC21" s="605"/>
      <c r="AD21" s="605"/>
      <c r="AE21" s="605"/>
      <c r="AF21" s="606"/>
      <c r="AO21" s="55"/>
      <c r="AP21" s="50"/>
      <c r="BG21" s="48"/>
    </row>
    <row r="22" spans="1:59" s="50" customFormat="1" ht="20.25" customHeight="1" thickBot="1" x14ac:dyDescent="0.25">
      <c r="A22" s="495" t="s">
        <v>17</v>
      </c>
      <c r="B22" s="271" t="s">
        <v>18</v>
      </c>
      <c r="C22" s="858" t="s">
        <v>19</v>
      </c>
      <c r="D22" s="858"/>
      <c r="E22" s="858"/>
      <c r="F22" s="858"/>
      <c r="G22" s="858"/>
      <c r="H22" s="858"/>
      <c r="I22" s="858"/>
      <c r="J22" s="858"/>
      <c r="K22" s="858"/>
      <c r="L22" s="858"/>
      <c r="M22" s="858"/>
      <c r="N22" s="858"/>
      <c r="O22" s="858"/>
      <c r="P22" s="858"/>
      <c r="Q22" s="858"/>
      <c r="R22" s="858"/>
      <c r="S22" s="858"/>
      <c r="T22" s="858"/>
      <c r="U22" s="858"/>
      <c r="V22" s="858"/>
      <c r="W22" s="858"/>
      <c r="X22" s="858"/>
      <c r="Y22" s="858"/>
      <c r="Z22" s="858"/>
      <c r="AA22" s="858"/>
      <c r="AB22" s="858"/>
      <c r="AC22" s="858"/>
      <c r="AD22" s="858"/>
      <c r="AE22" s="858"/>
      <c r="AF22" s="859"/>
      <c r="AG22" s="49"/>
      <c r="AH22" s="49"/>
      <c r="AI22" s="49"/>
      <c r="AJ22" s="49"/>
      <c r="AK22" s="49"/>
      <c r="AL22" s="49"/>
      <c r="AM22" s="49"/>
      <c r="BG22" s="51"/>
    </row>
    <row r="23" spans="1:59" ht="20.25" customHeight="1" thickBot="1" x14ac:dyDescent="0.25">
      <c r="A23" s="495" t="s">
        <v>17</v>
      </c>
      <c r="B23" s="273" t="s">
        <v>18</v>
      </c>
      <c r="C23" s="274" t="s">
        <v>18</v>
      </c>
      <c r="D23" s="860" t="s">
        <v>20</v>
      </c>
      <c r="E23" s="860"/>
      <c r="F23" s="860"/>
      <c r="G23" s="860"/>
      <c r="H23" s="860"/>
      <c r="I23" s="860"/>
      <c r="J23" s="860"/>
      <c r="K23" s="860"/>
      <c r="L23" s="860"/>
      <c r="M23" s="860"/>
      <c r="N23" s="860"/>
      <c r="O23" s="860"/>
      <c r="P23" s="860"/>
      <c r="Q23" s="860"/>
      <c r="R23" s="860"/>
      <c r="S23" s="860"/>
      <c r="T23" s="860"/>
      <c r="U23" s="860"/>
      <c r="V23" s="860"/>
      <c r="W23" s="860"/>
      <c r="X23" s="860"/>
      <c r="Y23" s="860"/>
      <c r="Z23" s="860"/>
      <c r="AA23" s="860"/>
      <c r="AB23" s="860"/>
      <c r="AC23" s="860"/>
      <c r="AD23" s="860"/>
      <c r="AE23" s="860"/>
      <c r="AF23" s="861"/>
      <c r="AG23" s="47"/>
      <c r="AH23" s="47"/>
      <c r="AI23" s="47"/>
      <c r="AJ23" s="47"/>
      <c r="AK23" s="47"/>
      <c r="AL23" s="47"/>
      <c r="AM23" s="47"/>
      <c r="AN23" s="47"/>
      <c r="AO23" s="50"/>
      <c r="AP23" s="50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G23" s="51"/>
    </row>
    <row r="24" spans="1:59" ht="20.25" customHeight="1" x14ac:dyDescent="0.2">
      <c r="A24" s="583" t="s">
        <v>17</v>
      </c>
      <c r="B24" s="587" t="s">
        <v>18</v>
      </c>
      <c r="C24" s="553" t="s">
        <v>18</v>
      </c>
      <c r="D24" s="556" t="s">
        <v>42</v>
      </c>
      <c r="E24" s="559" t="s">
        <v>380</v>
      </c>
      <c r="F24" s="562"/>
      <c r="G24" s="565" t="s">
        <v>270</v>
      </c>
      <c r="H24" s="568" t="s">
        <v>21</v>
      </c>
      <c r="I24" s="571" t="s">
        <v>22</v>
      </c>
      <c r="J24" s="225" t="s">
        <v>28</v>
      </c>
      <c r="K24" s="226">
        <f>+L24+N24</f>
        <v>0</v>
      </c>
      <c r="L24" s="227">
        <v>0</v>
      </c>
      <c r="M24" s="227">
        <v>0</v>
      </c>
      <c r="N24" s="229">
        <v>0</v>
      </c>
      <c r="O24" s="226">
        <f>+P24+R24</f>
        <v>0</v>
      </c>
      <c r="P24" s="496">
        <v>0</v>
      </c>
      <c r="Q24" s="233">
        <v>0</v>
      </c>
      <c r="R24" s="229">
        <v>0</v>
      </c>
      <c r="S24" s="226">
        <f>+T24+V24</f>
        <v>10</v>
      </c>
      <c r="T24" s="227">
        <v>10</v>
      </c>
      <c r="U24" s="227">
        <v>0</v>
      </c>
      <c r="V24" s="229">
        <v>0</v>
      </c>
      <c r="W24" s="226">
        <f>+X24+Z24</f>
        <v>0</v>
      </c>
      <c r="X24" s="227">
        <v>0</v>
      </c>
      <c r="Y24" s="227">
        <v>0</v>
      </c>
      <c r="Z24" s="229">
        <v>0</v>
      </c>
      <c r="AA24" s="234">
        <v>0</v>
      </c>
      <c r="AB24" s="497">
        <v>0</v>
      </c>
      <c r="AC24" s="574" t="s">
        <v>381</v>
      </c>
      <c r="AD24" s="577" t="s">
        <v>379</v>
      </c>
      <c r="AE24" s="577" t="s">
        <v>379</v>
      </c>
      <c r="AF24" s="580" t="s">
        <v>39</v>
      </c>
      <c r="AG24" s="47"/>
      <c r="AH24" s="47"/>
      <c r="AI24" s="47"/>
      <c r="AJ24" s="47"/>
      <c r="AK24" s="47"/>
      <c r="AL24" s="47"/>
      <c r="AM24" s="47"/>
      <c r="AN24" s="47"/>
      <c r="AO24" s="50"/>
      <c r="AP24" s="50"/>
      <c r="AQ24" s="494"/>
      <c r="AR24" s="494"/>
      <c r="AS24" s="494"/>
      <c r="AT24" s="494"/>
      <c r="AU24" s="494"/>
      <c r="AV24" s="494"/>
      <c r="AW24" s="494"/>
      <c r="AX24" s="494"/>
      <c r="AY24" s="494"/>
      <c r="AZ24" s="494"/>
      <c r="BA24" s="494"/>
      <c r="BB24" s="494"/>
      <c r="BC24" s="494"/>
      <c r="BD24" s="494"/>
      <c r="BE24" s="494"/>
      <c r="BG24" s="51"/>
    </row>
    <row r="25" spans="1:59" ht="20.25" customHeight="1" thickBot="1" x14ac:dyDescent="0.25">
      <c r="A25" s="585"/>
      <c r="B25" s="588"/>
      <c r="C25" s="554"/>
      <c r="D25" s="557"/>
      <c r="E25" s="560"/>
      <c r="F25" s="563"/>
      <c r="G25" s="566"/>
      <c r="H25" s="569"/>
      <c r="I25" s="572"/>
      <c r="J25" s="498" t="s">
        <v>25</v>
      </c>
      <c r="K25" s="230">
        <f>+L25+N25</f>
        <v>0</v>
      </c>
      <c r="L25" s="231">
        <v>0</v>
      </c>
      <c r="M25" s="231">
        <v>0</v>
      </c>
      <c r="N25" s="232">
        <v>0</v>
      </c>
      <c r="O25" s="499">
        <f>P25+R25</f>
        <v>0</v>
      </c>
      <c r="P25" s="500">
        <v>0</v>
      </c>
      <c r="Q25" s="501">
        <v>0</v>
      </c>
      <c r="R25" s="232">
        <v>0</v>
      </c>
      <c r="S25" s="230">
        <f>+T25+V25</f>
        <v>107.5</v>
      </c>
      <c r="T25" s="231">
        <v>107.5</v>
      </c>
      <c r="U25" s="231">
        <v>0</v>
      </c>
      <c r="V25" s="232">
        <v>0</v>
      </c>
      <c r="W25" s="230">
        <f>+X25+Z25</f>
        <v>0</v>
      </c>
      <c r="X25" s="231">
        <v>0</v>
      </c>
      <c r="Y25" s="231">
        <v>0</v>
      </c>
      <c r="Z25" s="232">
        <v>0</v>
      </c>
      <c r="AA25" s="235">
        <v>0</v>
      </c>
      <c r="AB25" s="502">
        <v>0</v>
      </c>
      <c r="AC25" s="575"/>
      <c r="AD25" s="578"/>
      <c r="AE25" s="578"/>
      <c r="AF25" s="581"/>
      <c r="AG25" s="47"/>
      <c r="AH25" s="47"/>
      <c r="AI25" s="47"/>
      <c r="AJ25" s="47"/>
      <c r="AK25" s="47"/>
      <c r="AL25" s="47"/>
      <c r="AM25" s="47"/>
      <c r="AN25" s="47"/>
      <c r="AO25" s="50"/>
      <c r="AP25" s="50"/>
      <c r="AQ25" s="494"/>
      <c r="AR25" s="494"/>
      <c r="AS25" s="494"/>
      <c r="AT25" s="494"/>
      <c r="AU25" s="494"/>
      <c r="AV25" s="494"/>
      <c r="AW25" s="494"/>
      <c r="AX25" s="494"/>
      <c r="AY25" s="494"/>
      <c r="AZ25" s="494"/>
      <c r="BA25" s="494"/>
      <c r="BB25" s="494"/>
      <c r="BC25" s="494"/>
      <c r="BD25" s="494"/>
      <c r="BE25" s="494"/>
      <c r="BG25" s="51"/>
    </row>
    <row r="26" spans="1:59" ht="20.25" customHeight="1" thickBot="1" x14ac:dyDescent="0.25">
      <c r="A26" s="586"/>
      <c r="B26" s="589"/>
      <c r="C26" s="555"/>
      <c r="D26" s="558"/>
      <c r="E26" s="561"/>
      <c r="F26" s="564"/>
      <c r="G26" s="567"/>
      <c r="H26" s="570"/>
      <c r="I26" s="573"/>
      <c r="J26" s="134" t="s">
        <v>26</v>
      </c>
      <c r="K26" s="20">
        <f t="shared" ref="K26:AB26" si="0">SUM(K24:K25)</f>
        <v>0</v>
      </c>
      <c r="L26" s="3">
        <f t="shared" si="0"/>
        <v>0</v>
      </c>
      <c r="M26" s="3">
        <f t="shared" si="0"/>
        <v>0</v>
      </c>
      <c r="N26" s="21">
        <f t="shared" si="0"/>
        <v>0</v>
      </c>
      <c r="O26" s="106">
        <f t="shared" si="0"/>
        <v>0</v>
      </c>
      <c r="P26" s="3">
        <f t="shared" si="0"/>
        <v>0</v>
      </c>
      <c r="Q26" s="3">
        <f t="shared" si="0"/>
        <v>0</v>
      </c>
      <c r="R26" s="21">
        <f t="shared" si="0"/>
        <v>0</v>
      </c>
      <c r="S26" s="20">
        <f t="shared" si="0"/>
        <v>117.5</v>
      </c>
      <c r="T26" s="3">
        <f t="shared" si="0"/>
        <v>117.5</v>
      </c>
      <c r="U26" s="3">
        <f t="shared" si="0"/>
        <v>0</v>
      </c>
      <c r="V26" s="21">
        <f t="shared" si="0"/>
        <v>0</v>
      </c>
      <c r="W26" s="20">
        <f t="shared" si="0"/>
        <v>0</v>
      </c>
      <c r="X26" s="3">
        <f t="shared" si="0"/>
        <v>0</v>
      </c>
      <c r="Y26" s="3">
        <f t="shared" si="0"/>
        <v>0</v>
      </c>
      <c r="Z26" s="21">
        <f t="shared" si="0"/>
        <v>0</v>
      </c>
      <c r="AA26" s="23">
        <f t="shared" si="0"/>
        <v>0</v>
      </c>
      <c r="AB26" s="24">
        <f t="shared" si="0"/>
        <v>0</v>
      </c>
      <c r="AC26" s="576"/>
      <c r="AD26" s="579"/>
      <c r="AE26" s="579"/>
      <c r="AF26" s="582"/>
      <c r="AG26" s="47"/>
      <c r="AH26" s="47"/>
      <c r="AI26" s="47"/>
      <c r="AJ26" s="47"/>
      <c r="AK26" s="47"/>
      <c r="AL26" s="47"/>
      <c r="AM26" s="47"/>
      <c r="AN26" s="47"/>
      <c r="AO26" s="50"/>
      <c r="AP26" s="50"/>
      <c r="AQ26" s="494"/>
      <c r="AR26" s="494"/>
      <c r="AS26" s="494"/>
      <c r="AT26" s="494"/>
      <c r="AU26" s="494"/>
      <c r="AV26" s="494"/>
      <c r="AW26" s="494"/>
      <c r="AX26" s="494"/>
      <c r="AY26" s="494"/>
      <c r="AZ26" s="494"/>
      <c r="BA26" s="494"/>
      <c r="BB26" s="494"/>
      <c r="BC26" s="494"/>
      <c r="BD26" s="494"/>
      <c r="BE26" s="494"/>
      <c r="BG26" s="51"/>
    </row>
    <row r="27" spans="1:59" ht="23.25" customHeight="1" x14ac:dyDescent="0.2">
      <c r="A27" s="583" t="s">
        <v>17</v>
      </c>
      <c r="B27" s="587" t="s">
        <v>18</v>
      </c>
      <c r="C27" s="553" t="s">
        <v>18</v>
      </c>
      <c r="D27" s="556" t="s">
        <v>379</v>
      </c>
      <c r="E27" s="592" t="s">
        <v>382</v>
      </c>
      <c r="F27" s="562"/>
      <c r="G27" s="565" t="s">
        <v>171</v>
      </c>
      <c r="H27" s="568" t="s">
        <v>21</v>
      </c>
      <c r="I27" s="571" t="s">
        <v>22</v>
      </c>
      <c r="J27" s="225" t="s">
        <v>28</v>
      </c>
      <c r="K27" s="226">
        <f>+L27+N27</f>
        <v>0</v>
      </c>
      <c r="L27" s="227">
        <v>0</v>
      </c>
      <c r="M27" s="227">
        <v>0</v>
      </c>
      <c r="N27" s="229">
        <v>0</v>
      </c>
      <c r="O27" s="226">
        <f>+P27+R27</f>
        <v>0</v>
      </c>
      <c r="P27" s="496">
        <v>0</v>
      </c>
      <c r="Q27" s="233">
        <v>0</v>
      </c>
      <c r="R27" s="229">
        <v>0</v>
      </c>
      <c r="S27" s="226">
        <f>+T27+V27</f>
        <v>5</v>
      </c>
      <c r="T27" s="227">
        <v>5</v>
      </c>
      <c r="U27" s="227">
        <v>0</v>
      </c>
      <c r="V27" s="229">
        <v>0</v>
      </c>
      <c r="W27" s="226">
        <f>+X27+Z27</f>
        <v>0</v>
      </c>
      <c r="X27" s="227">
        <v>0</v>
      </c>
      <c r="Y27" s="227">
        <v>0</v>
      </c>
      <c r="Z27" s="229">
        <v>0</v>
      </c>
      <c r="AA27" s="234">
        <v>5</v>
      </c>
      <c r="AB27" s="497">
        <v>5.4</v>
      </c>
      <c r="AC27" s="574" t="s">
        <v>261</v>
      </c>
      <c r="AD27" s="577" t="s">
        <v>39</v>
      </c>
      <c r="AE27" s="577" t="s">
        <v>39</v>
      </c>
      <c r="AF27" s="580" t="s">
        <v>79</v>
      </c>
      <c r="AG27" s="47"/>
      <c r="AH27" s="47"/>
      <c r="AI27" s="47"/>
      <c r="AJ27" s="47"/>
      <c r="AK27" s="47"/>
      <c r="AL27" s="47"/>
      <c r="AM27" s="47"/>
      <c r="AN27" s="47"/>
      <c r="AO27" s="50"/>
      <c r="AP27" s="50"/>
      <c r="AQ27" s="494"/>
      <c r="AR27" s="494"/>
      <c r="AS27" s="494"/>
      <c r="AT27" s="494"/>
      <c r="AU27" s="494"/>
      <c r="AV27" s="494"/>
      <c r="AW27" s="494"/>
      <c r="AX27" s="494"/>
      <c r="AY27" s="494"/>
      <c r="AZ27" s="494"/>
      <c r="BA27" s="494"/>
      <c r="BB27" s="494"/>
      <c r="BC27" s="494"/>
      <c r="BD27" s="494"/>
      <c r="BE27" s="494"/>
      <c r="BG27" s="51"/>
    </row>
    <row r="28" spans="1:59" ht="23.25" customHeight="1" x14ac:dyDescent="0.2">
      <c r="A28" s="584"/>
      <c r="B28" s="588"/>
      <c r="C28" s="590"/>
      <c r="D28" s="591"/>
      <c r="E28" s="593"/>
      <c r="F28" s="595"/>
      <c r="G28" s="629"/>
      <c r="H28" s="630"/>
      <c r="I28" s="631"/>
      <c r="J28" s="503" t="s">
        <v>23</v>
      </c>
      <c r="K28" s="504">
        <f>L28+N28</f>
        <v>0</v>
      </c>
      <c r="L28" s="505">
        <v>0</v>
      </c>
      <c r="M28" s="505">
        <v>0</v>
      </c>
      <c r="N28" s="506">
        <v>0</v>
      </c>
      <c r="O28" s="504">
        <f>P28+R28</f>
        <v>0</v>
      </c>
      <c r="P28" s="507">
        <v>0</v>
      </c>
      <c r="Q28" s="508">
        <v>0</v>
      </c>
      <c r="R28" s="509">
        <v>0</v>
      </c>
      <c r="S28" s="510">
        <f>T28+V28</f>
        <v>5</v>
      </c>
      <c r="T28" s="511">
        <v>5</v>
      </c>
      <c r="U28" s="511">
        <v>0</v>
      </c>
      <c r="V28" s="509">
        <v>0</v>
      </c>
      <c r="W28" s="510">
        <f>X28+Z28</f>
        <v>0</v>
      </c>
      <c r="X28" s="511">
        <v>0</v>
      </c>
      <c r="Y28" s="511">
        <v>0</v>
      </c>
      <c r="Z28" s="509">
        <v>0</v>
      </c>
      <c r="AA28" s="512">
        <v>5</v>
      </c>
      <c r="AB28" s="513">
        <v>5.4</v>
      </c>
      <c r="AC28" s="575"/>
      <c r="AD28" s="578"/>
      <c r="AE28" s="578"/>
      <c r="AF28" s="581"/>
      <c r="AG28" s="47"/>
      <c r="AH28" s="47"/>
      <c r="AI28" s="47"/>
      <c r="AJ28" s="47"/>
      <c r="AK28" s="47"/>
      <c r="AL28" s="47"/>
      <c r="AM28" s="47"/>
      <c r="AN28" s="47"/>
      <c r="AO28" s="50"/>
      <c r="AP28" s="50"/>
      <c r="AQ28" s="494"/>
      <c r="AR28" s="494"/>
      <c r="AS28" s="494"/>
      <c r="AT28" s="494"/>
      <c r="AU28" s="494"/>
      <c r="AV28" s="494"/>
      <c r="AW28" s="494"/>
      <c r="AX28" s="494"/>
      <c r="AY28" s="494"/>
      <c r="AZ28" s="494"/>
      <c r="BA28" s="494"/>
      <c r="BB28" s="494"/>
      <c r="BC28" s="494"/>
      <c r="BD28" s="494"/>
      <c r="BE28" s="494"/>
      <c r="BG28" s="51"/>
    </row>
    <row r="29" spans="1:59" ht="27" customHeight="1" thickBot="1" x14ac:dyDescent="0.25">
      <c r="A29" s="585"/>
      <c r="B29" s="588"/>
      <c r="C29" s="554"/>
      <c r="D29" s="557"/>
      <c r="E29" s="593"/>
      <c r="F29" s="563"/>
      <c r="G29" s="566"/>
      <c r="H29" s="569"/>
      <c r="I29" s="572"/>
      <c r="J29" s="498" t="s">
        <v>25</v>
      </c>
      <c r="K29" s="499">
        <f>+L29+N29</f>
        <v>0</v>
      </c>
      <c r="L29" s="514">
        <v>0</v>
      </c>
      <c r="M29" s="514">
        <v>0</v>
      </c>
      <c r="N29" s="515">
        <v>0</v>
      </c>
      <c r="O29" s="499">
        <f>P29+R29</f>
        <v>0</v>
      </c>
      <c r="P29" s="516">
        <v>0</v>
      </c>
      <c r="Q29" s="517">
        <v>0</v>
      </c>
      <c r="R29" s="515">
        <v>0</v>
      </c>
      <c r="S29" s="499">
        <f>+T29+V29</f>
        <v>41</v>
      </c>
      <c r="T29" s="514">
        <v>41</v>
      </c>
      <c r="U29" s="514">
        <v>0</v>
      </c>
      <c r="V29" s="515">
        <v>0</v>
      </c>
      <c r="W29" s="499">
        <f>+X29+Z29</f>
        <v>0</v>
      </c>
      <c r="X29" s="514">
        <v>0</v>
      </c>
      <c r="Y29" s="514">
        <v>0</v>
      </c>
      <c r="Z29" s="515">
        <v>0</v>
      </c>
      <c r="AA29" s="518">
        <v>41</v>
      </c>
      <c r="AB29" s="519">
        <v>41.2</v>
      </c>
      <c r="AC29" s="575"/>
      <c r="AD29" s="578"/>
      <c r="AE29" s="578"/>
      <c r="AF29" s="581"/>
      <c r="AG29" s="47"/>
      <c r="AH29" s="47"/>
      <c r="AI29" s="47"/>
      <c r="AJ29" s="47"/>
      <c r="AK29" s="47"/>
      <c r="AL29" s="47"/>
      <c r="AM29" s="47"/>
      <c r="AN29" s="47"/>
      <c r="AO29" s="50"/>
      <c r="AP29" s="50"/>
      <c r="AQ29" s="494"/>
      <c r="AR29" s="494"/>
      <c r="AS29" s="494"/>
      <c r="AT29" s="494"/>
      <c r="AU29" s="494"/>
      <c r="AV29" s="494"/>
      <c r="AW29" s="494"/>
      <c r="AX29" s="494"/>
      <c r="AY29" s="494"/>
      <c r="AZ29" s="494"/>
      <c r="BA29" s="494"/>
      <c r="BB29" s="494"/>
      <c r="BC29" s="494"/>
      <c r="BD29" s="494"/>
      <c r="BE29" s="494"/>
      <c r="BG29" s="51"/>
    </row>
    <row r="30" spans="1:59" ht="55.5" customHeight="1" thickBot="1" x14ac:dyDescent="0.25">
      <c r="A30" s="586"/>
      <c r="B30" s="589"/>
      <c r="C30" s="555"/>
      <c r="D30" s="558"/>
      <c r="E30" s="594"/>
      <c r="F30" s="564"/>
      <c r="G30" s="567"/>
      <c r="H30" s="570"/>
      <c r="I30" s="573"/>
      <c r="J30" s="134" t="s">
        <v>26</v>
      </c>
      <c r="K30" s="20">
        <f t="shared" ref="K30:AB30" si="1">SUM(K27:K29)</f>
        <v>0</v>
      </c>
      <c r="L30" s="3">
        <f t="shared" si="1"/>
        <v>0</v>
      </c>
      <c r="M30" s="3">
        <f t="shared" si="1"/>
        <v>0</v>
      </c>
      <c r="N30" s="21">
        <f t="shared" si="1"/>
        <v>0</v>
      </c>
      <c r="O30" s="106">
        <f t="shared" si="1"/>
        <v>0</v>
      </c>
      <c r="P30" s="3">
        <f t="shared" si="1"/>
        <v>0</v>
      </c>
      <c r="Q30" s="3">
        <f t="shared" si="1"/>
        <v>0</v>
      </c>
      <c r="R30" s="21">
        <f t="shared" si="1"/>
        <v>0</v>
      </c>
      <c r="S30" s="20">
        <f t="shared" si="1"/>
        <v>51</v>
      </c>
      <c r="T30" s="3">
        <f t="shared" si="1"/>
        <v>51</v>
      </c>
      <c r="U30" s="3">
        <f t="shared" si="1"/>
        <v>0</v>
      </c>
      <c r="V30" s="21">
        <f t="shared" si="1"/>
        <v>0</v>
      </c>
      <c r="W30" s="20">
        <f t="shared" si="1"/>
        <v>0</v>
      </c>
      <c r="X30" s="3">
        <f t="shared" si="1"/>
        <v>0</v>
      </c>
      <c r="Y30" s="3">
        <f t="shared" si="1"/>
        <v>0</v>
      </c>
      <c r="Z30" s="21">
        <f t="shared" si="1"/>
        <v>0</v>
      </c>
      <c r="AA30" s="23">
        <f t="shared" si="1"/>
        <v>51</v>
      </c>
      <c r="AB30" s="24">
        <f t="shared" si="1"/>
        <v>52</v>
      </c>
      <c r="AC30" s="576"/>
      <c r="AD30" s="579"/>
      <c r="AE30" s="579"/>
      <c r="AF30" s="582"/>
      <c r="AG30" s="47"/>
      <c r="AH30" s="47"/>
      <c r="AI30" s="47"/>
      <c r="AJ30" s="47"/>
      <c r="AK30" s="47"/>
      <c r="AL30" s="47"/>
      <c r="AM30" s="47"/>
      <c r="AN30" s="47"/>
      <c r="AO30" s="50"/>
      <c r="AP30" s="50"/>
      <c r="AQ30" s="494"/>
      <c r="AR30" s="494"/>
      <c r="AS30" s="494"/>
      <c r="AT30" s="494"/>
      <c r="AU30" s="494"/>
      <c r="AV30" s="494"/>
      <c r="AW30" s="494"/>
      <c r="AX30" s="494"/>
      <c r="AY30" s="494"/>
      <c r="AZ30" s="494"/>
      <c r="BA30" s="494"/>
      <c r="BB30" s="494"/>
      <c r="BC30" s="494"/>
      <c r="BD30" s="494"/>
      <c r="BE30" s="494"/>
      <c r="BG30" s="51"/>
    </row>
    <row r="31" spans="1:59" ht="29.25" customHeight="1" x14ac:dyDescent="0.2">
      <c r="A31" s="583" t="s">
        <v>17</v>
      </c>
      <c r="B31" s="587" t="s">
        <v>18</v>
      </c>
      <c r="C31" s="553" t="s">
        <v>18</v>
      </c>
      <c r="D31" s="556" t="s">
        <v>36</v>
      </c>
      <c r="E31" s="559" t="s">
        <v>383</v>
      </c>
      <c r="F31" s="562"/>
      <c r="G31" s="565" t="s">
        <v>171</v>
      </c>
      <c r="H31" s="568" t="s">
        <v>21</v>
      </c>
      <c r="I31" s="571" t="s">
        <v>22</v>
      </c>
      <c r="J31" s="225" t="s">
        <v>28</v>
      </c>
      <c r="K31" s="226">
        <f>+L31+N31</f>
        <v>0</v>
      </c>
      <c r="L31" s="227">
        <v>0</v>
      </c>
      <c r="M31" s="227">
        <v>0</v>
      </c>
      <c r="N31" s="229">
        <v>0</v>
      </c>
      <c r="O31" s="226">
        <f>+P31+R31</f>
        <v>0</v>
      </c>
      <c r="P31" s="496">
        <v>0</v>
      </c>
      <c r="Q31" s="233">
        <v>0</v>
      </c>
      <c r="R31" s="229">
        <v>0</v>
      </c>
      <c r="S31" s="226">
        <f>+T31+V31</f>
        <v>5.2</v>
      </c>
      <c r="T31" s="227">
        <v>5.2</v>
      </c>
      <c r="U31" s="227">
        <v>0</v>
      </c>
      <c r="V31" s="229">
        <v>0</v>
      </c>
      <c r="W31" s="226">
        <f>+X31+Z31</f>
        <v>0</v>
      </c>
      <c r="X31" s="227">
        <v>0</v>
      </c>
      <c r="Y31" s="227">
        <v>0</v>
      </c>
      <c r="Z31" s="229">
        <v>0</v>
      </c>
      <c r="AA31" s="234">
        <v>5.2</v>
      </c>
      <c r="AB31" s="497">
        <v>5.5</v>
      </c>
      <c r="AC31" s="574" t="s">
        <v>261</v>
      </c>
      <c r="AD31" s="577" t="s">
        <v>39</v>
      </c>
      <c r="AE31" s="577" t="s">
        <v>39</v>
      </c>
      <c r="AF31" s="580" t="s">
        <v>79</v>
      </c>
      <c r="AG31" s="47"/>
      <c r="AH31" s="47"/>
      <c r="AI31" s="47"/>
      <c r="AJ31" s="47"/>
      <c r="AK31" s="47"/>
      <c r="AL31" s="47"/>
      <c r="AM31" s="47"/>
      <c r="AN31" s="47"/>
      <c r="AO31" s="50"/>
      <c r="AP31" s="50"/>
      <c r="AQ31" s="494"/>
      <c r="AR31" s="494"/>
      <c r="AS31" s="494"/>
      <c r="AT31" s="494"/>
      <c r="AU31" s="494"/>
      <c r="AV31" s="494"/>
      <c r="AW31" s="494"/>
      <c r="AX31" s="494"/>
      <c r="AY31" s="494"/>
      <c r="AZ31" s="494"/>
      <c r="BA31" s="494"/>
      <c r="BB31" s="494"/>
      <c r="BC31" s="494"/>
      <c r="BD31" s="494"/>
      <c r="BE31" s="494"/>
      <c r="BG31" s="51"/>
    </row>
    <row r="32" spans="1:59" ht="30" customHeight="1" x14ac:dyDescent="0.2">
      <c r="A32" s="584"/>
      <c r="B32" s="588"/>
      <c r="C32" s="590"/>
      <c r="D32" s="591"/>
      <c r="E32" s="628"/>
      <c r="F32" s="595"/>
      <c r="G32" s="629"/>
      <c r="H32" s="630"/>
      <c r="I32" s="631"/>
      <c r="J32" s="520" t="s">
        <v>23</v>
      </c>
      <c r="K32" s="510">
        <f>L32+N32</f>
        <v>0</v>
      </c>
      <c r="L32" s="511">
        <v>0</v>
      </c>
      <c r="M32" s="511">
        <v>0</v>
      </c>
      <c r="N32" s="509">
        <v>0</v>
      </c>
      <c r="O32" s="510">
        <f>P32+R32</f>
        <v>0</v>
      </c>
      <c r="P32" s="507">
        <v>0</v>
      </c>
      <c r="Q32" s="508">
        <v>0</v>
      </c>
      <c r="R32" s="509">
        <v>0</v>
      </c>
      <c r="S32" s="510">
        <f>T32+V32</f>
        <v>5.2</v>
      </c>
      <c r="T32" s="511">
        <v>5.2</v>
      </c>
      <c r="U32" s="511">
        <v>0</v>
      </c>
      <c r="V32" s="509">
        <v>0</v>
      </c>
      <c r="W32" s="510">
        <f>X32+Z32</f>
        <v>0</v>
      </c>
      <c r="X32" s="511">
        <v>0</v>
      </c>
      <c r="Y32" s="511">
        <v>0</v>
      </c>
      <c r="Z32" s="509">
        <v>0</v>
      </c>
      <c r="AA32" s="512">
        <v>5.2</v>
      </c>
      <c r="AB32" s="513">
        <v>5.5</v>
      </c>
      <c r="AC32" s="575"/>
      <c r="AD32" s="578"/>
      <c r="AE32" s="578"/>
      <c r="AF32" s="581"/>
      <c r="AG32" s="47"/>
      <c r="AH32" s="47"/>
      <c r="AI32" s="47"/>
      <c r="AJ32" s="47"/>
      <c r="AK32" s="47"/>
      <c r="AL32" s="47"/>
      <c r="AM32" s="47"/>
      <c r="AN32" s="47"/>
      <c r="AO32" s="50"/>
      <c r="AP32" s="50"/>
      <c r="AQ32" s="494"/>
      <c r="AR32" s="494"/>
      <c r="AS32" s="494"/>
      <c r="AT32" s="494"/>
      <c r="AU32" s="494"/>
      <c r="AV32" s="494"/>
      <c r="AW32" s="494"/>
      <c r="AX32" s="494"/>
      <c r="AY32" s="494"/>
      <c r="AZ32" s="494"/>
      <c r="BA32" s="494"/>
      <c r="BB32" s="494"/>
      <c r="BC32" s="494"/>
      <c r="BD32" s="494"/>
      <c r="BE32" s="494"/>
      <c r="BG32" s="51"/>
    </row>
    <row r="33" spans="1:1019" ht="32.25" customHeight="1" thickBot="1" x14ac:dyDescent="0.25">
      <c r="A33" s="585"/>
      <c r="B33" s="588"/>
      <c r="C33" s="554"/>
      <c r="D33" s="557"/>
      <c r="E33" s="560"/>
      <c r="F33" s="563"/>
      <c r="G33" s="566"/>
      <c r="H33" s="569"/>
      <c r="I33" s="572"/>
      <c r="J33" s="498" t="s">
        <v>25</v>
      </c>
      <c r="K33" s="499">
        <f>+L33+N33</f>
        <v>0</v>
      </c>
      <c r="L33" s="514">
        <v>0</v>
      </c>
      <c r="M33" s="514">
        <v>0</v>
      </c>
      <c r="N33" s="515">
        <v>0</v>
      </c>
      <c r="O33" s="499">
        <f>P33+R33</f>
        <v>0</v>
      </c>
      <c r="P33" s="516">
        <v>0</v>
      </c>
      <c r="Q33" s="517">
        <v>0</v>
      </c>
      <c r="R33" s="515">
        <v>0</v>
      </c>
      <c r="S33" s="499">
        <f>+T33+V33</f>
        <v>42</v>
      </c>
      <c r="T33" s="514">
        <v>42</v>
      </c>
      <c r="U33" s="514">
        <v>0</v>
      </c>
      <c r="V33" s="515">
        <v>0</v>
      </c>
      <c r="W33" s="499">
        <f>+X33+Z33</f>
        <v>0</v>
      </c>
      <c r="X33" s="514">
        <v>0</v>
      </c>
      <c r="Y33" s="514">
        <v>0</v>
      </c>
      <c r="Z33" s="515">
        <v>0</v>
      </c>
      <c r="AA33" s="518">
        <v>42</v>
      </c>
      <c r="AB33" s="519">
        <v>43</v>
      </c>
      <c r="AC33" s="575"/>
      <c r="AD33" s="578"/>
      <c r="AE33" s="578"/>
      <c r="AF33" s="581"/>
      <c r="AG33" s="47"/>
      <c r="AH33" s="47"/>
      <c r="AI33" s="47"/>
      <c r="AJ33" s="47"/>
      <c r="AK33" s="47"/>
      <c r="AL33" s="47"/>
      <c r="AM33" s="47"/>
      <c r="AN33" s="47"/>
      <c r="AO33" s="50"/>
      <c r="AP33" s="50"/>
      <c r="AQ33" s="494"/>
      <c r="AR33" s="494"/>
      <c r="AS33" s="494"/>
      <c r="AT33" s="494"/>
      <c r="AU33" s="494"/>
      <c r="AV33" s="494"/>
      <c r="AW33" s="494"/>
      <c r="AX33" s="494"/>
      <c r="AY33" s="494"/>
      <c r="AZ33" s="494"/>
      <c r="BA33" s="494"/>
      <c r="BB33" s="494"/>
      <c r="BC33" s="494"/>
      <c r="BD33" s="494"/>
      <c r="BE33" s="494"/>
      <c r="BG33" s="51"/>
    </row>
    <row r="34" spans="1:1019" ht="49.5" customHeight="1" thickBot="1" x14ac:dyDescent="0.25">
      <c r="A34" s="586"/>
      <c r="B34" s="589"/>
      <c r="C34" s="555"/>
      <c r="D34" s="558"/>
      <c r="E34" s="561"/>
      <c r="F34" s="564"/>
      <c r="G34" s="567"/>
      <c r="H34" s="570"/>
      <c r="I34" s="573"/>
      <c r="J34" s="134" t="s">
        <v>26</v>
      </c>
      <c r="K34" s="20">
        <f t="shared" ref="K34:AB34" si="2">SUM(K31:K33)</f>
        <v>0</v>
      </c>
      <c r="L34" s="3">
        <f t="shared" si="2"/>
        <v>0</v>
      </c>
      <c r="M34" s="3">
        <f t="shared" si="2"/>
        <v>0</v>
      </c>
      <c r="N34" s="21">
        <f t="shared" si="2"/>
        <v>0</v>
      </c>
      <c r="O34" s="106">
        <f t="shared" si="2"/>
        <v>0</v>
      </c>
      <c r="P34" s="3">
        <f t="shared" si="2"/>
        <v>0</v>
      </c>
      <c r="Q34" s="3">
        <f t="shared" si="2"/>
        <v>0</v>
      </c>
      <c r="R34" s="21">
        <f t="shared" si="2"/>
        <v>0</v>
      </c>
      <c r="S34" s="20">
        <f t="shared" si="2"/>
        <v>52.4</v>
      </c>
      <c r="T34" s="3">
        <f t="shared" si="2"/>
        <v>52.4</v>
      </c>
      <c r="U34" s="3">
        <f t="shared" si="2"/>
        <v>0</v>
      </c>
      <c r="V34" s="21">
        <f t="shared" si="2"/>
        <v>0</v>
      </c>
      <c r="W34" s="20">
        <f t="shared" si="2"/>
        <v>0</v>
      </c>
      <c r="X34" s="3">
        <f t="shared" si="2"/>
        <v>0</v>
      </c>
      <c r="Y34" s="3">
        <f t="shared" si="2"/>
        <v>0</v>
      </c>
      <c r="Z34" s="21">
        <f t="shared" si="2"/>
        <v>0</v>
      </c>
      <c r="AA34" s="23">
        <f t="shared" si="2"/>
        <v>52.4</v>
      </c>
      <c r="AB34" s="24">
        <f t="shared" si="2"/>
        <v>54</v>
      </c>
      <c r="AC34" s="576"/>
      <c r="AD34" s="579"/>
      <c r="AE34" s="579"/>
      <c r="AF34" s="582"/>
      <c r="AG34" s="47"/>
      <c r="AH34" s="47"/>
      <c r="AI34" s="47"/>
      <c r="AJ34" s="47"/>
      <c r="AK34" s="47"/>
      <c r="AL34" s="47"/>
      <c r="AM34" s="47"/>
      <c r="AN34" s="47"/>
      <c r="AO34" s="50"/>
      <c r="AP34" s="50"/>
      <c r="AQ34" s="494"/>
      <c r="AR34" s="494"/>
      <c r="AS34" s="494"/>
      <c r="AT34" s="494"/>
      <c r="AU34" s="494"/>
      <c r="AV34" s="494"/>
      <c r="AW34" s="494"/>
      <c r="AX34" s="494"/>
      <c r="AY34" s="494"/>
      <c r="AZ34" s="494"/>
      <c r="BA34" s="494"/>
      <c r="BB34" s="494"/>
      <c r="BC34" s="494"/>
      <c r="BD34" s="494"/>
      <c r="BE34" s="494"/>
      <c r="BG34" s="51"/>
    </row>
    <row r="35" spans="1:1019" ht="20.25" customHeight="1" x14ac:dyDescent="0.2">
      <c r="A35" s="583" t="s">
        <v>17</v>
      </c>
      <c r="B35" s="587" t="s">
        <v>18</v>
      </c>
      <c r="C35" s="553" t="s">
        <v>18</v>
      </c>
      <c r="D35" s="556" t="s">
        <v>375</v>
      </c>
      <c r="E35" s="559" t="s">
        <v>376</v>
      </c>
      <c r="F35" s="562"/>
      <c r="G35" s="565" t="s">
        <v>167</v>
      </c>
      <c r="H35" s="568" t="s">
        <v>21</v>
      </c>
      <c r="I35" s="571" t="s">
        <v>22</v>
      </c>
      <c r="J35" s="225" t="s">
        <v>28</v>
      </c>
      <c r="K35" s="226">
        <f>+L35+N35</f>
        <v>0</v>
      </c>
      <c r="L35" s="227">
        <v>0</v>
      </c>
      <c r="M35" s="227">
        <v>0</v>
      </c>
      <c r="N35" s="229">
        <v>0</v>
      </c>
      <c r="O35" s="226">
        <f>+P35+R35</f>
        <v>0</v>
      </c>
      <c r="P35" s="496">
        <v>0</v>
      </c>
      <c r="Q35" s="233">
        <v>0</v>
      </c>
      <c r="R35" s="229">
        <v>0</v>
      </c>
      <c r="S35" s="226">
        <f>+T35+V35</f>
        <v>200</v>
      </c>
      <c r="T35" s="227">
        <v>0</v>
      </c>
      <c r="U35" s="227">
        <v>0</v>
      </c>
      <c r="V35" s="229">
        <v>200</v>
      </c>
      <c r="W35" s="226">
        <f>+X35+Z35</f>
        <v>0</v>
      </c>
      <c r="X35" s="227">
        <v>0</v>
      </c>
      <c r="Y35" s="227">
        <v>0</v>
      </c>
      <c r="Z35" s="229">
        <v>0</v>
      </c>
      <c r="AA35" s="234">
        <v>72.599999999999994</v>
      </c>
      <c r="AB35" s="497">
        <v>0</v>
      </c>
      <c r="AC35" s="574" t="s">
        <v>176</v>
      </c>
      <c r="AD35" s="577" t="s">
        <v>39</v>
      </c>
      <c r="AE35" s="577" t="s">
        <v>29</v>
      </c>
      <c r="AF35" s="580" t="s">
        <v>39</v>
      </c>
      <c r="AG35" s="47"/>
      <c r="AH35" s="47"/>
      <c r="AI35" s="47"/>
      <c r="AJ35" s="47"/>
      <c r="AK35" s="47"/>
      <c r="AL35" s="47"/>
      <c r="AM35" s="47"/>
      <c r="AN35" s="47"/>
      <c r="AO35" s="50"/>
      <c r="AP35" s="50"/>
      <c r="AQ35" s="493"/>
      <c r="AR35" s="493"/>
      <c r="AS35" s="493"/>
      <c r="AT35" s="493"/>
      <c r="AU35" s="493"/>
      <c r="AV35" s="493"/>
      <c r="AW35" s="493"/>
      <c r="AX35" s="493"/>
      <c r="AY35" s="493"/>
      <c r="AZ35" s="493"/>
      <c r="BA35" s="493"/>
      <c r="BB35" s="493"/>
      <c r="BC35" s="493"/>
      <c r="BD35" s="493"/>
      <c r="BE35" s="493"/>
      <c r="BG35" s="51"/>
    </row>
    <row r="36" spans="1:1019" ht="20.25" customHeight="1" thickBot="1" x14ac:dyDescent="0.25">
      <c r="A36" s="585"/>
      <c r="B36" s="588"/>
      <c r="C36" s="554"/>
      <c r="D36" s="557"/>
      <c r="E36" s="560"/>
      <c r="F36" s="563"/>
      <c r="G36" s="566"/>
      <c r="H36" s="569"/>
      <c r="I36" s="572"/>
      <c r="J36" s="498" t="s">
        <v>25</v>
      </c>
      <c r="K36" s="230">
        <f>+L36+N36</f>
        <v>0</v>
      </c>
      <c r="L36" s="231">
        <v>0</v>
      </c>
      <c r="M36" s="231">
        <v>0</v>
      </c>
      <c r="N36" s="232">
        <v>0</v>
      </c>
      <c r="O36" s="499">
        <f>P36+R36</f>
        <v>0</v>
      </c>
      <c r="P36" s="500">
        <v>0</v>
      </c>
      <c r="Q36" s="501">
        <v>0</v>
      </c>
      <c r="R36" s="232">
        <v>0</v>
      </c>
      <c r="S36" s="230">
        <f>+T36+V36</f>
        <v>360</v>
      </c>
      <c r="T36" s="231">
        <v>0</v>
      </c>
      <c r="U36" s="231">
        <v>0</v>
      </c>
      <c r="V36" s="232">
        <v>360</v>
      </c>
      <c r="W36" s="230">
        <f>+X36+Z36</f>
        <v>0</v>
      </c>
      <c r="X36" s="231">
        <v>0</v>
      </c>
      <c r="Y36" s="231">
        <v>0</v>
      </c>
      <c r="Z36" s="232">
        <v>0</v>
      </c>
      <c r="AA36" s="235">
        <v>90</v>
      </c>
      <c r="AB36" s="502">
        <v>0</v>
      </c>
      <c r="AC36" s="575"/>
      <c r="AD36" s="578"/>
      <c r="AE36" s="578"/>
      <c r="AF36" s="581"/>
      <c r="AG36" s="47"/>
      <c r="AH36" s="47"/>
      <c r="AI36" s="47"/>
      <c r="AJ36" s="47"/>
      <c r="AK36" s="47"/>
      <c r="AL36" s="47"/>
      <c r="AM36" s="47"/>
      <c r="AN36" s="47"/>
      <c r="AO36" s="50"/>
      <c r="AP36" s="50"/>
      <c r="AQ36" s="493"/>
      <c r="AR36" s="493"/>
      <c r="AS36" s="493"/>
      <c r="AT36" s="493"/>
      <c r="AU36" s="493"/>
      <c r="AV36" s="493"/>
      <c r="AW36" s="493"/>
      <c r="AX36" s="493"/>
      <c r="AY36" s="493"/>
      <c r="AZ36" s="493"/>
      <c r="BA36" s="493"/>
      <c r="BB36" s="493"/>
      <c r="BC36" s="493"/>
      <c r="BD36" s="493"/>
      <c r="BE36" s="493"/>
      <c r="BG36" s="51"/>
    </row>
    <row r="37" spans="1:1019" ht="30" customHeight="1" thickBot="1" x14ac:dyDescent="0.25">
      <c r="A37" s="586"/>
      <c r="B37" s="589"/>
      <c r="C37" s="555"/>
      <c r="D37" s="558"/>
      <c r="E37" s="561"/>
      <c r="F37" s="564"/>
      <c r="G37" s="567"/>
      <c r="H37" s="570"/>
      <c r="I37" s="573"/>
      <c r="J37" s="134" t="s">
        <v>26</v>
      </c>
      <c r="K37" s="20">
        <f t="shared" ref="K37:AB37" si="3">SUM(K35:K36)</f>
        <v>0</v>
      </c>
      <c r="L37" s="3">
        <f t="shared" si="3"/>
        <v>0</v>
      </c>
      <c r="M37" s="3">
        <f t="shared" si="3"/>
        <v>0</v>
      </c>
      <c r="N37" s="21">
        <f t="shared" si="3"/>
        <v>0</v>
      </c>
      <c r="O37" s="106">
        <f t="shared" si="3"/>
        <v>0</v>
      </c>
      <c r="P37" s="3">
        <f t="shared" si="3"/>
        <v>0</v>
      </c>
      <c r="Q37" s="3">
        <f t="shared" si="3"/>
        <v>0</v>
      </c>
      <c r="R37" s="21">
        <f t="shared" si="3"/>
        <v>0</v>
      </c>
      <c r="S37" s="20">
        <f t="shared" si="3"/>
        <v>560</v>
      </c>
      <c r="T37" s="3">
        <f t="shared" si="3"/>
        <v>0</v>
      </c>
      <c r="U37" s="3">
        <f t="shared" si="3"/>
        <v>0</v>
      </c>
      <c r="V37" s="21">
        <f t="shared" si="3"/>
        <v>560</v>
      </c>
      <c r="W37" s="20">
        <f t="shared" si="3"/>
        <v>0</v>
      </c>
      <c r="X37" s="3">
        <f t="shared" si="3"/>
        <v>0</v>
      </c>
      <c r="Y37" s="3">
        <f t="shared" si="3"/>
        <v>0</v>
      </c>
      <c r="Z37" s="21">
        <f t="shared" si="3"/>
        <v>0</v>
      </c>
      <c r="AA37" s="23">
        <f t="shared" si="3"/>
        <v>162.6</v>
      </c>
      <c r="AB37" s="24">
        <f t="shared" si="3"/>
        <v>0</v>
      </c>
      <c r="AC37" s="576"/>
      <c r="AD37" s="579"/>
      <c r="AE37" s="579"/>
      <c r="AF37" s="582"/>
      <c r="AG37" s="47"/>
      <c r="AH37" s="47"/>
      <c r="AI37" s="47"/>
      <c r="AJ37" s="47"/>
      <c r="AK37" s="47"/>
      <c r="AL37" s="47"/>
      <c r="AM37" s="47"/>
      <c r="AN37" s="47"/>
      <c r="AO37" s="50"/>
      <c r="AP37" s="50"/>
      <c r="AQ37" s="493"/>
      <c r="AR37" s="493"/>
      <c r="AS37" s="493"/>
      <c r="AT37" s="493"/>
      <c r="AU37" s="493"/>
      <c r="AV37" s="493"/>
      <c r="AW37" s="493"/>
      <c r="AX37" s="493"/>
      <c r="AY37" s="493"/>
      <c r="AZ37" s="493"/>
      <c r="BA37" s="493"/>
      <c r="BB37" s="493"/>
      <c r="BC37" s="493"/>
      <c r="BD37" s="493"/>
      <c r="BE37" s="493"/>
      <c r="BG37" s="51"/>
    </row>
    <row r="38" spans="1:1019" ht="15" customHeight="1" x14ac:dyDescent="0.2">
      <c r="A38" s="583" t="s">
        <v>17</v>
      </c>
      <c r="B38" s="587" t="s">
        <v>18</v>
      </c>
      <c r="C38" s="553" t="s">
        <v>18</v>
      </c>
      <c r="D38" s="930" t="s">
        <v>44</v>
      </c>
      <c r="E38" s="786" t="s">
        <v>45</v>
      </c>
      <c r="F38" s="777"/>
      <c r="G38" s="868" t="s">
        <v>281</v>
      </c>
      <c r="H38" s="932" t="s">
        <v>21</v>
      </c>
      <c r="I38" s="597" t="s">
        <v>22</v>
      </c>
      <c r="J38" s="275" t="s">
        <v>24</v>
      </c>
      <c r="K38" s="156">
        <f>+L38+N38</f>
        <v>56.5</v>
      </c>
      <c r="L38" s="12">
        <v>0</v>
      </c>
      <c r="M38" s="12">
        <v>0</v>
      </c>
      <c r="N38" s="109">
        <v>56.5</v>
      </c>
      <c r="O38" s="153">
        <f>+P38+R38</f>
        <v>0</v>
      </c>
      <c r="P38" s="299">
        <v>0</v>
      </c>
      <c r="Q38" s="236">
        <v>0</v>
      </c>
      <c r="R38" s="109">
        <v>0</v>
      </c>
      <c r="S38" s="156">
        <f>+T38+V38</f>
        <v>0</v>
      </c>
      <c r="T38" s="12">
        <v>0</v>
      </c>
      <c r="U38" s="12">
        <v>0</v>
      </c>
      <c r="V38" s="109">
        <v>0</v>
      </c>
      <c r="W38" s="156">
        <f>+X38+Z38</f>
        <v>0</v>
      </c>
      <c r="X38" s="12">
        <v>0</v>
      </c>
      <c r="Y38" s="12">
        <v>0</v>
      </c>
      <c r="Z38" s="109">
        <v>0</v>
      </c>
      <c r="AA38" s="286">
        <v>0</v>
      </c>
      <c r="AB38" s="292">
        <v>0</v>
      </c>
      <c r="AC38" s="922" t="s">
        <v>256</v>
      </c>
      <c r="AD38" s="637" t="s">
        <v>257</v>
      </c>
      <c r="AE38" s="637" t="s">
        <v>39</v>
      </c>
      <c r="AF38" s="640" t="s">
        <v>39</v>
      </c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6"/>
    </row>
    <row r="39" spans="1:1019" ht="15.75" customHeight="1" x14ac:dyDescent="0.2">
      <c r="A39" s="585"/>
      <c r="B39" s="588"/>
      <c r="C39" s="554"/>
      <c r="D39" s="931"/>
      <c r="E39" s="787"/>
      <c r="F39" s="778"/>
      <c r="G39" s="869"/>
      <c r="H39" s="933"/>
      <c r="I39" s="598"/>
      <c r="J39" s="276" t="s">
        <v>28</v>
      </c>
      <c r="K39" s="190">
        <f>+L39+N39</f>
        <v>103.6</v>
      </c>
      <c r="L39" s="97">
        <v>0</v>
      </c>
      <c r="M39" s="97">
        <v>0</v>
      </c>
      <c r="N39" s="280">
        <v>103.6</v>
      </c>
      <c r="O39" s="182">
        <f>+P39+R39</f>
        <v>377.1</v>
      </c>
      <c r="P39" s="241">
        <v>0</v>
      </c>
      <c r="Q39" s="242">
        <v>0</v>
      </c>
      <c r="R39" s="280">
        <v>377.1</v>
      </c>
      <c r="S39" s="190">
        <f>+T39+V39</f>
        <v>377.1</v>
      </c>
      <c r="T39" s="97">
        <v>0</v>
      </c>
      <c r="U39" s="97">
        <v>0</v>
      </c>
      <c r="V39" s="280">
        <v>377.1</v>
      </c>
      <c r="W39" s="190">
        <f>+X39+Z39</f>
        <v>0</v>
      </c>
      <c r="X39" s="97">
        <v>0</v>
      </c>
      <c r="Y39" s="97">
        <v>0</v>
      </c>
      <c r="Z39" s="280">
        <v>0</v>
      </c>
      <c r="AA39" s="290">
        <v>0</v>
      </c>
      <c r="AB39" s="300">
        <v>0</v>
      </c>
      <c r="AC39" s="923"/>
      <c r="AD39" s="638"/>
      <c r="AE39" s="638"/>
      <c r="AF39" s="641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6"/>
    </row>
    <row r="40" spans="1:1019" ht="15" customHeight="1" thickBot="1" x14ac:dyDescent="0.25">
      <c r="A40" s="585"/>
      <c r="B40" s="588"/>
      <c r="C40" s="554"/>
      <c r="D40" s="931"/>
      <c r="E40" s="787"/>
      <c r="F40" s="778"/>
      <c r="G40" s="869"/>
      <c r="H40" s="933"/>
      <c r="I40" s="598"/>
      <c r="J40" s="301" t="s">
        <v>25</v>
      </c>
      <c r="K40" s="294">
        <f>+L40+N40</f>
        <v>6.1</v>
      </c>
      <c r="L40" s="110">
        <v>0</v>
      </c>
      <c r="M40" s="110">
        <v>0</v>
      </c>
      <c r="N40" s="111">
        <v>6.1</v>
      </c>
      <c r="O40" s="161">
        <f>P40+R40</f>
        <v>377.1</v>
      </c>
      <c r="P40" s="302">
        <v>0</v>
      </c>
      <c r="Q40" s="295">
        <v>0</v>
      </c>
      <c r="R40" s="111">
        <v>377.1</v>
      </c>
      <c r="S40" s="294">
        <f>+T40+V40</f>
        <v>377.1</v>
      </c>
      <c r="T40" s="110">
        <v>0</v>
      </c>
      <c r="U40" s="110">
        <v>0</v>
      </c>
      <c r="V40" s="111">
        <v>377.1</v>
      </c>
      <c r="W40" s="294">
        <f>+X40+Z40</f>
        <v>0</v>
      </c>
      <c r="X40" s="110">
        <v>0</v>
      </c>
      <c r="Y40" s="110">
        <v>0</v>
      </c>
      <c r="Z40" s="111">
        <v>0</v>
      </c>
      <c r="AA40" s="298">
        <v>0</v>
      </c>
      <c r="AB40" s="296">
        <v>0</v>
      </c>
      <c r="AC40" s="923"/>
      <c r="AD40" s="638"/>
      <c r="AE40" s="638"/>
      <c r="AF40" s="6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4"/>
      <c r="BH40" s="41"/>
      <c r="BI40" s="41"/>
      <c r="BJ40" s="41"/>
      <c r="BK40" s="41"/>
      <c r="BL40" s="41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41"/>
      <c r="CA40" s="41"/>
      <c r="CB40" s="41"/>
      <c r="CC40" s="41"/>
      <c r="CD40" s="41"/>
      <c r="CE40" s="41"/>
      <c r="CF40" s="41"/>
      <c r="CG40" s="41"/>
      <c r="CH40" s="41"/>
      <c r="CI40" s="41"/>
      <c r="CJ40" s="41"/>
      <c r="CK40" s="41"/>
      <c r="CL40" s="41"/>
      <c r="CM40" s="41"/>
      <c r="CN40" s="41"/>
      <c r="CO40" s="41"/>
      <c r="CP40" s="41"/>
      <c r="CQ40" s="41"/>
      <c r="CR40" s="41"/>
      <c r="CS40" s="41"/>
      <c r="CT40" s="41"/>
      <c r="CU40" s="41"/>
      <c r="CV40" s="41"/>
      <c r="CW40" s="41"/>
      <c r="CX40" s="41"/>
      <c r="CY40" s="41"/>
      <c r="CZ40" s="41"/>
      <c r="DA40" s="41"/>
      <c r="DB40" s="41"/>
      <c r="DC40" s="41"/>
      <c r="DD40" s="41"/>
      <c r="DE40" s="41"/>
      <c r="DF40" s="41"/>
      <c r="DG40" s="41"/>
      <c r="DH40" s="41"/>
      <c r="DI40" s="41"/>
      <c r="DJ40" s="41"/>
      <c r="DK40" s="41"/>
      <c r="DL40" s="41"/>
      <c r="DM40" s="41"/>
      <c r="DN40" s="41"/>
      <c r="DO40" s="41"/>
      <c r="DP40" s="41"/>
      <c r="DQ40" s="41"/>
      <c r="DR40" s="41"/>
      <c r="DS40" s="41"/>
      <c r="DT40" s="41"/>
      <c r="DU40" s="41"/>
      <c r="DV40" s="41"/>
      <c r="DW40" s="41"/>
      <c r="DX40" s="41"/>
      <c r="DY40" s="41"/>
      <c r="DZ40" s="41"/>
      <c r="EA40" s="41"/>
      <c r="EB40" s="41"/>
      <c r="EC40" s="41"/>
      <c r="ED40" s="41"/>
      <c r="EE40" s="41"/>
      <c r="EF40" s="41"/>
      <c r="EG40" s="41"/>
      <c r="EH40" s="41"/>
      <c r="EI40" s="41"/>
      <c r="EJ40" s="41"/>
      <c r="EK40" s="41"/>
      <c r="EL40" s="41"/>
      <c r="EM40" s="41"/>
      <c r="EN40" s="41"/>
      <c r="EO40" s="41"/>
      <c r="EP40" s="41"/>
      <c r="EQ40" s="41"/>
      <c r="ER40" s="41"/>
      <c r="ES40" s="41"/>
      <c r="ET40" s="41"/>
      <c r="EU40" s="41"/>
      <c r="EV40" s="41"/>
      <c r="EW40" s="41"/>
      <c r="EX40" s="41"/>
      <c r="EY40" s="41"/>
      <c r="EZ40" s="41"/>
      <c r="FA40" s="41"/>
      <c r="FB40" s="41"/>
      <c r="FC40" s="41"/>
      <c r="FD40" s="41"/>
      <c r="FE40" s="41"/>
      <c r="FF40" s="41"/>
      <c r="FG40" s="41"/>
      <c r="FH40" s="41"/>
      <c r="FI40" s="41"/>
      <c r="FJ40" s="41"/>
      <c r="FK40" s="41"/>
      <c r="FL40" s="41"/>
      <c r="FM40" s="41"/>
      <c r="FN40" s="41"/>
      <c r="FO40" s="41"/>
      <c r="FP40" s="41"/>
      <c r="FQ40" s="41"/>
      <c r="FR40" s="41"/>
      <c r="FS40" s="41"/>
      <c r="FT40" s="41"/>
      <c r="FU40" s="41"/>
      <c r="FV40" s="41"/>
      <c r="FW40" s="41"/>
      <c r="FX40" s="41"/>
      <c r="FY40" s="41"/>
      <c r="FZ40" s="41"/>
      <c r="GA40" s="41"/>
      <c r="GB40" s="41"/>
      <c r="GC40" s="41"/>
      <c r="GD40" s="41"/>
      <c r="GE40" s="41"/>
      <c r="GF40" s="41"/>
      <c r="GG40" s="41"/>
      <c r="GH40" s="41"/>
      <c r="GI40" s="41"/>
      <c r="GJ40" s="41"/>
      <c r="GK40" s="41"/>
      <c r="GL40" s="41"/>
      <c r="GM40" s="41"/>
      <c r="GN40" s="41"/>
      <c r="GO40" s="41"/>
      <c r="GP40" s="41"/>
      <c r="GQ40" s="41"/>
      <c r="GR40" s="41"/>
      <c r="GS40" s="41"/>
      <c r="GT40" s="41"/>
      <c r="GU40" s="41"/>
      <c r="GV40" s="41"/>
      <c r="GW40" s="41"/>
      <c r="GX40" s="41"/>
      <c r="GY40" s="41"/>
      <c r="GZ40" s="41"/>
      <c r="HA40" s="41"/>
      <c r="HB40" s="41"/>
      <c r="HC40" s="41"/>
      <c r="HD40" s="41"/>
      <c r="HE40" s="41"/>
      <c r="HF40" s="41"/>
      <c r="HG40" s="41"/>
      <c r="HH40" s="41"/>
      <c r="HI40" s="41"/>
      <c r="HJ40" s="41"/>
      <c r="HK40" s="41"/>
      <c r="HL40" s="41"/>
      <c r="HM40" s="41"/>
      <c r="HN40" s="41"/>
      <c r="HO40" s="41"/>
      <c r="HP40" s="41"/>
      <c r="HQ40" s="41"/>
      <c r="HR40" s="41"/>
      <c r="HS40" s="41"/>
      <c r="HT40" s="41"/>
      <c r="HU40" s="41"/>
      <c r="HV40" s="41"/>
      <c r="HW40" s="41"/>
      <c r="HX40" s="41"/>
      <c r="HY40" s="41"/>
      <c r="HZ40" s="41"/>
      <c r="IA40" s="41"/>
      <c r="IB40" s="41"/>
      <c r="IC40" s="41"/>
      <c r="ID40" s="41"/>
      <c r="IE40" s="41"/>
      <c r="IF40" s="41"/>
      <c r="IG40" s="41"/>
      <c r="IH40" s="41"/>
      <c r="II40" s="41"/>
      <c r="IJ40" s="41"/>
      <c r="IK40" s="41"/>
      <c r="IL40" s="41"/>
      <c r="IM40" s="41"/>
      <c r="IN40" s="41"/>
      <c r="IO40" s="41"/>
      <c r="IP40" s="41"/>
      <c r="IQ40" s="41"/>
      <c r="IR40" s="41"/>
      <c r="IS40" s="41"/>
      <c r="IT40" s="41"/>
      <c r="IU40" s="41"/>
      <c r="IV40" s="41"/>
      <c r="IW40" s="41"/>
      <c r="IX40" s="41"/>
      <c r="IY40" s="41"/>
      <c r="IZ40" s="41"/>
      <c r="JA40" s="41"/>
      <c r="JB40" s="41"/>
      <c r="JC40" s="41"/>
      <c r="JD40" s="41"/>
      <c r="JE40" s="41"/>
      <c r="JF40" s="41"/>
      <c r="JG40" s="41"/>
      <c r="JH40" s="41"/>
      <c r="JI40" s="41"/>
      <c r="JJ40" s="41"/>
      <c r="JK40" s="41"/>
      <c r="JL40" s="41"/>
      <c r="JM40" s="41"/>
      <c r="JN40" s="41"/>
      <c r="JO40" s="41"/>
      <c r="JP40" s="41"/>
      <c r="JQ40" s="41"/>
      <c r="JR40" s="41"/>
      <c r="JS40" s="41"/>
      <c r="JT40" s="41"/>
      <c r="JU40" s="41"/>
      <c r="JV40" s="41"/>
      <c r="JW40" s="41"/>
      <c r="JX40" s="41"/>
      <c r="JY40" s="41"/>
      <c r="JZ40" s="41"/>
      <c r="KA40" s="41"/>
      <c r="KB40" s="41"/>
      <c r="KC40" s="41"/>
      <c r="KD40" s="41"/>
      <c r="KE40" s="41"/>
      <c r="KF40" s="41"/>
      <c r="KG40" s="41"/>
      <c r="KH40" s="41"/>
      <c r="KI40" s="41"/>
      <c r="KJ40" s="41"/>
      <c r="KK40" s="41"/>
      <c r="KL40" s="41"/>
      <c r="KM40" s="41"/>
      <c r="KN40" s="41"/>
      <c r="KO40" s="41"/>
      <c r="KP40" s="41"/>
      <c r="KQ40" s="41"/>
      <c r="KR40" s="41"/>
      <c r="KS40" s="41"/>
      <c r="KT40" s="41"/>
      <c r="KU40" s="41"/>
      <c r="KV40" s="41"/>
      <c r="KW40" s="41"/>
      <c r="KX40" s="41"/>
      <c r="KY40" s="41"/>
      <c r="KZ40" s="41"/>
      <c r="LA40" s="41"/>
      <c r="LB40" s="41"/>
      <c r="LC40" s="41"/>
      <c r="LD40" s="41"/>
      <c r="LE40" s="41"/>
      <c r="LF40" s="41"/>
      <c r="LG40" s="41"/>
      <c r="LH40" s="41"/>
      <c r="LI40" s="41"/>
      <c r="LJ40" s="41"/>
      <c r="LK40" s="41"/>
      <c r="LL40" s="41"/>
      <c r="LM40" s="41"/>
      <c r="LN40" s="41"/>
      <c r="LO40" s="41"/>
      <c r="LP40" s="41"/>
      <c r="LQ40" s="41"/>
      <c r="LR40" s="41"/>
      <c r="LS40" s="41"/>
      <c r="LT40" s="41"/>
      <c r="LU40" s="41"/>
      <c r="LV40" s="41"/>
      <c r="LW40" s="41"/>
      <c r="LX40" s="41"/>
      <c r="LY40" s="41"/>
      <c r="LZ40" s="41"/>
      <c r="MA40" s="41"/>
      <c r="MB40" s="41"/>
      <c r="MC40" s="41"/>
      <c r="MD40" s="41"/>
      <c r="ME40" s="41"/>
      <c r="MF40" s="41"/>
      <c r="MG40" s="41"/>
      <c r="MH40" s="41"/>
      <c r="MI40" s="41"/>
      <c r="MJ40" s="41"/>
      <c r="MK40" s="41"/>
      <c r="ML40" s="41"/>
      <c r="MM40" s="41"/>
      <c r="MN40" s="41"/>
      <c r="MO40" s="41"/>
      <c r="MP40" s="41"/>
      <c r="MQ40" s="41"/>
      <c r="MR40" s="41"/>
      <c r="MS40" s="41"/>
      <c r="MT40" s="41"/>
      <c r="MU40" s="41"/>
      <c r="MV40" s="41"/>
      <c r="MW40" s="41"/>
      <c r="MX40" s="41"/>
      <c r="MY40" s="41"/>
      <c r="MZ40" s="41"/>
      <c r="NA40" s="41"/>
      <c r="NB40" s="41"/>
      <c r="NC40" s="41"/>
      <c r="ND40" s="41"/>
      <c r="NE40" s="41"/>
      <c r="NF40" s="41"/>
      <c r="NG40" s="41"/>
      <c r="NH40" s="41"/>
      <c r="NI40" s="41"/>
      <c r="NJ40" s="41"/>
      <c r="NK40" s="41"/>
      <c r="NL40" s="41"/>
      <c r="NM40" s="41"/>
      <c r="NN40" s="41"/>
      <c r="NO40" s="41"/>
      <c r="NP40" s="41"/>
      <c r="NQ40" s="41"/>
      <c r="NR40" s="41"/>
      <c r="NS40" s="41"/>
      <c r="NT40" s="41"/>
      <c r="NU40" s="41"/>
      <c r="NV40" s="41"/>
      <c r="NW40" s="41"/>
      <c r="NX40" s="41"/>
      <c r="NY40" s="41"/>
      <c r="NZ40" s="41"/>
      <c r="OA40" s="41"/>
      <c r="OB40" s="41"/>
      <c r="OC40" s="41"/>
      <c r="OD40" s="41"/>
      <c r="OE40" s="41"/>
      <c r="OF40" s="41"/>
      <c r="OG40" s="41"/>
      <c r="OH40" s="41"/>
      <c r="OI40" s="41"/>
      <c r="OJ40" s="41"/>
      <c r="OK40" s="41"/>
      <c r="OL40" s="41"/>
      <c r="OM40" s="41"/>
      <c r="ON40" s="41"/>
      <c r="OO40" s="41"/>
      <c r="OP40" s="41"/>
      <c r="OQ40" s="41"/>
      <c r="OR40" s="41"/>
      <c r="OS40" s="41"/>
      <c r="OT40" s="41"/>
      <c r="OU40" s="41"/>
      <c r="OV40" s="41"/>
      <c r="OW40" s="41"/>
      <c r="OX40" s="41"/>
      <c r="OY40" s="41"/>
      <c r="OZ40" s="41"/>
      <c r="PA40" s="41"/>
      <c r="PB40" s="41"/>
      <c r="PC40" s="41"/>
      <c r="PD40" s="41"/>
      <c r="PE40" s="41"/>
      <c r="PF40" s="41"/>
      <c r="PG40" s="41"/>
      <c r="PH40" s="41"/>
      <c r="PI40" s="41"/>
      <c r="PJ40" s="41"/>
      <c r="PK40" s="41"/>
      <c r="PL40" s="41"/>
      <c r="PM40" s="41"/>
      <c r="PN40" s="41"/>
      <c r="PO40" s="41"/>
      <c r="PP40" s="41"/>
      <c r="PQ40" s="41"/>
      <c r="PR40" s="41"/>
      <c r="PS40" s="41"/>
      <c r="PT40" s="41"/>
      <c r="PU40" s="41"/>
      <c r="PV40" s="41"/>
      <c r="PW40" s="41"/>
      <c r="PX40" s="41"/>
      <c r="PY40" s="41"/>
      <c r="PZ40" s="41"/>
      <c r="QA40" s="41"/>
      <c r="QB40" s="41"/>
      <c r="QC40" s="41"/>
      <c r="QD40" s="41"/>
      <c r="QE40" s="41"/>
      <c r="QF40" s="41"/>
      <c r="QG40" s="41"/>
      <c r="QH40" s="41"/>
      <c r="QI40" s="41"/>
      <c r="QJ40" s="41"/>
      <c r="QK40" s="41"/>
      <c r="QL40" s="41"/>
      <c r="QM40" s="41"/>
      <c r="QN40" s="41"/>
      <c r="QO40" s="41"/>
      <c r="QP40" s="41"/>
      <c r="QQ40" s="41"/>
      <c r="QR40" s="41"/>
      <c r="QS40" s="41"/>
      <c r="QT40" s="41"/>
      <c r="QU40" s="41"/>
      <c r="QV40" s="41"/>
      <c r="QW40" s="41"/>
      <c r="QX40" s="41"/>
      <c r="QY40" s="41"/>
      <c r="QZ40" s="41"/>
      <c r="RA40" s="41"/>
      <c r="RB40" s="41"/>
      <c r="RC40" s="41"/>
      <c r="RD40" s="41"/>
      <c r="RE40" s="41"/>
      <c r="RF40" s="41"/>
      <c r="RG40" s="41"/>
      <c r="RH40" s="41"/>
      <c r="RI40" s="41"/>
      <c r="RJ40" s="41"/>
      <c r="RK40" s="41"/>
      <c r="RL40" s="41"/>
      <c r="RM40" s="41"/>
      <c r="RN40" s="41"/>
      <c r="RO40" s="41"/>
      <c r="RP40" s="41"/>
      <c r="RQ40" s="41"/>
      <c r="RR40" s="41"/>
      <c r="RS40" s="41"/>
      <c r="RT40" s="41"/>
      <c r="RU40" s="41"/>
      <c r="RV40" s="41"/>
      <c r="RW40" s="41"/>
      <c r="RX40" s="41"/>
      <c r="RY40" s="41"/>
      <c r="RZ40" s="41"/>
      <c r="SA40" s="41"/>
      <c r="SB40" s="41"/>
      <c r="SC40" s="41"/>
      <c r="SD40" s="41"/>
      <c r="SE40" s="41"/>
      <c r="SF40" s="41"/>
      <c r="SG40" s="41"/>
      <c r="SH40" s="41"/>
      <c r="SI40" s="41"/>
      <c r="SJ40" s="41"/>
      <c r="SK40" s="41"/>
      <c r="SL40" s="41"/>
      <c r="SM40" s="41"/>
      <c r="SN40" s="41"/>
      <c r="SO40" s="41"/>
      <c r="SP40" s="41"/>
      <c r="SQ40" s="41"/>
      <c r="SR40" s="41"/>
      <c r="SS40" s="41"/>
      <c r="ST40" s="41"/>
      <c r="SU40" s="41"/>
      <c r="SV40" s="41"/>
      <c r="SW40" s="41"/>
      <c r="SX40" s="41"/>
      <c r="SY40" s="41"/>
      <c r="SZ40" s="41"/>
      <c r="TA40" s="41"/>
      <c r="TB40" s="41"/>
      <c r="TC40" s="41"/>
      <c r="TD40" s="41"/>
      <c r="TE40" s="41"/>
      <c r="TF40" s="41"/>
      <c r="TG40" s="41"/>
      <c r="TH40" s="41"/>
      <c r="TI40" s="41"/>
      <c r="TJ40" s="41"/>
      <c r="TK40" s="41"/>
      <c r="TL40" s="41"/>
      <c r="TM40" s="41"/>
      <c r="TN40" s="41"/>
      <c r="TO40" s="41"/>
      <c r="TP40" s="41"/>
      <c r="TQ40" s="41"/>
      <c r="TR40" s="41"/>
      <c r="TS40" s="41"/>
      <c r="TT40" s="41"/>
      <c r="TU40" s="41"/>
      <c r="TV40" s="41"/>
      <c r="TW40" s="41"/>
      <c r="TX40" s="41"/>
      <c r="TY40" s="41"/>
      <c r="TZ40" s="41"/>
      <c r="UA40" s="41"/>
      <c r="UB40" s="41"/>
      <c r="UC40" s="41"/>
      <c r="UD40" s="41"/>
      <c r="UE40" s="41"/>
      <c r="UF40" s="41"/>
      <c r="UG40" s="41"/>
      <c r="UH40" s="41"/>
      <c r="UI40" s="41"/>
      <c r="UJ40" s="41"/>
      <c r="UK40" s="41"/>
      <c r="UL40" s="41"/>
      <c r="UM40" s="41"/>
      <c r="UN40" s="41"/>
      <c r="UO40" s="41"/>
      <c r="UP40" s="41"/>
      <c r="UQ40" s="41"/>
      <c r="UR40" s="41"/>
      <c r="US40" s="41"/>
      <c r="UT40" s="41"/>
      <c r="UU40" s="41"/>
      <c r="UV40" s="41"/>
      <c r="UW40" s="41"/>
      <c r="UX40" s="41"/>
      <c r="UY40" s="41"/>
      <c r="UZ40" s="41"/>
      <c r="VA40" s="41"/>
      <c r="VB40" s="41"/>
      <c r="VC40" s="41"/>
      <c r="VD40" s="41"/>
      <c r="VE40" s="41"/>
      <c r="VF40" s="41"/>
      <c r="VG40" s="41"/>
      <c r="VH40" s="41"/>
      <c r="VI40" s="41"/>
      <c r="VJ40" s="41"/>
      <c r="VK40" s="41"/>
      <c r="VL40" s="41"/>
      <c r="VM40" s="41"/>
      <c r="VN40" s="41"/>
      <c r="VO40" s="41"/>
      <c r="VP40" s="41"/>
      <c r="VQ40" s="41"/>
      <c r="VR40" s="41"/>
      <c r="VS40" s="41"/>
      <c r="VT40" s="41"/>
      <c r="VU40" s="41"/>
      <c r="VV40" s="41"/>
      <c r="VW40" s="41"/>
      <c r="VX40" s="41"/>
      <c r="VY40" s="41"/>
      <c r="VZ40" s="41"/>
      <c r="WA40" s="41"/>
      <c r="WB40" s="41"/>
      <c r="WC40" s="41"/>
      <c r="WD40" s="41"/>
      <c r="WE40" s="41"/>
      <c r="WF40" s="41"/>
      <c r="WG40" s="41"/>
      <c r="WH40" s="41"/>
      <c r="WI40" s="41"/>
      <c r="WJ40" s="41"/>
      <c r="WK40" s="41"/>
      <c r="WL40" s="41"/>
      <c r="WM40" s="41"/>
      <c r="WN40" s="41"/>
      <c r="WO40" s="41"/>
      <c r="WP40" s="41"/>
      <c r="WQ40" s="41"/>
      <c r="WR40" s="41"/>
      <c r="WS40" s="41"/>
      <c r="WT40" s="41"/>
      <c r="WU40" s="41"/>
      <c r="WV40" s="41"/>
      <c r="WW40" s="41"/>
      <c r="WX40" s="41"/>
      <c r="WY40" s="41"/>
      <c r="WZ40" s="41"/>
      <c r="XA40" s="41"/>
      <c r="XB40" s="41"/>
      <c r="XC40" s="41"/>
      <c r="XD40" s="41"/>
      <c r="XE40" s="41"/>
      <c r="XF40" s="41"/>
      <c r="XG40" s="41"/>
      <c r="XH40" s="41"/>
      <c r="XI40" s="41"/>
      <c r="XJ40" s="41"/>
      <c r="XK40" s="41"/>
      <c r="XL40" s="41"/>
      <c r="XM40" s="41"/>
      <c r="XN40" s="41"/>
      <c r="XO40" s="41"/>
      <c r="XP40" s="41"/>
      <c r="XQ40" s="41"/>
      <c r="XR40" s="41"/>
      <c r="XS40" s="41"/>
      <c r="XT40" s="41"/>
      <c r="XU40" s="41"/>
      <c r="XV40" s="41"/>
      <c r="XW40" s="41"/>
      <c r="XX40" s="41"/>
      <c r="XY40" s="41"/>
      <c r="XZ40" s="41"/>
      <c r="YA40" s="41"/>
      <c r="YB40" s="41"/>
      <c r="YC40" s="41"/>
      <c r="YD40" s="41"/>
      <c r="YE40" s="41"/>
      <c r="YF40" s="41"/>
      <c r="YG40" s="41"/>
      <c r="YH40" s="41"/>
      <c r="YI40" s="41"/>
      <c r="YJ40" s="41"/>
      <c r="YK40" s="41"/>
      <c r="YL40" s="41"/>
      <c r="YM40" s="41"/>
      <c r="YN40" s="41"/>
      <c r="YO40" s="41"/>
      <c r="YP40" s="41"/>
      <c r="YQ40" s="41"/>
      <c r="YR40" s="41"/>
      <c r="YS40" s="41"/>
      <c r="YT40" s="41"/>
      <c r="YU40" s="41"/>
      <c r="YV40" s="41"/>
      <c r="YW40" s="41"/>
      <c r="YX40" s="41"/>
      <c r="YY40" s="41"/>
      <c r="YZ40" s="41"/>
      <c r="ZA40" s="41"/>
      <c r="ZB40" s="41"/>
      <c r="ZC40" s="41"/>
      <c r="ZD40" s="41"/>
      <c r="ZE40" s="41"/>
      <c r="ZF40" s="41"/>
      <c r="ZG40" s="41"/>
      <c r="ZH40" s="41"/>
      <c r="ZI40" s="41"/>
      <c r="ZJ40" s="41"/>
      <c r="ZK40" s="41"/>
      <c r="ZL40" s="41"/>
      <c r="ZM40" s="41"/>
      <c r="ZN40" s="41"/>
      <c r="ZO40" s="41"/>
      <c r="ZP40" s="41"/>
      <c r="ZQ40" s="41"/>
      <c r="ZR40" s="41"/>
      <c r="ZS40" s="41"/>
      <c r="ZT40" s="41"/>
      <c r="ZU40" s="41"/>
      <c r="ZV40" s="41"/>
      <c r="ZW40" s="41"/>
      <c r="ZX40" s="41"/>
      <c r="ZY40" s="41"/>
      <c r="ZZ40" s="41"/>
      <c r="AAA40" s="41"/>
      <c r="AAB40" s="41"/>
      <c r="AAC40" s="41"/>
      <c r="AAD40" s="41"/>
      <c r="AAE40" s="41"/>
      <c r="AAF40" s="41"/>
      <c r="AAG40" s="41"/>
      <c r="AAH40" s="41"/>
      <c r="AAI40" s="41"/>
      <c r="AAJ40" s="41"/>
      <c r="AAK40" s="41"/>
      <c r="AAL40" s="41"/>
      <c r="AAM40" s="41"/>
      <c r="AAN40" s="41"/>
      <c r="AAO40" s="41"/>
      <c r="AAP40" s="41"/>
      <c r="AAQ40" s="41"/>
      <c r="AAR40" s="41"/>
      <c r="AAS40" s="41"/>
      <c r="AAT40" s="41"/>
      <c r="AAU40" s="41"/>
      <c r="AAV40" s="41"/>
      <c r="AAW40" s="41"/>
      <c r="AAX40" s="41"/>
      <c r="AAY40" s="41"/>
      <c r="AAZ40" s="41"/>
      <c r="ABA40" s="41"/>
      <c r="ABB40" s="41"/>
      <c r="ABC40" s="41"/>
      <c r="ABD40" s="41"/>
      <c r="ABE40" s="41"/>
      <c r="ABF40" s="41"/>
      <c r="ABG40" s="41"/>
      <c r="ABH40" s="41"/>
      <c r="ABI40" s="41"/>
      <c r="ABJ40" s="41"/>
      <c r="ABK40" s="41"/>
      <c r="ABL40" s="41"/>
      <c r="ABM40" s="41"/>
      <c r="ABN40" s="41"/>
      <c r="ABO40" s="41"/>
      <c r="ABP40" s="41"/>
      <c r="ABQ40" s="41"/>
      <c r="ABR40" s="41"/>
      <c r="ABS40" s="41"/>
      <c r="ABT40" s="41"/>
      <c r="ABU40" s="41"/>
      <c r="ABV40" s="41"/>
      <c r="ABW40" s="41"/>
      <c r="ABX40" s="41"/>
      <c r="ABY40" s="41"/>
      <c r="ABZ40" s="41"/>
      <c r="ACA40" s="41"/>
      <c r="ACB40" s="41"/>
      <c r="ACC40" s="41"/>
      <c r="ACD40" s="41"/>
      <c r="ACE40" s="41"/>
      <c r="ACF40" s="41"/>
      <c r="ACG40" s="41"/>
      <c r="ACH40" s="41"/>
      <c r="ACI40" s="41"/>
      <c r="ACJ40" s="41"/>
      <c r="ACK40" s="41"/>
      <c r="ACL40" s="41"/>
      <c r="ACM40" s="41"/>
      <c r="ACN40" s="41"/>
      <c r="ACO40" s="41"/>
      <c r="ACP40" s="41"/>
      <c r="ACQ40" s="41"/>
      <c r="ACR40" s="41"/>
      <c r="ACS40" s="41"/>
      <c r="ACT40" s="41"/>
      <c r="ACU40" s="41"/>
      <c r="ACV40" s="41"/>
      <c r="ACW40" s="41"/>
      <c r="ACX40" s="41"/>
      <c r="ACY40" s="41"/>
      <c r="ACZ40" s="41"/>
      <c r="ADA40" s="41"/>
      <c r="ADB40" s="41"/>
      <c r="ADC40" s="41"/>
      <c r="ADD40" s="41"/>
      <c r="ADE40" s="41"/>
      <c r="ADF40" s="41"/>
      <c r="ADG40" s="41"/>
      <c r="ADH40" s="41"/>
      <c r="ADI40" s="41"/>
      <c r="ADJ40" s="41"/>
      <c r="ADK40" s="41"/>
      <c r="ADL40" s="41"/>
      <c r="ADM40" s="41"/>
      <c r="ADN40" s="41"/>
      <c r="ADO40" s="41"/>
      <c r="ADP40" s="41"/>
      <c r="ADQ40" s="41"/>
      <c r="ADR40" s="41"/>
      <c r="ADS40" s="41"/>
      <c r="ADT40" s="41"/>
      <c r="ADU40" s="41"/>
      <c r="ADV40" s="41"/>
      <c r="ADW40" s="41"/>
      <c r="ADX40" s="41"/>
      <c r="ADY40" s="41"/>
      <c r="ADZ40" s="41"/>
      <c r="AEA40" s="41"/>
      <c r="AEB40" s="41"/>
      <c r="AEC40" s="41"/>
      <c r="AED40" s="41"/>
      <c r="AEE40" s="41"/>
      <c r="AEF40" s="41"/>
      <c r="AEG40" s="41"/>
      <c r="AEH40" s="41"/>
      <c r="AEI40" s="41"/>
      <c r="AEJ40" s="41"/>
      <c r="AEK40" s="41"/>
      <c r="AEL40" s="41"/>
      <c r="AEM40" s="41"/>
      <c r="AEN40" s="41"/>
      <c r="AEO40" s="41"/>
      <c r="AEP40" s="41"/>
      <c r="AEQ40" s="41"/>
      <c r="AER40" s="41"/>
      <c r="AES40" s="41"/>
      <c r="AET40" s="41"/>
      <c r="AEU40" s="41"/>
      <c r="AEV40" s="41"/>
      <c r="AEW40" s="41"/>
      <c r="AEX40" s="41"/>
      <c r="AEY40" s="41"/>
      <c r="AEZ40" s="41"/>
      <c r="AFA40" s="41"/>
      <c r="AFB40" s="41"/>
      <c r="AFC40" s="41"/>
      <c r="AFD40" s="41"/>
      <c r="AFE40" s="41"/>
      <c r="AFF40" s="41"/>
      <c r="AFG40" s="41"/>
      <c r="AFH40" s="41"/>
      <c r="AFI40" s="41"/>
      <c r="AFJ40" s="41"/>
      <c r="AFK40" s="41"/>
      <c r="AFL40" s="41"/>
      <c r="AFM40" s="41"/>
      <c r="AFN40" s="41"/>
      <c r="AFO40" s="41"/>
      <c r="AFP40" s="41"/>
      <c r="AFQ40" s="41"/>
      <c r="AFR40" s="41"/>
      <c r="AFS40" s="41"/>
      <c r="AFT40" s="41"/>
      <c r="AFU40" s="41"/>
      <c r="AFV40" s="41"/>
      <c r="AFW40" s="41"/>
      <c r="AFX40" s="41"/>
      <c r="AFY40" s="41"/>
      <c r="AFZ40" s="41"/>
      <c r="AGA40" s="41"/>
      <c r="AGB40" s="41"/>
      <c r="AGC40" s="41"/>
      <c r="AGD40" s="41"/>
      <c r="AGE40" s="41"/>
      <c r="AGF40" s="41"/>
      <c r="AGG40" s="41"/>
      <c r="AGH40" s="41"/>
      <c r="AGI40" s="41"/>
      <c r="AGJ40" s="41"/>
      <c r="AGK40" s="41"/>
      <c r="AGL40" s="41"/>
      <c r="AGM40" s="41"/>
      <c r="AGN40" s="41"/>
      <c r="AGO40" s="41"/>
      <c r="AGP40" s="41"/>
      <c r="AGQ40" s="41"/>
      <c r="AGR40" s="41"/>
      <c r="AGS40" s="41"/>
      <c r="AGT40" s="41"/>
      <c r="AGU40" s="41"/>
      <c r="AGV40" s="41"/>
      <c r="AGW40" s="41"/>
      <c r="AGX40" s="41"/>
      <c r="AGY40" s="41"/>
      <c r="AGZ40" s="41"/>
      <c r="AHA40" s="41"/>
      <c r="AHB40" s="41"/>
      <c r="AHC40" s="41"/>
      <c r="AHD40" s="41"/>
      <c r="AHE40" s="41"/>
      <c r="AHF40" s="41"/>
      <c r="AHG40" s="41"/>
      <c r="AHH40" s="41"/>
      <c r="AHI40" s="41"/>
      <c r="AHJ40" s="41"/>
      <c r="AHK40" s="41"/>
      <c r="AHL40" s="41"/>
      <c r="AHM40" s="41"/>
      <c r="AHN40" s="41"/>
      <c r="AHO40" s="41"/>
      <c r="AHP40" s="41"/>
      <c r="AHQ40" s="41"/>
      <c r="AHR40" s="41"/>
      <c r="AHS40" s="41"/>
      <c r="AHT40" s="41"/>
      <c r="AHU40" s="41"/>
      <c r="AHV40" s="41"/>
      <c r="AHW40" s="41"/>
      <c r="AHX40" s="41"/>
      <c r="AHY40" s="41"/>
      <c r="AHZ40" s="41"/>
      <c r="AIA40" s="41"/>
      <c r="AIB40" s="41"/>
      <c r="AIC40" s="41"/>
      <c r="AID40" s="41"/>
      <c r="AIE40" s="41"/>
      <c r="AIF40" s="41"/>
      <c r="AIG40" s="41"/>
      <c r="AIH40" s="41"/>
      <c r="AII40" s="41"/>
      <c r="AIJ40" s="41"/>
      <c r="AIK40" s="41"/>
      <c r="AIL40" s="41"/>
      <c r="AIM40" s="41"/>
      <c r="AIN40" s="41"/>
      <c r="AIO40" s="41"/>
      <c r="AIP40" s="41"/>
      <c r="AIQ40" s="41"/>
      <c r="AIR40" s="41"/>
      <c r="AIS40" s="41"/>
      <c r="AIT40" s="41"/>
      <c r="AIU40" s="41"/>
      <c r="AIV40" s="41"/>
      <c r="AIW40" s="41"/>
      <c r="AIX40" s="41"/>
      <c r="AIY40" s="41"/>
      <c r="AIZ40" s="41"/>
      <c r="AJA40" s="41"/>
      <c r="AJB40" s="41"/>
      <c r="AJC40" s="41"/>
      <c r="AJD40" s="41"/>
      <c r="AJE40" s="41"/>
      <c r="AJF40" s="41"/>
      <c r="AJG40" s="41"/>
      <c r="AJH40" s="41"/>
      <c r="AJI40" s="41"/>
      <c r="AJJ40" s="41"/>
      <c r="AJK40" s="41"/>
      <c r="AJL40" s="41"/>
      <c r="AJM40" s="41"/>
      <c r="AJN40" s="41"/>
      <c r="AJO40" s="41"/>
      <c r="AJP40" s="41"/>
      <c r="AJQ40" s="41"/>
      <c r="AJR40" s="41"/>
      <c r="AJS40" s="41"/>
      <c r="AJT40" s="41"/>
      <c r="AJU40" s="41"/>
      <c r="AJV40" s="41"/>
      <c r="AJW40" s="41"/>
      <c r="AJX40" s="41"/>
      <c r="AJY40" s="41"/>
      <c r="AJZ40" s="41"/>
      <c r="AKA40" s="41"/>
      <c r="AKB40" s="41"/>
      <c r="AKC40" s="41"/>
      <c r="AKD40" s="41"/>
      <c r="AKE40" s="41"/>
      <c r="AKF40" s="41"/>
      <c r="AKG40" s="41"/>
      <c r="AKH40" s="41"/>
      <c r="AKI40" s="41"/>
      <c r="AKJ40" s="41"/>
      <c r="AKK40" s="41"/>
      <c r="AKL40" s="41"/>
      <c r="AKM40" s="41"/>
      <c r="AKN40" s="41"/>
      <c r="AKO40" s="41"/>
      <c r="AKP40" s="41"/>
      <c r="AKQ40" s="41"/>
      <c r="AKR40" s="41"/>
      <c r="AKS40" s="41"/>
      <c r="AKT40" s="41"/>
      <c r="AKU40" s="41"/>
      <c r="AKV40" s="41"/>
      <c r="AKW40" s="41"/>
      <c r="AKX40" s="41"/>
      <c r="AKY40" s="41"/>
      <c r="AKZ40" s="41"/>
      <c r="ALA40" s="41"/>
      <c r="ALB40" s="41"/>
      <c r="ALC40" s="41"/>
      <c r="ALD40" s="41"/>
      <c r="ALE40" s="41"/>
      <c r="ALF40" s="41"/>
      <c r="ALG40" s="41"/>
      <c r="ALH40" s="41"/>
      <c r="ALI40" s="41"/>
      <c r="ALJ40" s="41"/>
      <c r="ALK40" s="41"/>
      <c r="ALL40" s="41"/>
      <c r="ALM40" s="41"/>
      <c r="ALN40" s="41"/>
      <c r="ALO40" s="41"/>
      <c r="ALP40" s="41"/>
      <c r="ALQ40" s="41"/>
      <c r="ALR40" s="41"/>
      <c r="ALS40" s="41"/>
      <c r="ALT40" s="41"/>
      <c r="ALU40" s="41"/>
      <c r="ALV40" s="41"/>
      <c r="ALW40" s="41"/>
      <c r="ALX40" s="41"/>
      <c r="ALY40" s="41"/>
      <c r="ALZ40" s="41"/>
      <c r="AMA40" s="41"/>
      <c r="AMB40" s="41"/>
      <c r="AMC40" s="41"/>
      <c r="AMD40" s="41"/>
      <c r="AME40" s="41"/>
    </row>
    <row r="41" spans="1:1019" ht="22.5" customHeight="1" thickBot="1" x14ac:dyDescent="0.25">
      <c r="A41" s="586"/>
      <c r="B41" s="589"/>
      <c r="C41" s="555"/>
      <c r="D41" s="645"/>
      <c r="E41" s="672"/>
      <c r="F41" s="649"/>
      <c r="G41" s="870"/>
      <c r="H41" s="934"/>
      <c r="I41" s="599"/>
      <c r="J41" s="127" t="s">
        <v>26</v>
      </c>
      <c r="K41" s="8">
        <f t="shared" ref="K41:N41" si="4">SUM(K38:K40)</f>
        <v>166.2</v>
      </c>
      <c r="L41" s="2">
        <f t="shared" si="4"/>
        <v>0</v>
      </c>
      <c r="M41" s="2">
        <f t="shared" si="4"/>
        <v>0</v>
      </c>
      <c r="N41" s="7">
        <f t="shared" si="4"/>
        <v>166.2</v>
      </c>
      <c r="O41" s="6">
        <f>SUM(O38:O40)</f>
        <v>754.2</v>
      </c>
      <c r="P41" s="2">
        <f>SUM(P38:P40)</f>
        <v>0</v>
      </c>
      <c r="Q41" s="2">
        <f>SUM(Q38:Q40)</f>
        <v>0</v>
      </c>
      <c r="R41" s="7">
        <f>SUM(R38:R40)</f>
        <v>754.2</v>
      </c>
      <c r="S41" s="8">
        <f t="shared" ref="S41:Z41" si="5">SUM(S38:S40)</f>
        <v>754.2</v>
      </c>
      <c r="T41" s="2">
        <f t="shared" si="5"/>
        <v>0</v>
      </c>
      <c r="U41" s="2">
        <f t="shared" si="5"/>
        <v>0</v>
      </c>
      <c r="V41" s="7">
        <f t="shared" si="5"/>
        <v>754.2</v>
      </c>
      <c r="W41" s="8">
        <f t="shared" si="5"/>
        <v>0</v>
      </c>
      <c r="X41" s="2">
        <f t="shared" si="5"/>
        <v>0</v>
      </c>
      <c r="Y41" s="2">
        <f t="shared" si="5"/>
        <v>0</v>
      </c>
      <c r="Z41" s="7">
        <f t="shared" si="5"/>
        <v>0</v>
      </c>
      <c r="AA41" s="23">
        <f>SUM(AA38:AA40)</f>
        <v>0</v>
      </c>
      <c r="AB41" s="24">
        <f>SUM(AB38:AB40)</f>
        <v>0</v>
      </c>
      <c r="AC41" s="688"/>
      <c r="AD41" s="639"/>
      <c r="AE41" s="639"/>
      <c r="AF41" s="642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4"/>
    </row>
    <row r="42" spans="1:1019" ht="17.25" customHeight="1" thickBot="1" x14ac:dyDescent="0.25">
      <c r="A42" s="653" t="s">
        <v>17</v>
      </c>
      <c r="B42" s="587" t="s">
        <v>18</v>
      </c>
      <c r="C42" s="678" t="s">
        <v>18</v>
      </c>
      <c r="D42" s="643" t="s">
        <v>48</v>
      </c>
      <c r="E42" s="670" t="s">
        <v>49</v>
      </c>
      <c r="F42" s="647"/>
      <c r="G42" s="868" t="s">
        <v>93</v>
      </c>
      <c r="H42" s="932" t="s">
        <v>21</v>
      </c>
      <c r="I42" s="597" t="s">
        <v>22</v>
      </c>
      <c r="J42" s="275" t="s">
        <v>25</v>
      </c>
      <c r="K42" s="156">
        <f>+L42+N42</f>
        <v>0</v>
      </c>
      <c r="L42" s="12">
        <v>0</v>
      </c>
      <c r="M42" s="238">
        <v>0</v>
      </c>
      <c r="N42" s="109">
        <v>0</v>
      </c>
      <c r="O42" s="153">
        <f>+P42+R42</f>
        <v>0</v>
      </c>
      <c r="P42" s="12">
        <v>0</v>
      </c>
      <c r="Q42" s="238">
        <v>0</v>
      </c>
      <c r="R42" s="109">
        <v>0</v>
      </c>
      <c r="S42" s="156">
        <f>+T42+V42</f>
        <v>0</v>
      </c>
      <c r="T42" s="12">
        <v>0</v>
      </c>
      <c r="U42" s="238">
        <v>0</v>
      </c>
      <c r="V42" s="109">
        <v>0</v>
      </c>
      <c r="W42" s="156">
        <f>+X42+Z42</f>
        <v>0</v>
      </c>
      <c r="X42" s="236">
        <v>0</v>
      </c>
      <c r="Y42" s="236">
        <v>0</v>
      </c>
      <c r="Z42" s="109">
        <v>0</v>
      </c>
      <c r="AA42" s="286">
        <v>0</v>
      </c>
      <c r="AB42" s="292">
        <v>0</v>
      </c>
      <c r="AC42" s="596" t="s">
        <v>177</v>
      </c>
      <c r="AD42" s="636" t="s">
        <v>314</v>
      </c>
      <c r="AE42" s="636" t="s">
        <v>315</v>
      </c>
      <c r="AF42" s="669" t="s">
        <v>315</v>
      </c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4"/>
    </row>
    <row r="43" spans="1:1019" ht="17.25" customHeight="1" thickBot="1" x14ac:dyDescent="0.25">
      <c r="A43" s="654"/>
      <c r="B43" s="588"/>
      <c r="C43" s="679"/>
      <c r="D43" s="644"/>
      <c r="E43" s="671"/>
      <c r="F43" s="648"/>
      <c r="G43" s="869"/>
      <c r="H43" s="933"/>
      <c r="I43" s="598"/>
      <c r="J43" s="277" t="s">
        <v>28</v>
      </c>
      <c r="K43" s="294">
        <f>+L43+N43</f>
        <v>4</v>
      </c>
      <c r="L43" s="303">
        <v>4</v>
      </c>
      <c r="M43" s="304">
        <v>0</v>
      </c>
      <c r="N43" s="305">
        <v>0</v>
      </c>
      <c r="O43" s="185">
        <f>+P43+R43</f>
        <v>6</v>
      </c>
      <c r="P43" s="110">
        <v>6</v>
      </c>
      <c r="Q43" s="306">
        <v>0</v>
      </c>
      <c r="R43" s="305">
        <v>0</v>
      </c>
      <c r="S43" s="294">
        <f>+T43+V43</f>
        <v>6</v>
      </c>
      <c r="T43" s="303">
        <v>6</v>
      </c>
      <c r="U43" s="304">
        <v>0</v>
      </c>
      <c r="V43" s="305">
        <v>0</v>
      </c>
      <c r="W43" s="294">
        <f>+X43+Z43</f>
        <v>0</v>
      </c>
      <c r="X43" s="304">
        <v>0</v>
      </c>
      <c r="Y43" s="304">
        <v>0</v>
      </c>
      <c r="Z43" s="305">
        <v>0</v>
      </c>
      <c r="AA43" s="307">
        <v>6</v>
      </c>
      <c r="AB43" s="308">
        <v>6</v>
      </c>
      <c r="AC43" s="596"/>
      <c r="AD43" s="636"/>
      <c r="AE43" s="636"/>
      <c r="AF43" s="669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4"/>
    </row>
    <row r="44" spans="1:1019" ht="25.5" customHeight="1" thickBot="1" x14ac:dyDescent="0.25">
      <c r="A44" s="655"/>
      <c r="B44" s="589"/>
      <c r="C44" s="555"/>
      <c r="D44" s="645"/>
      <c r="E44" s="672"/>
      <c r="F44" s="649"/>
      <c r="G44" s="870"/>
      <c r="H44" s="934"/>
      <c r="I44" s="599"/>
      <c r="J44" s="127" t="s">
        <v>26</v>
      </c>
      <c r="K44" s="6">
        <f t="shared" ref="K44:N44" si="6">SUM(K42:K43)</f>
        <v>4</v>
      </c>
      <c r="L44" s="5">
        <f t="shared" si="6"/>
        <v>4</v>
      </c>
      <c r="M44" s="5">
        <f t="shared" si="6"/>
        <v>0</v>
      </c>
      <c r="N44" s="7">
        <f t="shared" si="6"/>
        <v>0</v>
      </c>
      <c r="O44" s="194">
        <f t="shared" ref="O44:AB44" si="7">SUM(O42:O43)</f>
        <v>6</v>
      </c>
      <c r="P44" s="174">
        <f t="shared" si="7"/>
        <v>6</v>
      </c>
      <c r="Q44" s="176">
        <f t="shared" si="7"/>
        <v>0</v>
      </c>
      <c r="R44" s="195">
        <f t="shared" si="7"/>
        <v>0</v>
      </c>
      <c r="S44" s="6">
        <f t="shared" si="7"/>
        <v>6</v>
      </c>
      <c r="T44" s="5">
        <f t="shared" si="7"/>
        <v>6</v>
      </c>
      <c r="U44" s="5">
        <f t="shared" si="7"/>
        <v>0</v>
      </c>
      <c r="V44" s="7">
        <f t="shared" si="7"/>
        <v>0</v>
      </c>
      <c r="W44" s="6">
        <f t="shared" si="7"/>
        <v>0</v>
      </c>
      <c r="X44" s="5">
        <f t="shared" si="7"/>
        <v>0</v>
      </c>
      <c r="Y44" s="5">
        <f t="shared" si="7"/>
        <v>0</v>
      </c>
      <c r="Z44" s="7">
        <f t="shared" si="7"/>
        <v>0</v>
      </c>
      <c r="AA44" s="23">
        <f t="shared" si="7"/>
        <v>6</v>
      </c>
      <c r="AB44" s="24">
        <f t="shared" si="7"/>
        <v>6</v>
      </c>
      <c r="AC44" s="596"/>
      <c r="AD44" s="636"/>
      <c r="AE44" s="636"/>
      <c r="AF44" s="669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6"/>
    </row>
    <row r="45" spans="1:1019" ht="19.5" customHeight="1" x14ac:dyDescent="0.2">
      <c r="A45" s="653" t="s">
        <v>17</v>
      </c>
      <c r="B45" s="587" t="s">
        <v>18</v>
      </c>
      <c r="C45" s="553" t="s">
        <v>18</v>
      </c>
      <c r="D45" s="930" t="s">
        <v>55</v>
      </c>
      <c r="E45" s="786" t="s">
        <v>56</v>
      </c>
      <c r="F45" s="647"/>
      <c r="G45" s="868" t="s">
        <v>93</v>
      </c>
      <c r="H45" s="932" t="s">
        <v>21</v>
      </c>
      <c r="I45" s="597" t="s">
        <v>22</v>
      </c>
      <c r="J45" s="275" t="s">
        <v>25</v>
      </c>
      <c r="K45" s="153">
        <f>+L45+N45</f>
        <v>0</v>
      </c>
      <c r="L45" s="12">
        <v>0</v>
      </c>
      <c r="M45" s="238">
        <v>0</v>
      </c>
      <c r="N45" s="109">
        <v>0</v>
      </c>
      <c r="O45" s="153">
        <f>+P45+R45</f>
        <v>0</v>
      </c>
      <c r="P45" s="12">
        <v>0</v>
      </c>
      <c r="Q45" s="238">
        <v>0</v>
      </c>
      <c r="R45" s="109">
        <v>0</v>
      </c>
      <c r="S45" s="153">
        <f>+T45+V45</f>
        <v>0</v>
      </c>
      <c r="T45" s="12">
        <v>0</v>
      </c>
      <c r="U45" s="238">
        <v>0</v>
      </c>
      <c r="V45" s="109">
        <v>0</v>
      </c>
      <c r="W45" s="156">
        <f>+X45+Z45</f>
        <v>0</v>
      </c>
      <c r="X45" s="236">
        <v>0</v>
      </c>
      <c r="Y45" s="236">
        <v>0</v>
      </c>
      <c r="Z45" s="109">
        <v>0</v>
      </c>
      <c r="AA45" s="286">
        <v>0</v>
      </c>
      <c r="AB45" s="286">
        <v>0</v>
      </c>
      <c r="AC45" s="687" t="s">
        <v>178</v>
      </c>
      <c r="AD45" s="637" t="s">
        <v>79</v>
      </c>
      <c r="AE45" s="637" t="s">
        <v>79</v>
      </c>
      <c r="AF45" s="640" t="s">
        <v>79</v>
      </c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6"/>
    </row>
    <row r="46" spans="1:1019" ht="20.25" customHeight="1" thickBot="1" x14ac:dyDescent="0.25">
      <c r="A46" s="654"/>
      <c r="B46" s="588"/>
      <c r="C46" s="554"/>
      <c r="D46" s="931"/>
      <c r="E46" s="787"/>
      <c r="F46" s="648"/>
      <c r="G46" s="869"/>
      <c r="H46" s="933"/>
      <c r="I46" s="598"/>
      <c r="J46" s="121" t="s">
        <v>28</v>
      </c>
      <c r="K46" s="125">
        <f>+L46+N46</f>
        <v>38.799999999999997</v>
      </c>
      <c r="L46" s="98">
        <v>0</v>
      </c>
      <c r="M46" s="15">
        <v>0</v>
      </c>
      <c r="N46" s="105">
        <v>38.799999999999997</v>
      </c>
      <c r="O46" s="125">
        <f>+P46+R46</f>
        <v>150</v>
      </c>
      <c r="P46" s="98">
        <v>0</v>
      </c>
      <c r="Q46" s="133">
        <v>0</v>
      </c>
      <c r="R46" s="239">
        <v>150</v>
      </c>
      <c r="S46" s="125">
        <f>+T46+V46</f>
        <v>100</v>
      </c>
      <c r="T46" s="98">
        <v>0</v>
      </c>
      <c r="U46" s="15">
        <v>0</v>
      </c>
      <c r="V46" s="105">
        <v>100</v>
      </c>
      <c r="W46" s="187">
        <f>+X46+Z46</f>
        <v>0</v>
      </c>
      <c r="X46" s="13">
        <v>0</v>
      </c>
      <c r="Y46" s="13">
        <v>0</v>
      </c>
      <c r="Z46" s="105">
        <v>0</v>
      </c>
      <c r="AA46" s="287">
        <v>150</v>
      </c>
      <c r="AB46" s="287">
        <v>150</v>
      </c>
      <c r="AC46" s="716"/>
      <c r="AD46" s="638"/>
      <c r="AE46" s="638"/>
      <c r="AF46" s="641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6"/>
    </row>
    <row r="47" spans="1:1019" ht="21.75" customHeight="1" thickBot="1" x14ac:dyDescent="0.25">
      <c r="A47" s="655"/>
      <c r="B47" s="589"/>
      <c r="C47" s="555"/>
      <c r="D47" s="645"/>
      <c r="E47" s="672"/>
      <c r="F47" s="649"/>
      <c r="G47" s="870"/>
      <c r="H47" s="934"/>
      <c r="I47" s="599"/>
      <c r="J47" s="127" t="s">
        <v>26</v>
      </c>
      <c r="K47" s="6">
        <f t="shared" ref="K47:N47" si="8">SUM(K45:K46)</f>
        <v>38.799999999999997</v>
      </c>
      <c r="L47" s="5">
        <f t="shared" si="8"/>
        <v>0</v>
      </c>
      <c r="M47" s="5">
        <f t="shared" si="8"/>
        <v>0</v>
      </c>
      <c r="N47" s="7">
        <f t="shared" si="8"/>
        <v>38.799999999999997</v>
      </c>
      <c r="O47" s="106">
        <f t="shared" ref="O47:AB47" si="9">SUM(O45:O46)</f>
        <v>150</v>
      </c>
      <c r="P47" s="3">
        <f t="shared" si="9"/>
        <v>0</v>
      </c>
      <c r="Q47" s="3">
        <f t="shared" si="9"/>
        <v>0</v>
      </c>
      <c r="R47" s="21">
        <f t="shared" si="9"/>
        <v>150</v>
      </c>
      <c r="S47" s="6">
        <f t="shared" si="9"/>
        <v>100</v>
      </c>
      <c r="T47" s="5">
        <f t="shared" si="9"/>
        <v>0</v>
      </c>
      <c r="U47" s="5">
        <f t="shared" si="9"/>
        <v>0</v>
      </c>
      <c r="V47" s="7">
        <f t="shared" si="9"/>
        <v>100</v>
      </c>
      <c r="W47" s="6">
        <f t="shared" si="9"/>
        <v>0</v>
      </c>
      <c r="X47" s="5">
        <f t="shared" si="9"/>
        <v>0</v>
      </c>
      <c r="Y47" s="5">
        <f t="shared" si="9"/>
        <v>0</v>
      </c>
      <c r="Z47" s="7">
        <f t="shared" si="9"/>
        <v>0</v>
      </c>
      <c r="AA47" s="23">
        <f t="shared" si="9"/>
        <v>150</v>
      </c>
      <c r="AB47" s="23">
        <f t="shared" si="9"/>
        <v>150</v>
      </c>
      <c r="AC47" s="688"/>
      <c r="AD47" s="639"/>
      <c r="AE47" s="639"/>
      <c r="AF47" s="642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6"/>
    </row>
    <row r="48" spans="1:1019" ht="15" customHeight="1" thickBot="1" x14ac:dyDescent="0.25">
      <c r="A48" s="653" t="s">
        <v>17</v>
      </c>
      <c r="B48" s="587" t="s">
        <v>18</v>
      </c>
      <c r="C48" s="678" t="s">
        <v>18</v>
      </c>
      <c r="D48" s="643" t="s">
        <v>57</v>
      </c>
      <c r="E48" s="670" t="s">
        <v>180</v>
      </c>
      <c r="F48" s="647"/>
      <c r="G48" s="632" t="s">
        <v>123</v>
      </c>
      <c r="H48" s="676" t="s">
        <v>21</v>
      </c>
      <c r="I48" s="597" t="s">
        <v>22</v>
      </c>
      <c r="J48" s="275" t="s">
        <v>25</v>
      </c>
      <c r="K48" s="156">
        <f>+L48+N48</f>
        <v>671.6</v>
      </c>
      <c r="L48" s="12">
        <v>0</v>
      </c>
      <c r="M48" s="238">
        <v>0</v>
      </c>
      <c r="N48" s="109">
        <v>671.6</v>
      </c>
      <c r="O48" s="153">
        <f>+P48+R48</f>
        <v>0</v>
      </c>
      <c r="P48" s="12">
        <v>0</v>
      </c>
      <c r="Q48" s="238">
        <v>0</v>
      </c>
      <c r="R48" s="109">
        <v>0</v>
      </c>
      <c r="S48" s="156">
        <f>+T48+V48</f>
        <v>0</v>
      </c>
      <c r="T48" s="12">
        <v>0</v>
      </c>
      <c r="U48" s="238">
        <v>0</v>
      </c>
      <c r="V48" s="109">
        <v>0</v>
      </c>
      <c r="W48" s="156">
        <f>+X48+Z48</f>
        <v>0</v>
      </c>
      <c r="X48" s="236">
        <v>0</v>
      </c>
      <c r="Y48" s="236">
        <v>0</v>
      </c>
      <c r="Z48" s="109">
        <v>0</v>
      </c>
      <c r="AA48" s="286">
        <v>0</v>
      </c>
      <c r="AB48" s="286">
        <v>0</v>
      </c>
      <c r="AC48" s="596" t="s">
        <v>251</v>
      </c>
      <c r="AD48" s="636" t="s">
        <v>39</v>
      </c>
      <c r="AE48" s="636" t="s">
        <v>39</v>
      </c>
      <c r="AF48" s="669" t="s">
        <v>39</v>
      </c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6"/>
    </row>
    <row r="49" spans="1:59" ht="15" customHeight="1" thickBot="1" x14ac:dyDescent="0.25">
      <c r="A49" s="654"/>
      <c r="B49" s="588"/>
      <c r="C49" s="679"/>
      <c r="D49" s="644"/>
      <c r="E49" s="671"/>
      <c r="F49" s="648"/>
      <c r="G49" s="633"/>
      <c r="H49" s="677"/>
      <c r="I49" s="598"/>
      <c r="J49" s="276" t="s">
        <v>23</v>
      </c>
      <c r="K49" s="190">
        <f>+L49+N49</f>
        <v>54.5</v>
      </c>
      <c r="L49" s="97">
        <v>0</v>
      </c>
      <c r="M49" s="272">
        <v>0</v>
      </c>
      <c r="N49" s="192">
        <v>54.5</v>
      </c>
      <c r="O49" s="184">
        <f>+P49+R49</f>
        <v>0</v>
      </c>
      <c r="P49" s="191">
        <v>0</v>
      </c>
      <c r="Q49" s="272">
        <v>0</v>
      </c>
      <c r="R49" s="192">
        <v>0</v>
      </c>
      <c r="S49" s="190">
        <f>+T49+V49</f>
        <v>0</v>
      </c>
      <c r="T49" s="97">
        <v>0</v>
      </c>
      <c r="U49" s="272">
        <v>0</v>
      </c>
      <c r="V49" s="192">
        <v>0</v>
      </c>
      <c r="W49" s="190">
        <f>+X49+Z49</f>
        <v>0</v>
      </c>
      <c r="X49" s="191">
        <v>0</v>
      </c>
      <c r="Y49" s="272">
        <v>0</v>
      </c>
      <c r="Z49" s="192">
        <v>0</v>
      </c>
      <c r="AA49" s="288">
        <v>0</v>
      </c>
      <c r="AB49" s="290">
        <v>0</v>
      </c>
      <c r="AC49" s="596"/>
      <c r="AD49" s="636"/>
      <c r="AE49" s="636"/>
      <c r="AF49" s="669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6"/>
    </row>
    <row r="50" spans="1:59" ht="14.25" customHeight="1" thickBot="1" x14ac:dyDescent="0.25">
      <c r="A50" s="654"/>
      <c r="B50" s="588"/>
      <c r="C50" s="679"/>
      <c r="D50" s="644"/>
      <c r="E50" s="671"/>
      <c r="F50" s="648"/>
      <c r="G50" s="633"/>
      <c r="H50" s="677"/>
      <c r="I50" s="598"/>
      <c r="J50" s="276" t="s">
        <v>24</v>
      </c>
      <c r="K50" s="190">
        <f>+L50+N50</f>
        <v>0</v>
      </c>
      <c r="L50" s="191">
        <v>0</v>
      </c>
      <c r="M50" s="272">
        <v>0</v>
      </c>
      <c r="N50" s="192">
        <v>0</v>
      </c>
      <c r="O50" s="184">
        <f>+P50+R50</f>
        <v>0</v>
      </c>
      <c r="P50" s="191">
        <v>0</v>
      </c>
      <c r="Q50" s="272">
        <v>0</v>
      </c>
      <c r="R50" s="192">
        <v>0</v>
      </c>
      <c r="S50" s="190">
        <f>+T50+V50</f>
        <v>0</v>
      </c>
      <c r="T50" s="191">
        <v>0</v>
      </c>
      <c r="U50" s="272">
        <v>0</v>
      </c>
      <c r="V50" s="192">
        <v>0</v>
      </c>
      <c r="W50" s="190">
        <f>+X50+Z50</f>
        <v>0</v>
      </c>
      <c r="X50" s="193">
        <v>0</v>
      </c>
      <c r="Y50" s="193">
        <v>0</v>
      </c>
      <c r="Z50" s="192">
        <v>0</v>
      </c>
      <c r="AA50" s="288">
        <v>0</v>
      </c>
      <c r="AB50" s="288">
        <v>0</v>
      </c>
      <c r="AC50" s="596"/>
      <c r="AD50" s="636"/>
      <c r="AE50" s="636"/>
      <c r="AF50" s="669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6"/>
    </row>
    <row r="51" spans="1:59" ht="14.25" customHeight="1" thickBot="1" x14ac:dyDescent="0.25">
      <c r="A51" s="654"/>
      <c r="B51" s="588"/>
      <c r="C51" s="679"/>
      <c r="D51" s="644"/>
      <c r="E51" s="671"/>
      <c r="F51" s="648"/>
      <c r="G51" s="633"/>
      <c r="H51" s="677"/>
      <c r="I51" s="598"/>
      <c r="J51" s="278" t="s">
        <v>337</v>
      </c>
      <c r="K51" s="187">
        <f>L51+N51</f>
        <v>0</v>
      </c>
      <c r="L51" s="97">
        <v>0</v>
      </c>
      <c r="M51" s="243">
        <v>0</v>
      </c>
      <c r="N51" s="280">
        <v>0</v>
      </c>
      <c r="O51" s="184">
        <f>P51+R51</f>
        <v>0</v>
      </c>
      <c r="P51" s="97">
        <v>0</v>
      </c>
      <c r="Q51" s="243">
        <v>0</v>
      </c>
      <c r="R51" s="280">
        <v>0</v>
      </c>
      <c r="S51" s="190">
        <f>T51+V51</f>
        <v>0</v>
      </c>
      <c r="T51" s="97">
        <v>0</v>
      </c>
      <c r="U51" s="243">
        <v>0</v>
      </c>
      <c r="V51" s="280">
        <v>0</v>
      </c>
      <c r="W51" s="190">
        <f>X51+Z51</f>
        <v>0</v>
      </c>
      <c r="X51" s="242">
        <v>0</v>
      </c>
      <c r="Y51" s="242">
        <v>0</v>
      </c>
      <c r="Z51" s="280">
        <v>0</v>
      </c>
      <c r="AA51" s="290">
        <v>0</v>
      </c>
      <c r="AB51" s="290">
        <v>0</v>
      </c>
      <c r="AC51" s="596"/>
      <c r="AD51" s="636"/>
      <c r="AE51" s="636"/>
      <c r="AF51" s="669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6"/>
    </row>
    <row r="52" spans="1:59" ht="16.5" customHeight="1" thickBot="1" x14ac:dyDescent="0.25">
      <c r="A52" s="654"/>
      <c r="B52" s="588"/>
      <c r="C52" s="679"/>
      <c r="D52" s="644"/>
      <c r="E52" s="671"/>
      <c r="F52" s="648"/>
      <c r="G52" s="633"/>
      <c r="H52" s="677"/>
      <c r="I52" s="598"/>
      <c r="J52" s="277" t="s">
        <v>28</v>
      </c>
      <c r="K52" s="294">
        <f>+L52+N52</f>
        <v>384.2</v>
      </c>
      <c r="L52" s="177">
        <v>0</v>
      </c>
      <c r="M52" s="306">
        <v>0</v>
      </c>
      <c r="N52" s="305">
        <v>384.2</v>
      </c>
      <c r="O52" s="161">
        <f>+P52+R52</f>
        <v>0</v>
      </c>
      <c r="P52" s="177">
        <v>0</v>
      </c>
      <c r="Q52" s="306">
        <v>0</v>
      </c>
      <c r="R52" s="305">
        <v>0</v>
      </c>
      <c r="S52" s="164">
        <f>+T52+V52</f>
        <v>0</v>
      </c>
      <c r="T52" s="177">
        <v>0</v>
      </c>
      <c r="U52" s="306">
        <v>0</v>
      </c>
      <c r="V52" s="305">
        <v>0</v>
      </c>
      <c r="W52" s="164">
        <f>+X52+Z52</f>
        <v>0</v>
      </c>
      <c r="X52" s="304">
        <v>0</v>
      </c>
      <c r="Y52" s="304">
        <v>0</v>
      </c>
      <c r="Z52" s="305">
        <v>0</v>
      </c>
      <c r="AA52" s="307">
        <v>0</v>
      </c>
      <c r="AB52" s="307">
        <v>0</v>
      </c>
      <c r="AC52" s="596"/>
      <c r="AD52" s="636"/>
      <c r="AE52" s="636"/>
      <c r="AF52" s="669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6"/>
    </row>
    <row r="53" spans="1:59" ht="21.75" customHeight="1" thickBot="1" x14ac:dyDescent="0.25">
      <c r="A53" s="655"/>
      <c r="B53" s="589"/>
      <c r="C53" s="555"/>
      <c r="D53" s="645"/>
      <c r="E53" s="672"/>
      <c r="F53" s="649"/>
      <c r="G53" s="634"/>
      <c r="H53" s="668"/>
      <c r="I53" s="599"/>
      <c r="J53" s="127" t="s">
        <v>26</v>
      </c>
      <c r="K53" s="6">
        <f t="shared" ref="K53:N53" si="10">SUM(K48:K52)</f>
        <v>1110.3</v>
      </c>
      <c r="L53" s="2">
        <f t="shared" si="10"/>
        <v>0</v>
      </c>
      <c r="M53" s="4">
        <f t="shared" si="10"/>
        <v>0</v>
      </c>
      <c r="N53" s="7">
        <f t="shared" si="10"/>
        <v>1110.3</v>
      </c>
      <c r="O53" s="106">
        <f t="shared" ref="O53:AB53" si="11">SUM(O48:O52)</f>
        <v>0</v>
      </c>
      <c r="P53" s="3">
        <f t="shared" si="11"/>
        <v>0</v>
      </c>
      <c r="Q53" s="3">
        <f t="shared" si="11"/>
        <v>0</v>
      </c>
      <c r="R53" s="21">
        <f t="shared" si="11"/>
        <v>0</v>
      </c>
      <c r="S53" s="6">
        <f t="shared" si="11"/>
        <v>0</v>
      </c>
      <c r="T53" s="2">
        <f t="shared" si="11"/>
        <v>0</v>
      </c>
      <c r="U53" s="4">
        <f t="shared" si="11"/>
        <v>0</v>
      </c>
      <c r="V53" s="7">
        <f t="shared" si="11"/>
        <v>0</v>
      </c>
      <c r="W53" s="6">
        <f t="shared" si="11"/>
        <v>0</v>
      </c>
      <c r="X53" s="2">
        <f t="shared" si="11"/>
        <v>0</v>
      </c>
      <c r="Y53" s="2">
        <f t="shared" si="11"/>
        <v>0</v>
      </c>
      <c r="Z53" s="7">
        <f t="shared" si="11"/>
        <v>0</v>
      </c>
      <c r="AA53" s="23">
        <f t="shared" si="11"/>
        <v>0</v>
      </c>
      <c r="AB53" s="23">
        <f t="shared" si="11"/>
        <v>0</v>
      </c>
      <c r="AC53" s="596"/>
      <c r="AD53" s="636"/>
      <c r="AE53" s="636"/>
      <c r="AF53" s="669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6"/>
    </row>
    <row r="54" spans="1:59" ht="13.5" customHeight="1" thickBot="1" x14ac:dyDescent="0.25">
      <c r="A54" s="924" t="s">
        <v>17</v>
      </c>
      <c r="B54" s="650" t="s">
        <v>18</v>
      </c>
      <c r="C54" s="927" t="s">
        <v>18</v>
      </c>
      <c r="D54" s="643" t="s">
        <v>285</v>
      </c>
      <c r="E54" s="873" t="s">
        <v>286</v>
      </c>
      <c r="F54" s="647"/>
      <c r="G54" s="632" t="s">
        <v>387</v>
      </c>
      <c r="H54" s="676" t="s">
        <v>21</v>
      </c>
      <c r="I54" s="597" t="s">
        <v>22</v>
      </c>
      <c r="J54" s="275" t="s">
        <v>25</v>
      </c>
      <c r="K54" s="153">
        <f>+L54+N54</f>
        <v>0</v>
      </c>
      <c r="L54" s="12">
        <v>0</v>
      </c>
      <c r="M54" s="238">
        <v>0</v>
      </c>
      <c r="N54" s="109">
        <v>0</v>
      </c>
      <c r="O54" s="153">
        <f>+P54+R54</f>
        <v>0</v>
      </c>
      <c r="P54" s="12">
        <v>0</v>
      </c>
      <c r="Q54" s="238">
        <v>0</v>
      </c>
      <c r="R54" s="109">
        <v>0</v>
      </c>
      <c r="S54" s="153">
        <f>+T54+V54</f>
        <v>0</v>
      </c>
      <c r="T54" s="12">
        <v>0</v>
      </c>
      <c r="U54" s="238">
        <v>0</v>
      </c>
      <c r="V54" s="109">
        <v>0</v>
      </c>
      <c r="W54" s="153">
        <f>+X54+Z54</f>
        <v>0</v>
      </c>
      <c r="X54" s="236">
        <v>0</v>
      </c>
      <c r="Y54" s="236">
        <v>0</v>
      </c>
      <c r="Z54" s="109">
        <v>0</v>
      </c>
      <c r="AA54" s="286">
        <v>0</v>
      </c>
      <c r="AB54" s="286">
        <v>0</v>
      </c>
      <c r="AC54" s="596" t="s">
        <v>275</v>
      </c>
      <c r="AD54" s="936" t="s">
        <v>39</v>
      </c>
      <c r="AE54" s="636" t="s">
        <v>39</v>
      </c>
      <c r="AF54" s="669" t="s">
        <v>39</v>
      </c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6"/>
    </row>
    <row r="55" spans="1:59" ht="15.75" customHeight="1" thickBot="1" x14ac:dyDescent="0.25">
      <c r="A55" s="925"/>
      <c r="B55" s="651"/>
      <c r="C55" s="928"/>
      <c r="D55" s="644"/>
      <c r="E55" s="944"/>
      <c r="F55" s="648"/>
      <c r="G55" s="633"/>
      <c r="H55" s="677"/>
      <c r="I55" s="598"/>
      <c r="J55" s="276" t="s">
        <v>23</v>
      </c>
      <c r="K55" s="184">
        <f>+L55+N55</f>
        <v>0</v>
      </c>
      <c r="L55" s="191">
        <v>0</v>
      </c>
      <c r="M55" s="272">
        <v>0</v>
      </c>
      <c r="N55" s="192">
        <v>0</v>
      </c>
      <c r="O55" s="184">
        <f>+P55+R55</f>
        <v>0</v>
      </c>
      <c r="P55" s="191">
        <v>0</v>
      </c>
      <c r="Q55" s="272">
        <v>0</v>
      </c>
      <c r="R55" s="192">
        <v>0</v>
      </c>
      <c r="S55" s="184">
        <f>+T55+V55</f>
        <v>0</v>
      </c>
      <c r="T55" s="191">
        <v>0</v>
      </c>
      <c r="U55" s="272">
        <v>0</v>
      </c>
      <c r="V55" s="192">
        <v>0</v>
      </c>
      <c r="W55" s="184">
        <f>+X55+Z55</f>
        <v>0</v>
      </c>
      <c r="X55" s="193">
        <v>0</v>
      </c>
      <c r="Y55" s="193">
        <v>0</v>
      </c>
      <c r="Z55" s="192">
        <v>0</v>
      </c>
      <c r="AA55" s="288">
        <v>0</v>
      </c>
      <c r="AB55" s="288">
        <v>0</v>
      </c>
      <c r="AC55" s="596"/>
      <c r="AD55" s="936"/>
      <c r="AE55" s="636"/>
      <c r="AF55" s="669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6"/>
    </row>
    <row r="56" spans="1:59" ht="15" customHeight="1" thickBot="1" x14ac:dyDescent="0.25">
      <c r="A56" s="925"/>
      <c r="B56" s="651"/>
      <c r="C56" s="928"/>
      <c r="D56" s="644"/>
      <c r="E56" s="944"/>
      <c r="F56" s="648"/>
      <c r="G56" s="633"/>
      <c r="H56" s="677"/>
      <c r="I56" s="598"/>
      <c r="J56" s="276" t="s">
        <v>24</v>
      </c>
      <c r="K56" s="184">
        <f>+L56+N56</f>
        <v>0</v>
      </c>
      <c r="L56" s="191">
        <v>0</v>
      </c>
      <c r="M56" s="272">
        <v>0</v>
      </c>
      <c r="N56" s="192">
        <v>0</v>
      </c>
      <c r="O56" s="184">
        <f>+P56+R56</f>
        <v>0</v>
      </c>
      <c r="P56" s="191">
        <v>0</v>
      </c>
      <c r="Q56" s="272">
        <v>0</v>
      </c>
      <c r="R56" s="192">
        <v>0</v>
      </c>
      <c r="S56" s="184">
        <f>+T56+V56</f>
        <v>0</v>
      </c>
      <c r="T56" s="191">
        <v>0</v>
      </c>
      <c r="U56" s="272">
        <v>0</v>
      </c>
      <c r="V56" s="192">
        <v>0</v>
      </c>
      <c r="W56" s="184">
        <f>+X56+Z56</f>
        <v>0</v>
      </c>
      <c r="X56" s="193">
        <v>0</v>
      </c>
      <c r="Y56" s="193">
        <v>0</v>
      </c>
      <c r="Z56" s="192">
        <v>0</v>
      </c>
      <c r="AA56" s="288">
        <v>0</v>
      </c>
      <c r="AB56" s="288">
        <v>0</v>
      </c>
      <c r="AC56" s="596"/>
      <c r="AD56" s="936"/>
      <c r="AE56" s="636"/>
      <c r="AF56" s="669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6"/>
    </row>
    <row r="57" spans="1:59" ht="15" customHeight="1" thickBot="1" x14ac:dyDescent="0.25">
      <c r="A57" s="925"/>
      <c r="B57" s="651"/>
      <c r="C57" s="928"/>
      <c r="D57" s="644"/>
      <c r="E57" s="944"/>
      <c r="F57" s="648"/>
      <c r="G57" s="633"/>
      <c r="H57" s="677"/>
      <c r="I57" s="598"/>
      <c r="J57" s="277" t="s">
        <v>28</v>
      </c>
      <c r="K57" s="185">
        <f>+L57+N57</f>
        <v>1.9</v>
      </c>
      <c r="L57" s="177">
        <v>0</v>
      </c>
      <c r="M57" s="306">
        <v>0</v>
      </c>
      <c r="N57" s="305">
        <v>1.9</v>
      </c>
      <c r="O57" s="185">
        <f>+P57+R57</f>
        <v>1.9</v>
      </c>
      <c r="P57" s="177">
        <v>0</v>
      </c>
      <c r="Q57" s="306">
        <v>0</v>
      </c>
      <c r="R57" s="305">
        <v>1.9</v>
      </c>
      <c r="S57" s="185">
        <f>+T57+V57</f>
        <v>1.9</v>
      </c>
      <c r="T57" s="177">
        <v>0</v>
      </c>
      <c r="U57" s="306">
        <v>0</v>
      </c>
      <c r="V57" s="305">
        <v>1.9</v>
      </c>
      <c r="W57" s="185">
        <f>+X57+Z57</f>
        <v>0</v>
      </c>
      <c r="X57" s="304">
        <v>0</v>
      </c>
      <c r="Y57" s="304">
        <v>0</v>
      </c>
      <c r="Z57" s="305">
        <v>0</v>
      </c>
      <c r="AA57" s="307">
        <v>0</v>
      </c>
      <c r="AB57" s="307">
        <v>0</v>
      </c>
      <c r="AC57" s="596"/>
      <c r="AD57" s="936"/>
      <c r="AE57" s="636"/>
      <c r="AF57" s="669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6"/>
    </row>
    <row r="58" spans="1:59" ht="18" customHeight="1" thickBot="1" x14ac:dyDescent="0.25">
      <c r="A58" s="926"/>
      <c r="B58" s="652"/>
      <c r="C58" s="929"/>
      <c r="D58" s="645"/>
      <c r="E58" s="857"/>
      <c r="F58" s="649"/>
      <c r="G58" s="634"/>
      <c r="H58" s="668"/>
      <c r="I58" s="599"/>
      <c r="J58" s="134" t="s">
        <v>26</v>
      </c>
      <c r="K58" s="106">
        <f t="shared" ref="K58:AB58" si="12">SUM(K54:K57)</f>
        <v>1.9</v>
      </c>
      <c r="L58" s="3">
        <f t="shared" si="12"/>
        <v>0</v>
      </c>
      <c r="M58" s="107">
        <f t="shared" si="12"/>
        <v>0</v>
      </c>
      <c r="N58" s="21">
        <f t="shared" si="12"/>
        <v>1.9</v>
      </c>
      <c r="O58" s="106">
        <f t="shared" si="12"/>
        <v>1.9</v>
      </c>
      <c r="P58" s="3">
        <f t="shared" si="12"/>
        <v>0</v>
      </c>
      <c r="Q58" s="3">
        <f t="shared" si="12"/>
        <v>0</v>
      </c>
      <c r="R58" s="21">
        <f t="shared" si="12"/>
        <v>1.9</v>
      </c>
      <c r="S58" s="106">
        <f t="shared" si="12"/>
        <v>1.9</v>
      </c>
      <c r="T58" s="3">
        <f t="shared" si="12"/>
        <v>0</v>
      </c>
      <c r="U58" s="107">
        <f t="shared" si="12"/>
        <v>0</v>
      </c>
      <c r="V58" s="21">
        <f t="shared" si="12"/>
        <v>1.9</v>
      </c>
      <c r="W58" s="106">
        <f t="shared" si="12"/>
        <v>0</v>
      </c>
      <c r="X58" s="3">
        <f t="shared" si="12"/>
        <v>0</v>
      </c>
      <c r="Y58" s="3">
        <f t="shared" si="12"/>
        <v>0</v>
      </c>
      <c r="Z58" s="21">
        <f t="shared" si="12"/>
        <v>0</v>
      </c>
      <c r="AA58" s="23">
        <f t="shared" si="12"/>
        <v>0</v>
      </c>
      <c r="AB58" s="23">
        <f t="shared" si="12"/>
        <v>0</v>
      </c>
      <c r="AC58" s="596"/>
      <c r="AD58" s="936"/>
      <c r="AE58" s="636"/>
      <c r="AF58" s="669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6"/>
    </row>
    <row r="59" spans="1:59" ht="18.75" customHeight="1" thickBot="1" x14ac:dyDescent="0.25">
      <c r="A59" s="924" t="s">
        <v>17</v>
      </c>
      <c r="B59" s="650" t="s">
        <v>18</v>
      </c>
      <c r="C59" s="927" t="s">
        <v>18</v>
      </c>
      <c r="D59" s="643" t="s">
        <v>41</v>
      </c>
      <c r="E59" s="670" t="s">
        <v>181</v>
      </c>
      <c r="F59" s="647"/>
      <c r="G59" s="632" t="s">
        <v>123</v>
      </c>
      <c r="H59" s="676" t="s">
        <v>21</v>
      </c>
      <c r="I59" s="597" t="s">
        <v>22</v>
      </c>
      <c r="J59" s="275" t="s">
        <v>25</v>
      </c>
      <c r="K59" s="153">
        <f>+L59+N59</f>
        <v>124.5</v>
      </c>
      <c r="L59" s="12">
        <v>0</v>
      </c>
      <c r="M59" s="238">
        <v>0</v>
      </c>
      <c r="N59" s="109">
        <v>124.5</v>
      </c>
      <c r="O59" s="153">
        <f>+P59+R59</f>
        <v>0</v>
      </c>
      <c r="P59" s="12">
        <v>0</v>
      </c>
      <c r="Q59" s="238">
        <v>0</v>
      </c>
      <c r="R59" s="109">
        <v>0</v>
      </c>
      <c r="S59" s="153">
        <f>+T59+V59</f>
        <v>0</v>
      </c>
      <c r="T59" s="12">
        <v>0</v>
      </c>
      <c r="U59" s="238">
        <v>0</v>
      </c>
      <c r="V59" s="109">
        <v>0</v>
      </c>
      <c r="W59" s="153">
        <f>+X59+Z59</f>
        <v>0</v>
      </c>
      <c r="X59" s="236">
        <v>0</v>
      </c>
      <c r="Y59" s="236">
        <v>0</v>
      </c>
      <c r="Z59" s="109">
        <v>0</v>
      </c>
      <c r="AA59" s="286">
        <v>0</v>
      </c>
      <c r="AB59" s="286">
        <v>0</v>
      </c>
      <c r="AC59" s="596" t="s">
        <v>275</v>
      </c>
      <c r="AD59" s="936" t="s">
        <v>39</v>
      </c>
      <c r="AE59" s="636" t="s">
        <v>39</v>
      </c>
      <c r="AF59" s="669" t="s">
        <v>39</v>
      </c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6"/>
    </row>
    <row r="60" spans="1:59" ht="18.75" customHeight="1" thickBot="1" x14ac:dyDescent="0.25">
      <c r="A60" s="925"/>
      <c r="B60" s="651"/>
      <c r="C60" s="928"/>
      <c r="D60" s="644"/>
      <c r="E60" s="671"/>
      <c r="F60" s="648"/>
      <c r="G60" s="633"/>
      <c r="H60" s="677"/>
      <c r="I60" s="598"/>
      <c r="J60" s="276" t="s">
        <v>23</v>
      </c>
      <c r="K60" s="184">
        <f>+L60+N60</f>
        <v>0</v>
      </c>
      <c r="L60" s="191">
        <v>0</v>
      </c>
      <c r="M60" s="272">
        <v>0</v>
      </c>
      <c r="N60" s="192">
        <v>0</v>
      </c>
      <c r="O60" s="184">
        <f>+P60+R60</f>
        <v>0</v>
      </c>
      <c r="P60" s="191">
        <v>0</v>
      </c>
      <c r="Q60" s="272">
        <v>0</v>
      </c>
      <c r="R60" s="192">
        <v>0</v>
      </c>
      <c r="S60" s="184">
        <f>+T60+V60</f>
        <v>0</v>
      </c>
      <c r="T60" s="191">
        <v>0</v>
      </c>
      <c r="U60" s="272">
        <v>0</v>
      </c>
      <c r="V60" s="192">
        <v>0</v>
      </c>
      <c r="W60" s="184">
        <f>+X60+Z60</f>
        <v>0</v>
      </c>
      <c r="X60" s="193">
        <v>0</v>
      </c>
      <c r="Y60" s="193">
        <v>0</v>
      </c>
      <c r="Z60" s="192">
        <v>0</v>
      </c>
      <c r="AA60" s="288">
        <v>0</v>
      </c>
      <c r="AB60" s="288">
        <v>0</v>
      </c>
      <c r="AC60" s="596"/>
      <c r="AD60" s="936"/>
      <c r="AE60" s="636"/>
      <c r="AF60" s="669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6"/>
    </row>
    <row r="61" spans="1:59" ht="16.5" customHeight="1" thickBot="1" x14ac:dyDescent="0.25">
      <c r="A61" s="925"/>
      <c r="B61" s="651"/>
      <c r="C61" s="928"/>
      <c r="D61" s="644"/>
      <c r="E61" s="671"/>
      <c r="F61" s="648"/>
      <c r="G61" s="633"/>
      <c r="H61" s="677"/>
      <c r="I61" s="598"/>
      <c r="J61" s="276" t="s">
        <v>24</v>
      </c>
      <c r="K61" s="184">
        <f>+L61+N61</f>
        <v>0</v>
      </c>
      <c r="L61" s="191">
        <v>0</v>
      </c>
      <c r="M61" s="272">
        <v>0</v>
      </c>
      <c r="N61" s="192">
        <v>0</v>
      </c>
      <c r="O61" s="184">
        <f>+P61+R61</f>
        <v>0</v>
      </c>
      <c r="P61" s="191">
        <v>0</v>
      </c>
      <c r="Q61" s="272">
        <v>0</v>
      </c>
      <c r="R61" s="192">
        <v>0</v>
      </c>
      <c r="S61" s="184">
        <f>+T61+V61</f>
        <v>0</v>
      </c>
      <c r="T61" s="191">
        <v>0</v>
      </c>
      <c r="U61" s="272">
        <v>0</v>
      </c>
      <c r="V61" s="192">
        <v>0</v>
      </c>
      <c r="W61" s="184">
        <f>+X61+Z61</f>
        <v>0</v>
      </c>
      <c r="X61" s="193">
        <v>0</v>
      </c>
      <c r="Y61" s="193">
        <v>0</v>
      </c>
      <c r="Z61" s="192">
        <v>0</v>
      </c>
      <c r="AA61" s="288">
        <v>0</v>
      </c>
      <c r="AB61" s="288">
        <v>0</v>
      </c>
      <c r="AC61" s="596"/>
      <c r="AD61" s="936"/>
      <c r="AE61" s="636"/>
      <c r="AF61" s="669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6"/>
    </row>
    <row r="62" spans="1:59" ht="19.5" customHeight="1" thickBot="1" x14ac:dyDescent="0.25">
      <c r="A62" s="925"/>
      <c r="B62" s="651"/>
      <c r="C62" s="928"/>
      <c r="D62" s="644"/>
      <c r="E62" s="671"/>
      <c r="F62" s="648"/>
      <c r="G62" s="633"/>
      <c r="H62" s="677"/>
      <c r="I62" s="598"/>
      <c r="J62" s="277" t="s">
        <v>28</v>
      </c>
      <c r="K62" s="185">
        <f>+L62+N62</f>
        <v>0</v>
      </c>
      <c r="L62" s="177">
        <v>0</v>
      </c>
      <c r="M62" s="306">
        <v>0</v>
      </c>
      <c r="N62" s="305">
        <v>0</v>
      </c>
      <c r="O62" s="185">
        <f>+P62+R62</f>
        <v>0</v>
      </c>
      <c r="P62" s="177">
        <v>0</v>
      </c>
      <c r="Q62" s="306">
        <v>0</v>
      </c>
      <c r="R62" s="305">
        <v>0</v>
      </c>
      <c r="S62" s="185">
        <f>+T62+V62</f>
        <v>0</v>
      </c>
      <c r="T62" s="177">
        <v>0</v>
      </c>
      <c r="U62" s="306">
        <v>0</v>
      </c>
      <c r="V62" s="305">
        <v>0</v>
      </c>
      <c r="W62" s="185">
        <f>+X62+Z62</f>
        <v>0</v>
      </c>
      <c r="X62" s="304">
        <v>0</v>
      </c>
      <c r="Y62" s="304">
        <v>0</v>
      </c>
      <c r="Z62" s="305">
        <v>0</v>
      </c>
      <c r="AA62" s="307">
        <v>0</v>
      </c>
      <c r="AB62" s="307">
        <v>0</v>
      </c>
      <c r="AC62" s="596"/>
      <c r="AD62" s="936"/>
      <c r="AE62" s="636"/>
      <c r="AF62" s="669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6"/>
    </row>
    <row r="63" spans="1:59" ht="29.25" customHeight="1" thickBot="1" x14ac:dyDescent="0.25">
      <c r="A63" s="926"/>
      <c r="B63" s="652"/>
      <c r="C63" s="929"/>
      <c r="D63" s="645"/>
      <c r="E63" s="672"/>
      <c r="F63" s="649"/>
      <c r="G63" s="634"/>
      <c r="H63" s="668"/>
      <c r="I63" s="599"/>
      <c r="J63" s="134" t="s">
        <v>26</v>
      </c>
      <c r="K63" s="106">
        <f t="shared" ref="K63:N63" si="13">SUM(K59:K62)</f>
        <v>124.5</v>
      </c>
      <c r="L63" s="3">
        <f t="shared" si="13"/>
        <v>0</v>
      </c>
      <c r="M63" s="107">
        <f t="shared" si="13"/>
        <v>0</v>
      </c>
      <c r="N63" s="21">
        <f t="shared" si="13"/>
        <v>124.5</v>
      </c>
      <c r="O63" s="106">
        <f t="shared" ref="O63:AB63" si="14">SUM(O59:O62)</f>
        <v>0</v>
      </c>
      <c r="P63" s="3">
        <f t="shared" si="14"/>
        <v>0</v>
      </c>
      <c r="Q63" s="3">
        <f t="shared" si="14"/>
        <v>0</v>
      </c>
      <c r="R63" s="21">
        <f t="shared" si="14"/>
        <v>0</v>
      </c>
      <c r="S63" s="106">
        <f t="shared" si="14"/>
        <v>0</v>
      </c>
      <c r="T63" s="3">
        <f t="shared" si="14"/>
        <v>0</v>
      </c>
      <c r="U63" s="107">
        <f t="shared" si="14"/>
        <v>0</v>
      </c>
      <c r="V63" s="21">
        <f t="shared" si="14"/>
        <v>0</v>
      </c>
      <c r="W63" s="106">
        <f t="shared" si="14"/>
        <v>0</v>
      </c>
      <c r="X63" s="3">
        <f t="shared" si="14"/>
        <v>0</v>
      </c>
      <c r="Y63" s="3">
        <f t="shared" si="14"/>
        <v>0</v>
      </c>
      <c r="Z63" s="21">
        <f t="shared" si="14"/>
        <v>0</v>
      </c>
      <c r="AA63" s="23">
        <f t="shared" si="14"/>
        <v>0</v>
      </c>
      <c r="AB63" s="23">
        <f t="shared" si="14"/>
        <v>0</v>
      </c>
      <c r="AC63" s="596"/>
      <c r="AD63" s="936"/>
      <c r="AE63" s="636"/>
      <c r="AF63" s="669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6"/>
    </row>
    <row r="64" spans="1:59" ht="15.75" customHeight="1" x14ac:dyDescent="0.2">
      <c r="A64" s="653" t="s">
        <v>17</v>
      </c>
      <c r="B64" s="587" t="s">
        <v>18</v>
      </c>
      <c r="C64" s="678" t="s">
        <v>18</v>
      </c>
      <c r="D64" s="643" t="s">
        <v>58</v>
      </c>
      <c r="E64" s="670" t="s">
        <v>182</v>
      </c>
      <c r="F64" s="647"/>
      <c r="G64" s="632" t="s">
        <v>167</v>
      </c>
      <c r="H64" s="676" t="s">
        <v>21</v>
      </c>
      <c r="I64" s="597" t="s">
        <v>22</v>
      </c>
      <c r="J64" s="275" t="s">
        <v>25</v>
      </c>
      <c r="K64" s="156">
        <f>+L64+N64</f>
        <v>0</v>
      </c>
      <c r="L64" s="12">
        <v>0</v>
      </c>
      <c r="M64" s="238">
        <v>0</v>
      </c>
      <c r="N64" s="109">
        <v>0</v>
      </c>
      <c r="O64" s="153">
        <f>+P64+R64</f>
        <v>255.8</v>
      </c>
      <c r="P64" s="12">
        <v>0</v>
      </c>
      <c r="Q64" s="238">
        <v>0</v>
      </c>
      <c r="R64" s="109">
        <v>255.8</v>
      </c>
      <c r="S64" s="156">
        <f>+T64+V64</f>
        <v>255.8</v>
      </c>
      <c r="T64" s="12">
        <v>0</v>
      </c>
      <c r="U64" s="238">
        <v>0</v>
      </c>
      <c r="V64" s="109">
        <v>255.8</v>
      </c>
      <c r="W64" s="156">
        <f>+X64+Z64</f>
        <v>0</v>
      </c>
      <c r="X64" s="236">
        <v>0</v>
      </c>
      <c r="Y64" s="236">
        <v>0</v>
      </c>
      <c r="Z64" s="109">
        <v>0</v>
      </c>
      <c r="AA64" s="286">
        <v>0</v>
      </c>
      <c r="AB64" s="286">
        <v>0</v>
      </c>
      <c r="AC64" s="687" t="s">
        <v>179</v>
      </c>
      <c r="AD64" s="937" t="s">
        <v>276</v>
      </c>
      <c r="AE64" s="637" t="s">
        <v>39</v>
      </c>
      <c r="AF64" s="640" t="s">
        <v>39</v>
      </c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6"/>
    </row>
    <row r="65" spans="1:59" ht="15" customHeight="1" x14ac:dyDescent="0.2">
      <c r="A65" s="654"/>
      <c r="B65" s="588"/>
      <c r="C65" s="679"/>
      <c r="D65" s="644"/>
      <c r="E65" s="671"/>
      <c r="F65" s="648"/>
      <c r="G65" s="633"/>
      <c r="H65" s="677"/>
      <c r="I65" s="598"/>
      <c r="J65" s="276" t="s">
        <v>23</v>
      </c>
      <c r="K65" s="190">
        <f>+L65+N65</f>
        <v>0</v>
      </c>
      <c r="L65" s="191">
        <v>0</v>
      </c>
      <c r="M65" s="272">
        <v>0</v>
      </c>
      <c r="N65" s="192">
        <v>0</v>
      </c>
      <c r="O65" s="182">
        <f>+P65+R65</f>
        <v>20.7</v>
      </c>
      <c r="P65" s="191">
        <v>0</v>
      </c>
      <c r="Q65" s="272">
        <v>0</v>
      </c>
      <c r="R65" s="192">
        <v>20.7</v>
      </c>
      <c r="S65" s="190">
        <f>+T65+V65</f>
        <v>20.7</v>
      </c>
      <c r="T65" s="191">
        <v>0</v>
      </c>
      <c r="U65" s="272">
        <v>0</v>
      </c>
      <c r="V65" s="192">
        <v>20.7</v>
      </c>
      <c r="W65" s="190">
        <f>+X65+Z65</f>
        <v>0</v>
      </c>
      <c r="X65" s="193">
        <v>0</v>
      </c>
      <c r="Y65" s="193">
        <v>0</v>
      </c>
      <c r="Z65" s="192">
        <v>0</v>
      </c>
      <c r="AA65" s="288">
        <v>0</v>
      </c>
      <c r="AB65" s="288">
        <v>0</v>
      </c>
      <c r="AC65" s="716"/>
      <c r="AD65" s="938"/>
      <c r="AE65" s="638"/>
      <c r="AF65" s="641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6"/>
    </row>
    <row r="66" spans="1:59" ht="15" customHeight="1" x14ac:dyDescent="0.2">
      <c r="A66" s="654"/>
      <c r="B66" s="588"/>
      <c r="C66" s="679"/>
      <c r="D66" s="644"/>
      <c r="E66" s="671"/>
      <c r="F66" s="648"/>
      <c r="G66" s="633"/>
      <c r="H66" s="935"/>
      <c r="I66" s="646"/>
      <c r="J66" s="540" t="s">
        <v>24</v>
      </c>
      <c r="K66" s="190">
        <f>L66+N66</f>
        <v>370.3</v>
      </c>
      <c r="L66" s="191">
        <v>0</v>
      </c>
      <c r="M66" s="272">
        <v>0</v>
      </c>
      <c r="N66" s="192">
        <v>370.3</v>
      </c>
      <c r="O66" s="182">
        <f>P66+R66</f>
        <v>0</v>
      </c>
      <c r="P66" s="191">
        <v>0</v>
      </c>
      <c r="Q66" s="272">
        <v>0</v>
      </c>
      <c r="R66" s="192">
        <v>0</v>
      </c>
      <c r="S66" s="190">
        <f>T66+V66</f>
        <v>0</v>
      </c>
      <c r="T66" s="191">
        <v>0</v>
      </c>
      <c r="U66" s="272">
        <v>0</v>
      </c>
      <c r="V66" s="192">
        <v>0</v>
      </c>
      <c r="W66" s="190">
        <f>X66+Z66</f>
        <v>0</v>
      </c>
      <c r="X66" s="193">
        <v>0</v>
      </c>
      <c r="Y66" s="193">
        <v>0</v>
      </c>
      <c r="Z66" s="192">
        <v>0</v>
      </c>
      <c r="AA66" s="541">
        <v>0</v>
      </c>
      <c r="AB66" s="541">
        <v>0</v>
      </c>
      <c r="AC66" s="716"/>
      <c r="AD66" s="938"/>
      <c r="AE66" s="638"/>
      <c r="AF66" s="641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6"/>
    </row>
    <row r="67" spans="1:59" ht="15.75" customHeight="1" x14ac:dyDescent="0.2">
      <c r="A67" s="654"/>
      <c r="B67" s="588"/>
      <c r="C67" s="679"/>
      <c r="D67" s="644"/>
      <c r="E67" s="671"/>
      <c r="F67" s="648"/>
      <c r="G67" s="633"/>
      <c r="H67" s="677"/>
      <c r="I67" s="598"/>
      <c r="J67" s="276" t="s">
        <v>337</v>
      </c>
      <c r="K67" s="190">
        <f>+L67+N67</f>
        <v>20.9</v>
      </c>
      <c r="L67" s="191">
        <v>0</v>
      </c>
      <c r="M67" s="272">
        <v>0</v>
      </c>
      <c r="N67" s="192">
        <v>20.9</v>
      </c>
      <c r="O67" s="182">
        <f>+P67+R67</f>
        <v>0</v>
      </c>
      <c r="P67" s="191">
        <v>0</v>
      </c>
      <c r="Q67" s="272">
        <v>0</v>
      </c>
      <c r="R67" s="192">
        <v>0</v>
      </c>
      <c r="S67" s="190">
        <f>+T67+V67</f>
        <v>124.5</v>
      </c>
      <c r="T67" s="191">
        <v>0</v>
      </c>
      <c r="U67" s="272">
        <v>0</v>
      </c>
      <c r="V67" s="192">
        <v>124.5</v>
      </c>
      <c r="W67" s="190">
        <f>+X67+Z67</f>
        <v>0</v>
      </c>
      <c r="X67" s="193">
        <v>0</v>
      </c>
      <c r="Y67" s="193">
        <v>0</v>
      </c>
      <c r="Z67" s="192">
        <v>0</v>
      </c>
      <c r="AA67" s="288">
        <v>0</v>
      </c>
      <c r="AB67" s="288">
        <v>0</v>
      </c>
      <c r="AC67" s="716"/>
      <c r="AD67" s="938"/>
      <c r="AE67" s="638"/>
      <c r="AF67" s="641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6"/>
    </row>
    <row r="68" spans="1:59" ht="15" customHeight="1" thickBot="1" x14ac:dyDescent="0.25">
      <c r="A68" s="654"/>
      <c r="B68" s="588"/>
      <c r="C68" s="679"/>
      <c r="D68" s="644"/>
      <c r="E68" s="671"/>
      <c r="F68" s="648"/>
      <c r="G68" s="633"/>
      <c r="H68" s="677"/>
      <c r="I68" s="598"/>
      <c r="J68" s="121" t="s">
        <v>28</v>
      </c>
      <c r="K68" s="187">
        <f>+L68+N68</f>
        <v>527</v>
      </c>
      <c r="L68" s="14">
        <v>0</v>
      </c>
      <c r="M68" s="15">
        <v>0</v>
      </c>
      <c r="N68" s="105">
        <v>527</v>
      </c>
      <c r="O68" s="183">
        <f>+P68+R68</f>
        <v>326.7</v>
      </c>
      <c r="P68" s="14">
        <v>0</v>
      </c>
      <c r="Q68" s="15">
        <v>0</v>
      </c>
      <c r="R68" s="239">
        <v>326.7</v>
      </c>
      <c r="S68" s="187">
        <f>+T68+V68</f>
        <v>326.7</v>
      </c>
      <c r="T68" s="14">
        <v>0</v>
      </c>
      <c r="U68" s="15">
        <v>0</v>
      </c>
      <c r="V68" s="105">
        <v>326.7</v>
      </c>
      <c r="W68" s="187">
        <f>+X68+Z68</f>
        <v>0</v>
      </c>
      <c r="X68" s="13">
        <v>0</v>
      </c>
      <c r="Y68" s="13">
        <v>0</v>
      </c>
      <c r="Z68" s="105">
        <v>0</v>
      </c>
      <c r="AA68" s="287">
        <v>0</v>
      </c>
      <c r="AB68" s="287">
        <v>0</v>
      </c>
      <c r="AC68" s="716"/>
      <c r="AD68" s="938"/>
      <c r="AE68" s="638"/>
      <c r="AF68" s="641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6"/>
    </row>
    <row r="69" spans="1:59" ht="21.75" customHeight="1" thickBot="1" x14ac:dyDescent="0.25">
      <c r="A69" s="655"/>
      <c r="B69" s="589"/>
      <c r="C69" s="555"/>
      <c r="D69" s="645"/>
      <c r="E69" s="672"/>
      <c r="F69" s="649"/>
      <c r="G69" s="634"/>
      <c r="H69" s="668"/>
      <c r="I69" s="599"/>
      <c r="J69" s="449" t="s">
        <v>26</v>
      </c>
      <c r="K69" s="8">
        <f>SUM(K64:K68)</f>
        <v>918.2</v>
      </c>
      <c r="L69" s="2">
        <f t="shared" ref="L69:AB69" si="15">SUM(L64:L68)</f>
        <v>0</v>
      </c>
      <c r="M69" s="2">
        <f t="shared" si="15"/>
        <v>0</v>
      </c>
      <c r="N69" s="7">
        <f t="shared" si="15"/>
        <v>918.2</v>
      </c>
      <c r="O69" s="8">
        <f t="shared" si="15"/>
        <v>603.20000000000005</v>
      </c>
      <c r="P69" s="2">
        <f t="shared" si="15"/>
        <v>0</v>
      </c>
      <c r="Q69" s="2">
        <f t="shared" si="15"/>
        <v>0</v>
      </c>
      <c r="R69" s="7">
        <f t="shared" si="15"/>
        <v>603.20000000000005</v>
      </c>
      <c r="S69" s="8">
        <f t="shared" si="15"/>
        <v>727.7</v>
      </c>
      <c r="T69" s="2">
        <f t="shared" si="15"/>
        <v>0</v>
      </c>
      <c r="U69" s="2">
        <f t="shared" si="15"/>
        <v>0</v>
      </c>
      <c r="V69" s="7">
        <f t="shared" si="15"/>
        <v>727.7</v>
      </c>
      <c r="W69" s="8">
        <f t="shared" si="15"/>
        <v>0</v>
      </c>
      <c r="X69" s="2">
        <f t="shared" si="15"/>
        <v>0</v>
      </c>
      <c r="Y69" s="2">
        <f t="shared" si="15"/>
        <v>0</v>
      </c>
      <c r="Z69" s="7">
        <f t="shared" si="15"/>
        <v>0</v>
      </c>
      <c r="AA69" s="9">
        <f t="shared" si="15"/>
        <v>0</v>
      </c>
      <c r="AB69" s="9">
        <f t="shared" si="15"/>
        <v>0</v>
      </c>
      <c r="AC69" s="854"/>
      <c r="AD69" s="939"/>
      <c r="AE69" s="639"/>
      <c r="AF69" s="642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6"/>
    </row>
    <row r="70" spans="1:59" ht="15" customHeight="1" thickBot="1" x14ac:dyDescent="0.25">
      <c r="A70" s="653" t="s">
        <v>17</v>
      </c>
      <c r="B70" s="587" t="s">
        <v>18</v>
      </c>
      <c r="C70" s="678" t="s">
        <v>18</v>
      </c>
      <c r="D70" s="643" t="s">
        <v>43</v>
      </c>
      <c r="E70" s="873" t="s">
        <v>287</v>
      </c>
      <c r="F70" s="647"/>
      <c r="G70" s="632" t="s">
        <v>123</v>
      </c>
      <c r="H70" s="676" t="s">
        <v>21</v>
      </c>
      <c r="I70" s="597" t="s">
        <v>22</v>
      </c>
      <c r="J70" s="275" t="s">
        <v>25</v>
      </c>
      <c r="K70" s="188">
        <f>+L70+N70</f>
        <v>0</v>
      </c>
      <c r="L70" s="191">
        <v>0</v>
      </c>
      <c r="M70" s="272">
        <v>0</v>
      </c>
      <c r="N70" s="192">
        <v>0</v>
      </c>
      <c r="O70" s="182">
        <f>+P70+R70</f>
        <v>0</v>
      </c>
      <c r="P70" s="191">
        <v>0</v>
      </c>
      <c r="Q70" s="272">
        <v>0</v>
      </c>
      <c r="R70" s="192">
        <v>0</v>
      </c>
      <c r="S70" s="188">
        <f>+T70+V70</f>
        <v>0</v>
      </c>
      <c r="T70" s="191">
        <v>0</v>
      </c>
      <c r="U70" s="272">
        <v>0</v>
      </c>
      <c r="V70" s="192">
        <v>0</v>
      </c>
      <c r="W70" s="188">
        <f>+X70+Z70</f>
        <v>0</v>
      </c>
      <c r="X70" s="193">
        <v>0</v>
      </c>
      <c r="Y70" s="193">
        <v>0</v>
      </c>
      <c r="Z70" s="192">
        <v>0</v>
      </c>
      <c r="AA70" s="541">
        <v>0</v>
      </c>
      <c r="AB70" s="541">
        <v>0</v>
      </c>
      <c r="AC70" s="687" t="s">
        <v>179</v>
      </c>
      <c r="AD70" s="636" t="s">
        <v>39</v>
      </c>
      <c r="AE70" s="636" t="s">
        <v>39</v>
      </c>
      <c r="AF70" s="669" t="s">
        <v>39</v>
      </c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6"/>
    </row>
    <row r="71" spans="1:59" ht="14.25" customHeight="1" thickBot="1" x14ac:dyDescent="0.25">
      <c r="A71" s="654"/>
      <c r="B71" s="588"/>
      <c r="C71" s="679"/>
      <c r="D71" s="644"/>
      <c r="E71" s="874"/>
      <c r="F71" s="648"/>
      <c r="G71" s="633"/>
      <c r="H71" s="677"/>
      <c r="I71" s="598"/>
      <c r="J71" s="276" t="s">
        <v>23</v>
      </c>
      <c r="K71" s="190">
        <f>+L71+N71</f>
        <v>0</v>
      </c>
      <c r="L71" s="191">
        <v>0</v>
      </c>
      <c r="M71" s="272">
        <v>0</v>
      </c>
      <c r="N71" s="192">
        <v>0</v>
      </c>
      <c r="O71" s="184">
        <f>+P71+R71</f>
        <v>0</v>
      </c>
      <c r="P71" s="191">
        <v>0</v>
      </c>
      <c r="Q71" s="272">
        <v>0</v>
      </c>
      <c r="R71" s="192">
        <v>0</v>
      </c>
      <c r="S71" s="190">
        <f>+T71+V71</f>
        <v>0</v>
      </c>
      <c r="T71" s="191">
        <v>0</v>
      </c>
      <c r="U71" s="272">
        <v>0</v>
      </c>
      <c r="V71" s="192">
        <v>0</v>
      </c>
      <c r="W71" s="190">
        <f>+X71+Z71</f>
        <v>0</v>
      </c>
      <c r="X71" s="193">
        <v>0</v>
      </c>
      <c r="Y71" s="193">
        <v>0</v>
      </c>
      <c r="Z71" s="192">
        <v>0</v>
      </c>
      <c r="AA71" s="288">
        <v>0</v>
      </c>
      <c r="AB71" s="288">
        <v>0</v>
      </c>
      <c r="AC71" s="716"/>
      <c r="AD71" s="636"/>
      <c r="AE71" s="636"/>
      <c r="AF71" s="669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6"/>
    </row>
    <row r="72" spans="1:59" ht="14.25" customHeight="1" thickBot="1" x14ac:dyDescent="0.25">
      <c r="A72" s="654"/>
      <c r="B72" s="588"/>
      <c r="C72" s="679"/>
      <c r="D72" s="644"/>
      <c r="E72" s="874"/>
      <c r="F72" s="648"/>
      <c r="G72" s="633"/>
      <c r="H72" s="677"/>
      <c r="I72" s="598"/>
      <c r="J72" s="276" t="s">
        <v>24</v>
      </c>
      <c r="K72" s="190">
        <f>+L72+N72</f>
        <v>0</v>
      </c>
      <c r="L72" s="191">
        <v>0</v>
      </c>
      <c r="M72" s="272">
        <v>0</v>
      </c>
      <c r="N72" s="192">
        <v>0</v>
      </c>
      <c r="O72" s="184">
        <f>+P72+R72</f>
        <v>0</v>
      </c>
      <c r="P72" s="191">
        <v>0</v>
      </c>
      <c r="Q72" s="272">
        <v>0</v>
      </c>
      <c r="R72" s="192">
        <v>0</v>
      </c>
      <c r="S72" s="190">
        <f>+T72+V72</f>
        <v>0</v>
      </c>
      <c r="T72" s="191">
        <v>0</v>
      </c>
      <c r="U72" s="272">
        <v>0</v>
      </c>
      <c r="V72" s="192">
        <v>0</v>
      </c>
      <c r="W72" s="190">
        <f>+X72+Z72</f>
        <v>0</v>
      </c>
      <c r="X72" s="193">
        <v>0</v>
      </c>
      <c r="Y72" s="193">
        <v>0</v>
      </c>
      <c r="Z72" s="192">
        <v>0</v>
      </c>
      <c r="AA72" s="288">
        <v>0</v>
      </c>
      <c r="AB72" s="288">
        <v>0</v>
      </c>
      <c r="AC72" s="716"/>
      <c r="AD72" s="636"/>
      <c r="AE72" s="636"/>
      <c r="AF72" s="669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6"/>
    </row>
    <row r="73" spans="1:59" ht="15" customHeight="1" thickBot="1" x14ac:dyDescent="0.25">
      <c r="A73" s="654"/>
      <c r="B73" s="588"/>
      <c r="C73" s="679"/>
      <c r="D73" s="644"/>
      <c r="E73" s="874"/>
      <c r="F73" s="648"/>
      <c r="G73" s="633"/>
      <c r="H73" s="677"/>
      <c r="I73" s="598"/>
      <c r="J73" s="277" t="s">
        <v>28</v>
      </c>
      <c r="K73" s="294">
        <f>+L73+N73</f>
        <v>2</v>
      </c>
      <c r="L73" s="304">
        <v>0</v>
      </c>
      <c r="M73" s="304">
        <v>0</v>
      </c>
      <c r="N73" s="305">
        <v>2</v>
      </c>
      <c r="O73" s="185">
        <f>+P73+R73</f>
        <v>2</v>
      </c>
      <c r="P73" s="177">
        <v>0</v>
      </c>
      <c r="Q73" s="306">
        <v>0</v>
      </c>
      <c r="R73" s="305">
        <v>2</v>
      </c>
      <c r="S73" s="294">
        <f>+T73+V73</f>
        <v>2</v>
      </c>
      <c r="T73" s="304">
        <v>0</v>
      </c>
      <c r="U73" s="304">
        <v>0</v>
      </c>
      <c r="V73" s="305">
        <v>2</v>
      </c>
      <c r="W73" s="294">
        <f>+X73+Z73</f>
        <v>0</v>
      </c>
      <c r="X73" s="304">
        <v>0</v>
      </c>
      <c r="Y73" s="304">
        <v>0</v>
      </c>
      <c r="Z73" s="305">
        <v>0</v>
      </c>
      <c r="AA73" s="307">
        <v>2</v>
      </c>
      <c r="AB73" s="307">
        <v>2</v>
      </c>
      <c r="AC73" s="716"/>
      <c r="AD73" s="636"/>
      <c r="AE73" s="636"/>
      <c r="AF73" s="669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6"/>
    </row>
    <row r="74" spans="1:59" ht="22.5" customHeight="1" thickBot="1" x14ac:dyDescent="0.25">
      <c r="A74" s="655"/>
      <c r="B74" s="589"/>
      <c r="C74" s="555"/>
      <c r="D74" s="645"/>
      <c r="E74" s="875"/>
      <c r="F74" s="649"/>
      <c r="G74" s="634"/>
      <c r="H74" s="668"/>
      <c r="I74" s="599"/>
      <c r="J74" s="127" t="s">
        <v>26</v>
      </c>
      <c r="K74" s="6">
        <f t="shared" ref="K74:AB74" si="16">SUM(K70:K73)</f>
        <v>2</v>
      </c>
      <c r="L74" s="5">
        <f t="shared" si="16"/>
        <v>0</v>
      </c>
      <c r="M74" s="5">
        <f t="shared" si="16"/>
        <v>0</v>
      </c>
      <c r="N74" s="7">
        <f t="shared" si="16"/>
        <v>2</v>
      </c>
      <c r="O74" s="194">
        <f t="shared" si="16"/>
        <v>2</v>
      </c>
      <c r="P74" s="174">
        <f t="shared" si="16"/>
        <v>0</v>
      </c>
      <c r="Q74" s="174">
        <f t="shared" si="16"/>
        <v>0</v>
      </c>
      <c r="R74" s="195">
        <f t="shared" si="16"/>
        <v>2</v>
      </c>
      <c r="S74" s="6">
        <f t="shared" si="16"/>
        <v>2</v>
      </c>
      <c r="T74" s="5">
        <f t="shared" si="16"/>
        <v>0</v>
      </c>
      <c r="U74" s="5">
        <f t="shared" si="16"/>
        <v>0</v>
      </c>
      <c r="V74" s="7">
        <f t="shared" si="16"/>
        <v>2</v>
      </c>
      <c r="W74" s="6">
        <f t="shared" si="16"/>
        <v>0</v>
      </c>
      <c r="X74" s="2">
        <f t="shared" si="16"/>
        <v>0</v>
      </c>
      <c r="Y74" s="2">
        <f t="shared" si="16"/>
        <v>0</v>
      </c>
      <c r="Z74" s="7">
        <f t="shared" si="16"/>
        <v>0</v>
      </c>
      <c r="AA74" s="23">
        <f t="shared" si="16"/>
        <v>2</v>
      </c>
      <c r="AB74" s="23">
        <f t="shared" si="16"/>
        <v>2</v>
      </c>
      <c r="AC74" s="688"/>
      <c r="AD74" s="636"/>
      <c r="AE74" s="636"/>
      <c r="AF74" s="669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6"/>
    </row>
    <row r="75" spans="1:59" ht="16.5" customHeight="1" thickBot="1" x14ac:dyDescent="0.25">
      <c r="A75" s="653" t="s">
        <v>17</v>
      </c>
      <c r="B75" s="587" t="s">
        <v>18</v>
      </c>
      <c r="C75" s="678" t="s">
        <v>18</v>
      </c>
      <c r="D75" s="643" t="s">
        <v>46</v>
      </c>
      <c r="E75" s="673" t="s">
        <v>122</v>
      </c>
      <c r="F75" s="647"/>
      <c r="G75" s="632" t="s">
        <v>388</v>
      </c>
      <c r="H75" s="676" t="s">
        <v>21</v>
      </c>
      <c r="I75" s="597" t="s">
        <v>22</v>
      </c>
      <c r="J75" s="275" t="s">
        <v>25</v>
      </c>
      <c r="K75" s="156">
        <f>+L75+N75</f>
        <v>25.4</v>
      </c>
      <c r="L75" s="12">
        <v>0</v>
      </c>
      <c r="M75" s="238">
        <v>0</v>
      </c>
      <c r="N75" s="109">
        <v>25.4</v>
      </c>
      <c r="O75" s="153">
        <f>+P75+R75</f>
        <v>0</v>
      </c>
      <c r="P75" s="12">
        <v>0</v>
      </c>
      <c r="Q75" s="238">
        <v>0</v>
      </c>
      <c r="R75" s="109">
        <v>0</v>
      </c>
      <c r="S75" s="156">
        <f>+T75+V75</f>
        <v>0</v>
      </c>
      <c r="T75" s="12">
        <v>0</v>
      </c>
      <c r="U75" s="238">
        <v>0</v>
      </c>
      <c r="V75" s="109">
        <v>0</v>
      </c>
      <c r="W75" s="156">
        <f>+X75+Z75</f>
        <v>0</v>
      </c>
      <c r="X75" s="236">
        <v>0</v>
      </c>
      <c r="Y75" s="236">
        <v>0</v>
      </c>
      <c r="Z75" s="109">
        <v>0</v>
      </c>
      <c r="AA75" s="286">
        <v>0</v>
      </c>
      <c r="AB75" s="286">
        <v>0</v>
      </c>
      <c r="AC75" s="596" t="s">
        <v>252</v>
      </c>
      <c r="AD75" s="636" t="s">
        <v>39</v>
      </c>
      <c r="AE75" s="636" t="s">
        <v>39</v>
      </c>
      <c r="AF75" s="669" t="s">
        <v>39</v>
      </c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6"/>
    </row>
    <row r="76" spans="1:59" ht="18.75" customHeight="1" thickBot="1" x14ac:dyDescent="0.25">
      <c r="A76" s="654"/>
      <c r="B76" s="588"/>
      <c r="C76" s="679"/>
      <c r="D76" s="644"/>
      <c r="E76" s="674"/>
      <c r="F76" s="648"/>
      <c r="G76" s="633"/>
      <c r="H76" s="677"/>
      <c r="I76" s="598"/>
      <c r="J76" s="276" t="s">
        <v>23</v>
      </c>
      <c r="K76" s="190">
        <f>+L76+N76</f>
        <v>2.1</v>
      </c>
      <c r="L76" s="191">
        <v>0</v>
      </c>
      <c r="M76" s="272">
        <v>0</v>
      </c>
      <c r="N76" s="192">
        <v>2.1</v>
      </c>
      <c r="O76" s="184">
        <f>+P76+R76</f>
        <v>0</v>
      </c>
      <c r="P76" s="191">
        <v>0</v>
      </c>
      <c r="Q76" s="272">
        <v>0</v>
      </c>
      <c r="R76" s="192">
        <v>0</v>
      </c>
      <c r="S76" s="190">
        <f>+T76+V76</f>
        <v>0</v>
      </c>
      <c r="T76" s="191">
        <v>0</v>
      </c>
      <c r="U76" s="272">
        <v>0</v>
      </c>
      <c r="V76" s="192">
        <v>0</v>
      </c>
      <c r="W76" s="190">
        <f>+X76+Z76</f>
        <v>0</v>
      </c>
      <c r="X76" s="193">
        <v>0</v>
      </c>
      <c r="Y76" s="193">
        <v>0</v>
      </c>
      <c r="Z76" s="192">
        <v>0</v>
      </c>
      <c r="AA76" s="288">
        <v>0</v>
      </c>
      <c r="AB76" s="288">
        <v>0</v>
      </c>
      <c r="AC76" s="596"/>
      <c r="AD76" s="636"/>
      <c r="AE76" s="636"/>
      <c r="AF76" s="669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6"/>
    </row>
    <row r="77" spans="1:59" ht="18.75" customHeight="1" thickBot="1" x14ac:dyDescent="0.25">
      <c r="A77" s="654"/>
      <c r="B77" s="588"/>
      <c r="C77" s="679"/>
      <c r="D77" s="644"/>
      <c r="E77" s="674"/>
      <c r="F77" s="648"/>
      <c r="G77" s="633"/>
      <c r="H77" s="677"/>
      <c r="I77" s="598"/>
      <c r="J77" s="276" t="s">
        <v>87</v>
      </c>
      <c r="K77" s="190">
        <f>L77+N77</f>
        <v>0</v>
      </c>
      <c r="L77" s="191">
        <v>0</v>
      </c>
      <c r="M77" s="272">
        <v>0</v>
      </c>
      <c r="N77" s="192">
        <v>0</v>
      </c>
      <c r="O77" s="184">
        <f>P77+R77</f>
        <v>0</v>
      </c>
      <c r="P77" s="191">
        <v>0</v>
      </c>
      <c r="Q77" s="272">
        <v>0</v>
      </c>
      <c r="R77" s="192">
        <v>0</v>
      </c>
      <c r="S77" s="190">
        <f>T77+V77</f>
        <v>0</v>
      </c>
      <c r="T77" s="191">
        <v>0</v>
      </c>
      <c r="U77" s="272">
        <v>0</v>
      </c>
      <c r="V77" s="192">
        <v>0</v>
      </c>
      <c r="W77" s="190">
        <f>X77+Z77</f>
        <v>0</v>
      </c>
      <c r="X77" s="193">
        <v>0</v>
      </c>
      <c r="Y77" s="193">
        <v>0</v>
      </c>
      <c r="Z77" s="192">
        <v>0</v>
      </c>
      <c r="AA77" s="288">
        <v>0</v>
      </c>
      <c r="AB77" s="288">
        <v>0</v>
      </c>
      <c r="AC77" s="596"/>
      <c r="AD77" s="636"/>
      <c r="AE77" s="636"/>
      <c r="AF77" s="669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6"/>
    </row>
    <row r="78" spans="1:59" ht="19.5" customHeight="1" thickBot="1" x14ac:dyDescent="0.25">
      <c r="A78" s="654"/>
      <c r="B78" s="588"/>
      <c r="C78" s="679"/>
      <c r="D78" s="644"/>
      <c r="E78" s="674"/>
      <c r="F78" s="648"/>
      <c r="G78" s="633"/>
      <c r="H78" s="677"/>
      <c r="I78" s="598"/>
      <c r="J78" s="276" t="s">
        <v>24</v>
      </c>
      <c r="K78" s="190">
        <f>+L78+N78</f>
        <v>35.6</v>
      </c>
      <c r="L78" s="191">
        <v>0</v>
      </c>
      <c r="M78" s="272">
        <v>0</v>
      </c>
      <c r="N78" s="192">
        <v>35.6</v>
      </c>
      <c r="O78" s="184">
        <f>+P78+R78</f>
        <v>0</v>
      </c>
      <c r="P78" s="191">
        <v>0</v>
      </c>
      <c r="Q78" s="272">
        <v>0</v>
      </c>
      <c r="R78" s="192">
        <v>0</v>
      </c>
      <c r="S78" s="190">
        <f>+T78+V78</f>
        <v>0</v>
      </c>
      <c r="T78" s="191">
        <v>0</v>
      </c>
      <c r="U78" s="272">
        <v>0</v>
      </c>
      <c r="V78" s="192">
        <v>0</v>
      </c>
      <c r="W78" s="190">
        <f>+X78+Z78</f>
        <v>0</v>
      </c>
      <c r="X78" s="193">
        <v>0</v>
      </c>
      <c r="Y78" s="193">
        <v>0</v>
      </c>
      <c r="Z78" s="192">
        <v>0</v>
      </c>
      <c r="AA78" s="288">
        <v>0</v>
      </c>
      <c r="AB78" s="288">
        <v>0</v>
      </c>
      <c r="AC78" s="596"/>
      <c r="AD78" s="636"/>
      <c r="AE78" s="636"/>
      <c r="AF78" s="669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6"/>
    </row>
    <row r="79" spans="1:59" ht="17.25" customHeight="1" thickBot="1" x14ac:dyDescent="0.25">
      <c r="A79" s="654"/>
      <c r="B79" s="588"/>
      <c r="C79" s="679"/>
      <c r="D79" s="644"/>
      <c r="E79" s="674"/>
      <c r="F79" s="648"/>
      <c r="G79" s="633"/>
      <c r="H79" s="677"/>
      <c r="I79" s="598"/>
      <c r="J79" s="277" t="s">
        <v>28</v>
      </c>
      <c r="K79" s="294">
        <f>+L79+N79</f>
        <v>24.3</v>
      </c>
      <c r="L79" s="304">
        <v>0</v>
      </c>
      <c r="M79" s="304">
        <v>0</v>
      </c>
      <c r="N79" s="305">
        <v>24.3</v>
      </c>
      <c r="O79" s="185">
        <f>+P79+R79</f>
        <v>0</v>
      </c>
      <c r="P79" s="177">
        <v>0</v>
      </c>
      <c r="Q79" s="306">
        <v>0</v>
      </c>
      <c r="R79" s="305">
        <v>0</v>
      </c>
      <c r="S79" s="294">
        <f>+T79+V79</f>
        <v>0</v>
      </c>
      <c r="T79" s="304">
        <v>0</v>
      </c>
      <c r="U79" s="304">
        <v>0</v>
      </c>
      <c r="V79" s="305">
        <v>0</v>
      </c>
      <c r="W79" s="294">
        <f>+X79+Z79</f>
        <v>0</v>
      </c>
      <c r="X79" s="304">
        <v>0</v>
      </c>
      <c r="Y79" s="304">
        <v>0</v>
      </c>
      <c r="Z79" s="305">
        <v>0</v>
      </c>
      <c r="AA79" s="307">
        <v>0</v>
      </c>
      <c r="AB79" s="307">
        <v>0</v>
      </c>
      <c r="AC79" s="596"/>
      <c r="AD79" s="636"/>
      <c r="AE79" s="636"/>
      <c r="AF79" s="669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6"/>
    </row>
    <row r="80" spans="1:59" ht="24.75" customHeight="1" thickBot="1" x14ac:dyDescent="0.25">
      <c r="A80" s="655"/>
      <c r="B80" s="589"/>
      <c r="C80" s="555"/>
      <c r="D80" s="645"/>
      <c r="E80" s="675"/>
      <c r="F80" s="649"/>
      <c r="G80" s="634"/>
      <c r="H80" s="668"/>
      <c r="I80" s="599"/>
      <c r="J80" s="127" t="s">
        <v>26</v>
      </c>
      <c r="K80" s="6">
        <f>SUM(K75:K79)</f>
        <v>87.4</v>
      </c>
      <c r="L80" s="5">
        <f t="shared" ref="L80:N80" si="17">SUM(L75:L79)</f>
        <v>0</v>
      </c>
      <c r="M80" s="5">
        <f t="shared" si="17"/>
        <v>0</v>
      </c>
      <c r="N80" s="7">
        <f t="shared" si="17"/>
        <v>87.4</v>
      </c>
      <c r="O80" s="194">
        <f t="shared" ref="O80:AB80" si="18">SUM(O75:O79)</f>
        <v>0</v>
      </c>
      <c r="P80" s="174">
        <f t="shared" si="18"/>
        <v>0</v>
      </c>
      <c r="Q80" s="174">
        <f t="shared" si="18"/>
        <v>0</v>
      </c>
      <c r="R80" s="195">
        <f t="shared" si="18"/>
        <v>0</v>
      </c>
      <c r="S80" s="6">
        <f t="shared" si="18"/>
        <v>0</v>
      </c>
      <c r="T80" s="5">
        <f t="shared" si="18"/>
        <v>0</v>
      </c>
      <c r="U80" s="5">
        <f t="shared" si="18"/>
        <v>0</v>
      </c>
      <c r="V80" s="7">
        <f t="shared" si="18"/>
        <v>0</v>
      </c>
      <c r="W80" s="6">
        <f t="shared" si="18"/>
        <v>0</v>
      </c>
      <c r="X80" s="2">
        <f t="shared" si="18"/>
        <v>0</v>
      </c>
      <c r="Y80" s="2">
        <f t="shared" si="18"/>
        <v>0</v>
      </c>
      <c r="Z80" s="7">
        <f t="shared" si="18"/>
        <v>0</v>
      </c>
      <c r="AA80" s="23">
        <f t="shared" si="18"/>
        <v>0</v>
      </c>
      <c r="AB80" s="23">
        <f t="shared" si="18"/>
        <v>0</v>
      </c>
      <c r="AC80" s="596"/>
      <c r="AD80" s="636"/>
      <c r="AE80" s="636"/>
      <c r="AF80" s="669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G80" s="56"/>
    </row>
    <row r="81" spans="1:59" ht="15.75" customHeight="1" x14ac:dyDescent="0.2">
      <c r="A81" s="653" t="s">
        <v>17</v>
      </c>
      <c r="B81" s="587" t="s">
        <v>18</v>
      </c>
      <c r="C81" s="678" t="s">
        <v>18</v>
      </c>
      <c r="D81" s="643" t="s">
        <v>59</v>
      </c>
      <c r="E81" s="670" t="s">
        <v>262</v>
      </c>
      <c r="F81" s="647"/>
      <c r="G81" s="632" t="s">
        <v>387</v>
      </c>
      <c r="H81" s="676" t="s">
        <v>21</v>
      </c>
      <c r="I81" s="597" t="s">
        <v>22</v>
      </c>
      <c r="J81" s="275" t="s">
        <v>25</v>
      </c>
      <c r="K81" s="156">
        <f>+L81+N81</f>
        <v>0</v>
      </c>
      <c r="L81" s="12">
        <v>0</v>
      </c>
      <c r="M81" s="238">
        <v>0</v>
      </c>
      <c r="N81" s="109">
        <v>0</v>
      </c>
      <c r="O81" s="247">
        <f>+P81+R81</f>
        <v>143.1</v>
      </c>
      <c r="P81" s="12">
        <v>0</v>
      </c>
      <c r="Q81" s="12">
        <v>0</v>
      </c>
      <c r="R81" s="155">
        <v>143.1</v>
      </c>
      <c r="S81" s="156">
        <f>+T81+V81</f>
        <v>143.1</v>
      </c>
      <c r="T81" s="12">
        <v>0</v>
      </c>
      <c r="U81" s="238">
        <v>0</v>
      </c>
      <c r="V81" s="109">
        <v>143.1</v>
      </c>
      <c r="W81" s="156">
        <f>+X81+Z81</f>
        <v>0</v>
      </c>
      <c r="X81" s="236">
        <v>0</v>
      </c>
      <c r="Y81" s="236">
        <v>0</v>
      </c>
      <c r="Z81" s="109">
        <v>0</v>
      </c>
      <c r="AA81" s="286">
        <v>0</v>
      </c>
      <c r="AB81" s="286">
        <v>0</v>
      </c>
      <c r="AC81" s="687" t="s">
        <v>183</v>
      </c>
      <c r="AD81" s="637" t="s">
        <v>33</v>
      </c>
      <c r="AE81" s="637" t="s">
        <v>39</v>
      </c>
      <c r="AF81" s="640" t="s">
        <v>39</v>
      </c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6"/>
    </row>
    <row r="82" spans="1:59" ht="15.75" customHeight="1" x14ac:dyDescent="0.2">
      <c r="A82" s="654"/>
      <c r="B82" s="588"/>
      <c r="C82" s="679"/>
      <c r="D82" s="644"/>
      <c r="E82" s="671"/>
      <c r="F82" s="648"/>
      <c r="G82" s="633"/>
      <c r="H82" s="677"/>
      <c r="I82" s="598"/>
      <c r="J82" s="276" t="s">
        <v>23</v>
      </c>
      <c r="K82" s="190">
        <f>+L82+N82</f>
        <v>0</v>
      </c>
      <c r="L82" s="191">
        <v>0</v>
      </c>
      <c r="M82" s="272">
        <v>0</v>
      </c>
      <c r="N82" s="192">
        <v>0</v>
      </c>
      <c r="O82" s="309">
        <f>+P82+R82</f>
        <v>0</v>
      </c>
      <c r="P82" s="97">
        <v>0</v>
      </c>
      <c r="Q82" s="97">
        <v>0</v>
      </c>
      <c r="R82" s="199">
        <v>0</v>
      </c>
      <c r="S82" s="190">
        <f>+T82+V82</f>
        <v>0</v>
      </c>
      <c r="T82" s="191">
        <v>0</v>
      </c>
      <c r="U82" s="272">
        <v>0</v>
      </c>
      <c r="V82" s="192">
        <v>0</v>
      </c>
      <c r="W82" s="190">
        <f>+X82+Z82</f>
        <v>0</v>
      </c>
      <c r="X82" s="193">
        <v>0</v>
      </c>
      <c r="Y82" s="193">
        <v>0</v>
      </c>
      <c r="Z82" s="192">
        <v>0</v>
      </c>
      <c r="AA82" s="288">
        <v>0</v>
      </c>
      <c r="AB82" s="288">
        <v>0</v>
      </c>
      <c r="AC82" s="716"/>
      <c r="AD82" s="638"/>
      <c r="AE82" s="638"/>
      <c r="AF82" s="641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6"/>
    </row>
    <row r="83" spans="1:59" ht="15.75" customHeight="1" x14ac:dyDescent="0.2">
      <c r="A83" s="654"/>
      <c r="B83" s="588"/>
      <c r="C83" s="679"/>
      <c r="D83" s="644"/>
      <c r="E83" s="671"/>
      <c r="F83" s="648"/>
      <c r="G83" s="633"/>
      <c r="H83" s="677"/>
      <c r="I83" s="598"/>
      <c r="J83" s="276" t="s">
        <v>337</v>
      </c>
      <c r="K83" s="190">
        <f>+L83+N83</f>
        <v>0</v>
      </c>
      <c r="L83" s="191">
        <v>0</v>
      </c>
      <c r="M83" s="272">
        <v>0</v>
      </c>
      <c r="N83" s="192">
        <v>0</v>
      </c>
      <c r="O83" s="309">
        <f>+P83+R83</f>
        <v>0</v>
      </c>
      <c r="P83" s="97">
        <v>0</v>
      </c>
      <c r="Q83" s="97">
        <v>0</v>
      </c>
      <c r="R83" s="199">
        <v>0</v>
      </c>
      <c r="S83" s="190">
        <f>+T83+V83</f>
        <v>0</v>
      </c>
      <c r="T83" s="191">
        <v>0</v>
      </c>
      <c r="U83" s="272">
        <v>0</v>
      </c>
      <c r="V83" s="192">
        <v>0</v>
      </c>
      <c r="W83" s="190">
        <f>+X83+Z83</f>
        <v>0</v>
      </c>
      <c r="X83" s="193">
        <v>0</v>
      </c>
      <c r="Y83" s="193">
        <v>0</v>
      </c>
      <c r="Z83" s="192">
        <v>0</v>
      </c>
      <c r="AA83" s="288">
        <v>0</v>
      </c>
      <c r="AB83" s="288">
        <v>0</v>
      </c>
      <c r="AC83" s="716"/>
      <c r="AD83" s="638"/>
      <c r="AE83" s="638"/>
      <c r="AF83" s="641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6"/>
    </row>
    <row r="84" spans="1:59" ht="15.75" customHeight="1" thickBot="1" x14ac:dyDescent="0.25">
      <c r="A84" s="654"/>
      <c r="B84" s="588"/>
      <c r="C84" s="679"/>
      <c r="D84" s="644"/>
      <c r="E84" s="671"/>
      <c r="F84" s="648"/>
      <c r="G84" s="633"/>
      <c r="H84" s="677"/>
      <c r="I84" s="598"/>
      <c r="J84" s="277" t="s">
        <v>28</v>
      </c>
      <c r="K84" s="294">
        <f>+L84+N84</f>
        <v>15.8</v>
      </c>
      <c r="L84" s="177">
        <v>0</v>
      </c>
      <c r="M84" s="306">
        <v>0</v>
      </c>
      <c r="N84" s="305">
        <v>15.8</v>
      </c>
      <c r="O84" s="310">
        <f>+P84+R84</f>
        <v>33.299999999999997</v>
      </c>
      <c r="P84" s="110">
        <v>0</v>
      </c>
      <c r="Q84" s="110">
        <v>0</v>
      </c>
      <c r="R84" s="201">
        <v>33.299999999999997</v>
      </c>
      <c r="S84" s="294">
        <f>+T84+V84</f>
        <v>33.299999999999997</v>
      </c>
      <c r="T84" s="177">
        <v>0</v>
      </c>
      <c r="U84" s="306">
        <v>0</v>
      </c>
      <c r="V84" s="305">
        <v>33.299999999999997</v>
      </c>
      <c r="W84" s="294">
        <f>+X84+Z84</f>
        <v>0</v>
      </c>
      <c r="X84" s="304">
        <v>0</v>
      </c>
      <c r="Y84" s="304">
        <v>0</v>
      </c>
      <c r="Z84" s="305">
        <v>0</v>
      </c>
      <c r="AA84" s="307">
        <v>0</v>
      </c>
      <c r="AB84" s="307">
        <v>0</v>
      </c>
      <c r="AC84" s="716"/>
      <c r="AD84" s="638"/>
      <c r="AE84" s="638"/>
      <c r="AF84" s="641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6"/>
    </row>
    <row r="85" spans="1:59" ht="22.5" customHeight="1" thickBot="1" x14ac:dyDescent="0.25">
      <c r="A85" s="655"/>
      <c r="B85" s="589"/>
      <c r="C85" s="555"/>
      <c r="D85" s="645"/>
      <c r="E85" s="672"/>
      <c r="F85" s="649"/>
      <c r="G85" s="634"/>
      <c r="H85" s="668"/>
      <c r="I85" s="599"/>
      <c r="J85" s="127" t="s">
        <v>26</v>
      </c>
      <c r="K85" s="6">
        <f t="shared" ref="K85:N85" si="19">SUM(K81:K84)</f>
        <v>15.8</v>
      </c>
      <c r="L85" s="5">
        <f t="shared" si="19"/>
        <v>0</v>
      </c>
      <c r="M85" s="5">
        <f t="shared" si="19"/>
        <v>0</v>
      </c>
      <c r="N85" s="7">
        <f t="shared" si="19"/>
        <v>15.8</v>
      </c>
      <c r="O85" s="194">
        <f>SUM(O81:O84)</f>
        <v>176.39999999999998</v>
      </c>
      <c r="P85" s="174">
        <f t="shared" ref="P85:Q85" si="20">SUM(P81:P84)</f>
        <v>0</v>
      </c>
      <c r="Q85" s="174">
        <f t="shared" si="20"/>
        <v>0</v>
      </c>
      <c r="R85" s="195">
        <f>SUM(R81:R84)</f>
        <v>176.39999999999998</v>
      </c>
      <c r="S85" s="6">
        <f t="shared" ref="S85:Z85" si="21">SUM(S81:S84)</f>
        <v>176.39999999999998</v>
      </c>
      <c r="T85" s="5">
        <f t="shared" si="21"/>
        <v>0</v>
      </c>
      <c r="U85" s="5">
        <f t="shared" si="21"/>
        <v>0</v>
      </c>
      <c r="V85" s="7">
        <f t="shared" si="21"/>
        <v>176.39999999999998</v>
      </c>
      <c r="W85" s="6">
        <f t="shared" si="21"/>
        <v>0</v>
      </c>
      <c r="X85" s="2">
        <f t="shared" si="21"/>
        <v>0</v>
      </c>
      <c r="Y85" s="2">
        <f t="shared" si="21"/>
        <v>0</v>
      </c>
      <c r="Z85" s="7">
        <f t="shared" si="21"/>
        <v>0</v>
      </c>
      <c r="AA85" s="23">
        <f>SUM(AA81:AA84)</f>
        <v>0</v>
      </c>
      <c r="AB85" s="23">
        <f>SUM(AB81:AB84)</f>
        <v>0</v>
      </c>
      <c r="AC85" s="688"/>
      <c r="AD85" s="639"/>
      <c r="AE85" s="639"/>
      <c r="AF85" s="642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6"/>
    </row>
    <row r="86" spans="1:59" ht="15" customHeight="1" thickBot="1" x14ac:dyDescent="0.25">
      <c r="A86" s="653" t="s">
        <v>17</v>
      </c>
      <c r="B86" s="587" t="s">
        <v>18</v>
      </c>
      <c r="C86" s="678" t="s">
        <v>18</v>
      </c>
      <c r="D86" s="643" t="s">
        <v>50</v>
      </c>
      <c r="E86" s="673" t="s">
        <v>121</v>
      </c>
      <c r="F86" s="647"/>
      <c r="G86" s="632" t="s">
        <v>389</v>
      </c>
      <c r="H86" s="676" t="s">
        <v>21</v>
      </c>
      <c r="I86" s="597" t="s">
        <v>22</v>
      </c>
      <c r="J86" s="275" t="s">
        <v>25</v>
      </c>
      <c r="K86" s="156">
        <f>+L86+N86</f>
        <v>41.6</v>
      </c>
      <c r="L86" s="12">
        <v>0</v>
      </c>
      <c r="M86" s="238">
        <v>0</v>
      </c>
      <c r="N86" s="109">
        <v>41.6</v>
      </c>
      <c r="O86" s="153">
        <f>+P86+R86</f>
        <v>0</v>
      </c>
      <c r="P86" s="12">
        <v>0</v>
      </c>
      <c r="Q86" s="238">
        <v>0</v>
      </c>
      <c r="R86" s="109">
        <v>0</v>
      </c>
      <c r="S86" s="156">
        <f>+T86+V86</f>
        <v>0</v>
      </c>
      <c r="T86" s="12">
        <v>0</v>
      </c>
      <c r="U86" s="238">
        <v>0</v>
      </c>
      <c r="V86" s="109">
        <v>0</v>
      </c>
      <c r="W86" s="156">
        <f>+X86+Z86</f>
        <v>0</v>
      </c>
      <c r="X86" s="236">
        <v>0</v>
      </c>
      <c r="Y86" s="236">
        <v>0</v>
      </c>
      <c r="Z86" s="109">
        <v>0</v>
      </c>
      <c r="AA86" s="286">
        <v>0</v>
      </c>
      <c r="AB86" s="286">
        <v>0</v>
      </c>
      <c r="AC86" s="596" t="s">
        <v>228</v>
      </c>
      <c r="AD86" s="636" t="s">
        <v>39</v>
      </c>
      <c r="AE86" s="636" t="s">
        <v>39</v>
      </c>
      <c r="AF86" s="669" t="s">
        <v>39</v>
      </c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6"/>
    </row>
    <row r="87" spans="1:59" ht="14.25" customHeight="1" thickBot="1" x14ac:dyDescent="0.25">
      <c r="A87" s="654"/>
      <c r="B87" s="588"/>
      <c r="C87" s="679"/>
      <c r="D87" s="644"/>
      <c r="E87" s="674"/>
      <c r="F87" s="648"/>
      <c r="G87" s="633"/>
      <c r="H87" s="677"/>
      <c r="I87" s="598"/>
      <c r="J87" s="276" t="s">
        <v>23</v>
      </c>
      <c r="K87" s="190">
        <f>+L87+N87</f>
        <v>0</v>
      </c>
      <c r="L87" s="191">
        <v>0</v>
      </c>
      <c r="M87" s="272">
        <v>0</v>
      </c>
      <c r="N87" s="192">
        <v>0</v>
      </c>
      <c r="O87" s="184">
        <f>+P87+R87</f>
        <v>0</v>
      </c>
      <c r="P87" s="191">
        <v>0</v>
      </c>
      <c r="Q87" s="272">
        <v>0</v>
      </c>
      <c r="R87" s="192">
        <v>0</v>
      </c>
      <c r="S87" s="190">
        <f>+T87+V87</f>
        <v>0</v>
      </c>
      <c r="T87" s="191">
        <v>0</v>
      </c>
      <c r="U87" s="272">
        <v>0</v>
      </c>
      <c r="V87" s="192">
        <v>0</v>
      </c>
      <c r="W87" s="190">
        <f>+X87+Z87</f>
        <v>0</v>
      </c>
      <c r="X87" s="193">
        <v>0</v>
      </c>
      <c r="Y87" s="193">
        <v>0</v>
      </c>
      <c r="Z87" s="192">
        <v>0</v>
      </c>
      <c r="AA87" s="288">
        <v>0</v>
      </c>
      <c r="AB87" s="288">
        <v>0</v>
      </c>
      <c r="AC87" s="596"/>
      <c r="AD87" s="636"/>
      <c r="AE87" s="636"/>
      <c r="AF87" s="669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6"/>
    </row>
    <row r="88" spans="1:59" ht="15" customHeight="1" thickBot="1" x14ac:dyDescent="0.25">
      <c r="A88" s="654"/>
      <c r="B88" s="588"/>
      <c r="C88" s="679"/>
      <c r="D88" s="644"/>
      <c r="E88" s="674"/>
      <c r="F88" s="648"/>
      <c r="G88" s="633"/>
      <c r="H88" s="677"/>
      <c r="I88" s="598"/>
      <c r="J88" s="276" t="s">
        <v>87</v>
      </c>
      <c r="K88" s="190">
        <f>L88+N88</f>
        <v>0</v>
      </c>
      <c r="L88" s="191">
        <v>0</v>
      </c>
      <c r="M88" s="272">
        <v>0</v>
      </c>
      <c r="N88" s="192">
        <v>0</v>
      </c>
      <c r="O88" s="184">
        <f>P88+R88</f>
        <v>0</v>
      </c>
      <c r="P88" s="191">
        <v>0</v>
      </c>
      <c r="Q88" s="272">
        <v>0</v>
      </c>
      <c r="R88" s="192">
        <v>0</v>
      </c>
      <c r="S88" s="190">
        <f>T88+V88</f>
        <v>0</v>
      </c>
      <c r="T88" s="191">
        <v>0</v>
      </c>
      <c r="U88" s="272">
        <v>0</v>
      </c>
      <c r="V88" s="192">
        <v>0</v>
      </c>
      <c r="W88" s="190">
        <f>X88+Z88</f>
        <v>0</v>
      </c>
      <c r="X88" s="193">
        <v>0</v>
      </c>
      <c r="Y88" s="193">
        <v>0</v>
      </c>
      <c r="Z88" s="192">
        <v>0</v>
      </c>
      <c r="AA88" s="288">
        <v>0</v>
      </c>
      <c r="AB88" s="288">
        <v>0</v>
      </c>
      <c r="AC88" s="596"/>
      <c r="AD88" s="636"/>
      <c r="AE88" s="636"/>
      <c r="AF88" s="669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6"/>
    </row>
    <row r="89" spans="1:59" ht="14.25" customHeight="1" thickBot="1" x14ac:dyDescent="0.25">
      <c r="A89" s="654"/>
      <c r="B89" s="588"/>
      <c r="C89" s="679"/>
      <c r="D89" s="644"/>
      <c r="E89" s="674"/>
      <c r="F89" s="648"/>
      <c r="G89" s="633"/>
      <c r="H89" s="677"/>
      <c r="I89" s="598"/>
      <c r="J89" s="276" t="s">
        <v>24</v>
      </c>
      <c r="K89" s="190">
        <f>+L89+N89</f>
        <v>567.6</v>
      </c>
      <c r="L89" s="191">
        <v>94</v>
      </c>
      <c r="M89" s="272">
        <v>0</v>
      </c>
      <c r="N89" s="192">
        <v>473.6</v>
      </c>
      <c r="O89" s="184">
        <f>+P89+R89</f>
        <v>0</v>
      </c>
      <c r="P89" s="191">
        <v>0</v>
      </c>
      <c r="Q89" s="272">
        <v>0</v>
      </c>
      <c r="R89" s="192">
        <v>0</v>
      </c>
      <c r="S89" s="190">
        <f>+T89+V89</f>
        <v>0</v>
      </c>
      <c r="T89" s="191">
        <v>0</v>
      </c>
      <c r="U89" s="272">
        <v>0</v>
      </c>
      <c r="V89" s="192">
        <v>0</v>
      </c>
      <c r="W89" s="190">
        <f>+X89+Z89</f>
        <v>0</v>
      </c>
      <c r="X89" s="193">
        <v>0</v>
      </c>
      <c r="Y89" s="193">
        <v>0</v>
      </c>
      <c r="Z89" s="192">
        <v>0</v>
      </c>
      <c r="AA89" s="288">
        <v>0</v>
      </c>
      <c r="AB89" s="288">
        <v>0</v>
      </c>
      <c r="AC89" s="596"/>
      <c r="AD89" s="636"/>
      <c r="AE89" s="636"/>
      <c r="AF89" s="669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6"/>
    </row>
    <row r="90" spans="1:59" ht="15.75" customHeight="1" thickBot="1" x14ac:dyDescent="0.25">
      <c r="A90" s="654"/>
      <c r="B90" s="588"/>
      <c r="C90" s="679"/>
      <c r="D90" s="644"/>
      <c r="E90" s="674"/>
      <c r="F90" s="648"/>
      <c r="G90" s="633"/>
      <c r="H90" s="677"/>
      <c r="I90" s="598"/>
      <c r="J90" s="121" t="s">
        <v>28</v>
      </c>
      <c r="K90" s="187">
        <f>+L90+N90</f>
        <v>318.39999999999998</v>
      </c>
      <c r="L90" s="13">
        <v>0</v>
      </c>
      <c r="M90" s="13">
        <v>0</v>
      </c>
      <c r="N90" s="105">
        <v>318.39999999999998</v>
      </c>
      <c r="O90" s="125">
        <f>+P90+R90</f>
        <v>0</v>
      </c>
      <c r="P90" s="14">
        <v>0</v>
      </c>
      <c r="Q90" s="15">
        <v>0</v>
      </c>
      <c r="R90" s="105">
        <v>0</v>
      </c>
      <c r="S90" s="187">
        <f>+T90+V90</f>
        <v>0</v>
      </c>
      <c r="T90" s="13">
        <v>0</v>
      </c>
      <c r="U90" s="13">
        <v>0</v>
      </c>
      <c r="V90" s="105">
        <v>0</v>
      </c>
      <c r="W90" s="187">
        <f>+X90+Z90</f>
        <v>0</v>
      </c>
      <c r="X90" s="13">
        <v>0</v>
      </c>
      <c r="Y90" s="13">
        <v>0</v>
      </c>
      <c r="Z90" s="105">
        <v>0</v>
      </c>
      <c r="AA90" s="287">
        <v>0</v>
      </c>
      <c r="AB90" s="287">
        <v>0</v>
      </c>
      <c r="AC90" s="596"/>
      <c r="AD90" s="636"/>
      <c r="AE90" s="636"/>
      <c r="AF90" s="669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6"/>
    </row>
    <row r="91" spans="1:59" ht="21" customHeight="1" thickBot="1" x14ac:dyDescent="0.25">
      <c r="A91" s="655"/>
      <c r="B91" s="589"/>
      <c r="C91" s="555"/>
      <c r="D91" s="645"/>
      <c r="E91" s="675"/>
      <c r="F91" s="649"/>
      <c r="G91" s="634"/>
      <c r="H91" s="668"/>
      <c r="I91" s="599"/>
      <c r="J91" s="127" t="s">
        <v>26</v>
      </c>
      <c r="K91" s="6">
        <f t="shared" ref="K91:N91" si="22">SUM(K86:K90)</f>
        <v>927.6</v>
      </c>
      <c r="L91" s="5">
        <f t="shared" si="22"/>
        <v>94</v>
      </c>
      <c r="M91" s="5">
        <f t="shared" si="22"/>
        <v>0</v>
      </c>
      <c r="N91" s="7">
        <f t="shared" si="22"/>
        <v>833.6</v>
      </c>
      <c r="O91" s="6">
        <f t="shared" ref="O91:AB91" si="23">SUM(O86:O90)</f>
        <v>0</v>
      </c>
      <c r="P91" s="2">
        <f t="shared" si="23"/>
        <v>0</v>
      </c>
      <c r="Q91" s="2">
        <f t="shared" si="23"/>
        <v>0</v>
      </c>
      <c r="R91" s="7">
        <f t="shared" si="23"/>
        <v>0</v>
      </c>
      <c r="S91" s="6">
        <f t="shared" si="23"/>
        <v>0</v>
      </c>
      <c r="T91" s="5">
        <f t="shared" si="23"/>
        <v>0</v>
      </c>
      <c r="U91" s="5">
        <f t="shared" si="23"/>
        <v>0</v>
      </c>
      <c r="V91" s="7">
        <f t="shared" si="23"/>
        <v>0</v>
      </c>
      <c r="W91" s="6">
        <f t="shared" si="23"/>
        <v>0</v>
      </c>
      <c r="X91" s="2">
        <f t="shared" si="23"/>
        <v>0</v>
      </c>
      <c r="Y91" s="2">
        <f t="shared" si="23"/>
        <v>0</v>
      </c>
      <c r="Z91" s="7">
        <f t="shared" si="23"/>
        <v>0</v>
      </c>
      <c r="AA91" s="23">
        <f t="shared" si="23"/>
        <v>0</v>
      </c>
      <c r="AB91" s="23">
        <f t="shared" si="23"/>
        <v>0</v>
      </c>
      <c r="AC91" s="596"/>
      <c r="AD91" s="636"/>
      <c r="AE91" s="636"/>
      <c r="AF91" s="669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6"/>
    </row>
    <row r="92" spans="1:59" ht="20.25" customHeight="1" x14ac:dyDescent="0.2">
      <c r="A92" s="924" t="s">
        <v>17</v>
      </c>
      <c r="B92" s="650" t="s">
        <v>18</v>
      </c>
      <c r="C92" s="927" t="s">
        <v>18</v>
      </c>
      <c r="D92" s="643" t="s">
        <v>51</v>
      </c>
      <c r="E92" s="670" t="s">
        <v>184</v>
      </c>
      <c r="F92" s="647"/>
      <c r="G92" s="632" t="s">
        <v>114</v>
      </c>
      <c r="H92" s="676" t="s">
        <v>21</v>
      </c>
      <c r="I92" s="597" t="s">
        <v>22</v>
      </c>
      <c r="J92" s="275" t="s">
        <v>25</v>
      </c>
      <c r="K92" s="153">
        <f>+L92+N92</f>
        <v>0</v>
      </c>
      <c r="L92" s="12">
        <v>0</v>
      </c>
      <c r="M92" s="238">
        <v>0</v>
      </c>
      <c r="N92" s="109">
        <v>0</v>
      </c>
      <c r="O92" s="153">
        <f>+P92+R92</f>
        <v>0</v>
      </c>
      <c r="P92" s="12">
        <v>0</v>
      </c>
      <c r="Q92" s="238">
        <v>0</v>
      </c>
      <c r="R92" s="109">
        <v>0</v>
      </c>
      <c r="S92" s="153">
        <f>+T92+V92</f>
        <v>0</v>
      </c>
      <c r="T92" s="12">
        <v>0</v>
      </c>
      <c r="U92" s="238">
        <v>0</v>
      </c>
      <c r="V92" s="109">
        <v>0</v>
      </c>
      <c r="W92" s="153">
        <f>+X92+Z92</f>
        <v>0</v>
      </c>
      <c r="X92" s="236">
        <v>0</v>
      </c>
      <c r="Y92" s="236">
        <v>0</v>
      </c>
      <c r="Z92" s="109">
        <v>0</v>
      </c>
      <c r="AA92" s="286">
        <v>0</v>
      </c>
      <c r="AB92" s="286">
        <v>0</v>
      </c>
      <c r="AC92" s="687" t="s">
        <v>289</v>
      </c>
      <c r="AD92" s="637" t="s">
        <v>39</v>
      </c>
      <c r="AE92" s="637" t="s">
        <v>39</v>
      </c>
      <c r="AF92" s="640" t="s">
        <v>39</v>
      </c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6"/>
    </row>
    <row r="93" spans="1:59" ht="19.5" customHeight="1" x14ac:dyDescent="0.2">
      <c r="A93" s="925"/>
      <c r="B93" s="651"/>
      <c r="C93" s="928"/>
      <c r="D93" s="644"/>
      <c r="E93" s="671"/>
      <c r="F93" s="648"/>
      <c r="G93" s="633"/>
      <c r="H93" s="677"/>
      <c r="I93" s="598"/>
      <c r="J93" s="276" t="s">
        <v>337</v>
      </c>
      <c r="K93" s="184">
        <f>+L93+N93</f>
        <v>0</v>
      </c>
      <c r="L93" s="191">
        <v>0</v>
      </c>
      <c r="M93" s="272">
        <v>0</v>
      </c>
      <c r="N93" s="192">
        <v>0</v>
      </c>
      <c r="O93" s="184">
        <f>+P93+R93</f>
        <v>0</v>
      </c>
      <c r="P93" s="191">
        <v>0</v>
      </c>
      <c r="Q93" s="272">
        <v>0</v>
      </c>
      <c r="R93" s="192">
        <v>0</v>
      </c>
      <c r="S93" s="184">
        <f>+T93+V93</f>
        <v>0</v>
      </c>
      <c r="T93" s="191">
        <v>0</v>
      </c>
      <c r="U93" s="272">
        <v>0</v>
      </c>
      <c r="V93" s="192">
        <v>0</v>
      </c>
      <c r="W93" s="184">
        <f>+X93+Z93</f>
        <v>0</v>
      </c>
      <c r="X93" s="193">
        <v>0</v>
      </c>
      <c r="Y93" s="193">
        <v>0</v>
      </c>
      <c r="Z93" s="192">
        <v>0</v>
      </c>
      <c r="AA93" s="288">
        <v>0</v>
      </c>
      <c r="AB93" s="288">
        <v>0</v>
      </c>
      <c r="AC93" s="716"/>
      <c r="AD93" s="638"/>
      <c r="AE93" s="638"/>
      <c r="AF93" s="641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6"/>
    </row>
    <row r="94" spans="1:59" ht="19.5" customHeight="1" x14ac:dyDescent="0.2">
      <c r="A94" s="925"/>
      <c r="B94" s="651"/>
      <c r="C94" s="928"/>
      <c r="D94" s="644"/>
      <c r="E94" s="671"/>
      <c r="F94" s="648"/>
      <c r="G94" s="633"/>
      <c r="H94" s="677"/>
      <c r="I94" s="598"/>
      <c r="J94" s="276" t="s">
        <v>24</v>
      </c>
      <c r="K94" s="184">
        <f>+L94+N94</f>
        <v>0</v>
      </c>
      <c r="L94" s="191">
        <v>0</v>
      </c>
      <c r="M94" s="272">
        <v>0</v>
      </c>
      <c r="N94" s="192">
        <v>0</v>
      </c>
      <c r="O94" s="184">
        <f>+P94+R94</f>
        <v>0</v>
      </c>
      <c r="P94" s="191">
        <v>0</v>
      </c>
      <c r="Q94" s="272">
        <v>0</v>
      </c>
      <c r="R94" s="192">
        <v>0</v>
      </c>
      <c r="S94" s="184">
        <f>+T94+V94</f>
        <v>0</v>
      </c>
      <c r="T94" s="191">
        <v>0</v>
      </c>
      <c r="U94" s="272">
        <v>0</v>
      </c>
      <c r="V94" s="192">
        <v>0</v>
      </c>
      <c r="W94" s="184">
        <f>+X94+Z94</f>
        <v>0</v>
      </c>
      <c r="X94" s="193">
        <v>0</v>
      </c>
      <c r="Y94" s="193">
        <v>0</v>
      </c>
      <c r="Z94" s="192">
        <v>0</v>
      </c>
      <c r="AA94" s="288">
        <v>0</v>
      </c>
      <c r="AB94" s="288">
        <v>0</v>
      </c>
      <c r="AC94" s="716"/>
      <c r="AD94" s="638"/>
      <c r="AE94" s="638"/>
      <c r="AF94" s="641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6"/>
    </row>
    <row r="95" spans="1:59" ht="19.5" customHeight="1" thickBot="1" x14ac:dyDescent="0.25">
      <c r="A95" s="925"/>
      <c r="B95" s="651"/>
      <c r="C95" s="928"/>
      <c r="D95" s="644"/>
      <c r="E95" s="671"/>
      <c r="F95" s="648"/>
      <c r="G95" s="633"/>
      <c r="H95" s="677"/>
      <c r="I95" s="598"/>
      <c r="J95" s="277" t="s">
        <v>28</v>
      </c>
      <c r="K95" s="185">
        <f>+L95+N95</f>
        <v>0</v>
      </c>
      <c r="L95" s="304">
        <v>0</v>
      </c>
      <c r="M95" s="304">
        <v>0</v>
      </c>
      <c r="N95" s="305">
        <v>0</v>
      </c>
      <c r="O95" s="185">
        <f>+P95+R95</f>
        <v>0</v>
      </c>
      <c r="P95" s="177">
        <v>0</v>
      </c>
      <c r="Q95" s="306">
        <v>0</v>
      </c>
      <c r="R95" s="305">
        <v>0</v>
      </c>
      <c r="S95" s="185">
        <f>+T95+V95</f>
        <v>0</v>
      </c>
      <c r="T95" s="304">
        <v>0</v>
      </c>
      <c r="U95" s="304">
        <v>0</v>
      </c>
      <c r="V95" s="305">
        <v>0</v>
      </c>
      <c r="W95" s="185">
        <f>+X95+Z95</f>
        <v>0</v>
      </c>
      <c r="X95" s="304">
        <v>0</v>
      </c>
      <c r="Y95" s="304">
        <v>0</v>
      </c>
      <c r="Z95" s="305">
        <v>0</v>
      </c>
      <c r="AA95" s="307">
        <v>0</v>
      </c>
      <c r="AB95" s="307">
        <v>0</v>
      </c>
      <c r="AC95" s="716"/>
      <c r="AD95" s="638"/>
      <c r="AE95" s="638"/>
      <c r="AF95" s="641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6"/>
    </row>
    <row r="96" spans="1:59" ht="24" customHeight="1" thickBot="1" x14ac:dyDescent="0.25">
      <c r="A96" s="926"/>
      <c r="B96" s="652"/>
      <c r="C96" s="929"/>
      <c r="D96" s="645"/>
      <c r="E96" s="672"/>
      <c r="F96" s="649"/>
      <c r="G96" s="634"/>
      <c r="H96" s="668"/>
      <c r="I96" s="599"/>
      <c r="J96" s="127" t="s">
        <v>26</v>
      </c>
      <c r="K96" s="6">
        <f t="shared" ref="K96:N96" si="24">SUM(K92:K95)</f>
        <v>0</v>
      </c>
      <c r="L96" s="5">
        <f t="shared" si="24"/>
        <v>0</v>
      </c>
      <c r="M96" s="5">
        <f t="shared" si="24"/>
        <v>0</v>
      </c>
      <c r="N96" s="7">
        <f t="shared" si="24"/>
        <v>0</v>
      </c>
      <c r="O96" s="6">
        <f t="shared" ref="O96:AB96" si="25">SUM(O92:O95)</f>
        <v>0</v>
      </c>
      <c r="P96" s="2">
        <f t="shared" si="25"/>
        <v>0</v>
      </c>
      <c r="Q96" s="2">
        <f t="shared" si="25"/>
        <v>0</v>
      </c>
      <c r="R96" s="7">
        <f t="shared" si="25"/>
        <v>0</v>
      </c>
      <c r="S96" s="6">
        <f t="shared" si="25"/>
        <v>0</v>
      </c>
      <c r="T96" s="5">
        <f t="shared" si="25"/>
        <v>0</v>
      </c>
      <c r="U96" s="5">
        <f t="shared" si="25"/>
        <v>0</v>
      </c>
      <c r="V96" s="7">
        <f t="shared" si="25"/>
        <v>0</v>
      </c>
      <c r="W96" s="6">
        <f t="shared" si="25"/>
        <v>0</v>
      </c>
      <c r="X96" s="2">
        <f t="shared" si="25"/>
        <v>0</v>
      </c>
      <c r="Y96" s="2">
        <f t="shared" si="25"/>
        <v>0</v>
      </c>
      <c r="Z96" s="7">
        <f t="shared" si="25"/>
        <v>0</v>
      </c>
      <c r="AA96" s="9">
        <f t="shared" si="25"/>
        <v>0</v>
      </c>
      <c r="AB96" s="9">
        <f t="shared" si="25"/>
        <v>0</v>
      </c>
      <c r="AC96" s="688"/>
      <c r="AD96" s="639"/>
      <c r="AE96" s="639"/>
      <c r="AF96" s="642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6"/>
    </row>
    <row r="97" spans="1:1019" ht="16.5" customHeight="1" thickBot="1" x14ac:dyDescent="0.25">
      <c r="A97" s="653" t="s">
        <v>17</v>
      </c>
      <c r="B97" s="587" t="s">
        <v>18</v>
      </c>
      <c r="C97" s="678" t="s">
        <v>18</v>
      </c>
      <c r="D97" s="643" t="s">
        <v>52</v>
      </c>
      <c r="E97" s="670" t="s">
        <v>185</v>
      </c>
      <c r="F97" s="647"/>
      <c r="G97" s="632" t="s">
        <v>123</v>
      </c>
      <c r="H97" s="676" t="s">
        <v>21</v>
      </c>
      <c r="I97" s="597" t="s">
        <v>22</v>
      </c>
      <c r="J97" s="275" t="s">
        <v>25</v>
      </c>
      <c r="K97" s="156">
        <f>+L97+N97</f>
        <v>0</v>
      </c>
      <c r="L97" s="12">
        <v>0</v>
      </c>
      <c r="M97" s="238">
        <v>0</v>
      </c>
      <c r="N97" s="109">
        <v>0</v>
      </c>
      <c r="O97" s="153">
        <f>+P97+R97</f>
        <v>0</v>
      </c>
      <c r="P97" s="12">
        <v>0</v>
      </c>
      <c r="Q97" s="238">
        <v>0</v>
      </c>
      <c r="R97" s="109">
        <v>0</v>
      </c>
      <c r="S97" s="156">
        <f>+T97+V97</f>
        <v>0</v>
      </c>
      <c r="T97" s="12">
        <v>0</v>
      </c>
      <c r="U97" s="238">
        <v>0</v>
      </c>
      <c r="V97" s="109">
        <v>0</v>
      </c>
      <c r="W97" s="156">
        <f>+X97+Z97</f>
        <v>0</v>
      </c>
      <c r="X97" s="236">
        <v>0</v>
      </c>
      <c r="Y97" s="236">
        <v>0</v>
      </c>
      <c r="Z97" s="109">
        <v>0</v>
      </c>
      <c r="AA97" s="286">
        <v>0</v>
      </c>
      <c r="AB97" s="286">
        <v>0</v>
      </c>
      <c r="AC97" s="596" t="s">
        <v>229</v>
      </c>
      <c r="AD97" s="936" t="s">
        <v>39</v>
      </c>
      <c r="AE97" s="636" t="s">
        <v>39</v>
      </c>
      <c r="AF97" s="669" t="s">
        <v>39</v>
      </c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6"/>
    </row>
    <row r="98" spans="1:1019" ht="16.5" customHeight="1" thickBot="1" x14ac:dyDescent="0.25">
      <c r="A98" s="654"/>
      <c r="B98" s="588"/>
      <c r="C98" s="679"/>
      <c r="D98" s="644"/>
      <c r="E98" s="671"/>
      <c r="F98" s="648"/>
      <c r="G98" s="633"/>
      <c r="H98" s="677"/>
      <c r="I98" s="598"/>
      <c r="J98" s="276" t="s">
        <v>23</v>
      </c>
      <c r="K98" s="190">
        <f>+L98+N98</f>
        <v>0</v>
      </c>
      <c r="L98" s="97">
        <v>0</v>
      </c>
      <c r="M98" s="272">
        <v>0</v>
      </c>
      <c r="N98" s="192">
        <v>0</v>
      </c>
      <c r="O98" s="184">
        <f>+P98+R98</f>
        <v>0</v>
      </c>
      <c r="P98" s="191">
        <v>0</v>
      </c>
      <c r="Q98" s="272">
        <v>0</v>
      </c>
      <c r="R98" s="192">
        <v>0</v>
      </c>
      <c r="S98" s="190">
        <f>+T98+V98</f>
        <v>0</v>
      </c>
      <c r="T98" s="97">
        <v>0</v>
      </c>
      <c r="U98" s="272">
        <v>0</v>
      </c>
      <c r="V98" s="192">
        <v>0</v>
      </c>
      <c r="W98" s="190">
        <f>+X98+Z98</f>
        <v>0</v>
      </c>
      <c r="X98" s="193">
        <v>0</v>
      </c>
      <c r="Y98" s="193">
        <v>0</v>
      </c>
      <c r="Z98" s="192">
        <v>0</v>
      </c>
      <c r="AA98" s="288">
        <v>0</v>
      </c>
      <c r="AB98" s="288">
        <v>0</v>
      </c>
      <c r="AC98" s="596"/>
      <c r="AD98" s="936"/>
      <c r="AE98" s="636"/>
      <c r="AF98" s="669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  <c r="BG98" s="56"/>
    </row>
    <row r="99" spans="1:1019" ht="16.5" customHeight="1" thickBot="1" x14ac:dyDescent="0.25">
      <c r="A99" s="654"/>
      <c r="B99" s="588"/>
      <c r="C99" s="679"/>
      <c r="D99" s="644"/>
      <c r="E99" s="671"/>
      <c r="F99" s="648"/>
      <c r="G99" s="633"/>
      <c r="H99" s="677"/>
      <c r="I99" s="598"/>
      <c r="J99" s="276" t="s">
        <v>24</v>
      </c>
      <c r="K99" s="190">
        <f>+L99+N99</f>
        <v>0</v>
      </c>
      <c r="L99" s="191">
        <v>0</v>
      </c>
      <c r="M99" s="272">
        <v>0</v>
      </c>
      <c r="N99" s="192">
        <v>0</v>
      </c>
      <c r="O99" s="184">
        <f>+P99+R99</f>
        <v>0</v>
      </c>
      <c r="P99" s="191">
        <v>0</v>
      </c>
      <c r="Q99" s="272">
        <v>0</v>
      </c>
      <c r="R99" s="192">
        <v>0</v>
      </c>
      <c r="S99" s="190">
        <f>+T99+V99</f>
        <v>0</v>
      </c>
      <c r="T99" s="191">
        <v>0</v>
      </c>
      <c r="U99" s="272">
        <v>0</v>
      </c>
      <c r="V99" s="192">
        <v>0</v>
      </c>
      <c r="W99" s="190">
        <f>+X99+Z99</f>
        <v>0</v>
      </c>
      <c r="X99" s="193">
        <v>0</v>
      </c>
      <c r="Y99" s="193">
        <v>0</v>
      </c>
      <c r="Z99" s="192">
        <v>0</v>
      </c>
      <c r="AA99" s="288">
        <v>0</v>
      </c>
      <c r="AB99" s="288">
        <v>0</v>
      </c>
      <c r="AC99" s="596"/>
      <c r="AD99" s="936"/>
      <c r="AE99" s="636"/>
      <c r="AF99" s="669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6"/>
    </row>
    <row r="100" spans="1:1019" ht="17.25" customHeight="1" thickBot="1" x14ac:dyDescent="0.25">
      <c r="A100" s="654"/>
      <c r="B100" s="588"/>
      <c r="C100" s="679"/>
      <c r="D100" s="644"/>
      <c r="E100" s="671"/>
      <c r="F100" s="648"/>
      <c r="G100" s="633"/>
      <c r="H100" s="677"/>
      <c r="I100" s="598"/>
      <c r="J100" s="277" t="s">
        <v>28</v>
      </c>
      <c r="K100" s="294">
        <f>+L100+N100</f>
        <v>0</v>
      </c>
      <c r="L100" s="177">
        <v>0</v>
      </c>
      <c r="M100" s="306">
        <v>0</v>
      </c>
      <c r="N100" s="305">
        <v>0</v>
      </c>
      <c r="O100" s="185">
        <f>+P100+R100</f>
        <v>0</v>
      </c>
      <c r="P100" s="177">
        <v>0</v>
      </c>
      <c r="Q100" s="306">
        <v>0</v>
      </c>
      <c r="R100" s="305">
        <v>0</v>
      </c>
      <c r="S100" s="294">
        <f>+T100+V100</f>
        <v>0</v>
      </c>
      <c r="T100" s="177">
        <v>0</v>
      </c>
      <c r="U100" s="306">
        <v>0</v>
      </c>
      <c r="V100" s="305">
        <v>0</v>
      </c>
      <c r="W100" s="294">
        <f>+X100+Z100</f>
        <v>0</v>
      </c>
      <c r="X100" s="304">
        <v>0</v>
      </c>
      <c r="Y100" s="304">
        <v>0</v>
      </c>
      <c r="Z100" s="305">
        <v>0</v>
      </c>
      <c r="AA100" s="307">
        <v>0</v>
      </c>
      <c r="AB100" s="307">
        <v>0</v>
      </c>
      <c r="AC100" s="596"/>
      <c r="AD100" s="936"/>
      <c r="AE100" s="636"/>
      <c r="AF100" s="669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53"/>
      <c r="AR100" s="53"/>
      <c r="AS100" s="53"/>
      <c r="AT100" s="53"/>
      <c r="AU100" s="53"/>
      <c r="AV100" s="53"/>
      <c r="AW100" s="53"/>
      <c r="AX100" s="53"/>
      <c r="AY100" s="53"/>
      <c r="AZ100" s="53"/>
      <c r="BA100" s="53"/>
      <c r="BB100" s="53"/>
      <c r="BC100" s="53"/>
      <c r="BD100" s="53"/>
      <c r="BE100" s="53"/>
      <c r="BF100" s="53"/>
      <c r="BG100" s="54"/>
      <c r="BH100" s="41"/>
      <c r="BI100" s="41"/>
      <c r="BJ100" s="41"/>
      <c r="BK100" s="41"/>
      <c r="BL100" s="41"/>
      <c r="BM100" s="41"/>
      <c r="BN100" s="41"/>
      <c r="BO100" s="41"/>
      <c r="BP100" s="41"/>
      <c r="BQ100" s="41"/>
      <c r="BR100" s="41"/>
      <c r="BS100" s="41"/>
      <c r="BT100" s="41"/>
      <c r="BU100" s="41"/>
      <c r="BV100" s="41"/>
      <c r="BW100" s="41"/>
      <c r="BX100" s="41"/>
      <c r="BY100" s="41"/>
      <c r="BZ100" s="41"/>
      <c r="CA100" s="41"/>
      <c r="CB100" s="41"/>
      <c r="CC100" s="41"/>
      <c r="CD100" s="41"/>
      <c r="CE100" s="41"/>
      <c r="CF100" s="41"/>
      <c r="CG100" s="41"/>
      <c r="CH100" s="41"/>
      <c r="CI100" s="41"/>
      <c r="CJ100" s="41"/>
      <c r="CK100" s="41"/>
      <c r="CL100" s="41"/>
      <c r="CM100" s="41"/>
      <c r="CN100" s="41"/>
      <c r="CO100" s="41"/>
      <c r="CP100" s="41"/>
      <c r="CQ100" s="41"/>
      <c r="CR100" s="41"/>
      <c r="CS100" s="41"/>
      <c r="CT100" s="41"/>
      <c r="CU100" s="41"/>
      <c r="CV100" s="41"/>
      <c r="CW100" s="41"/>
      <c r="CX100" s="41"/>
      <c r="CY100" s="41"/>
      <c r="CZ100" s="41"/>
      <c r="DA100" s="41"/>
      <c r="DB100" s="41"/>
      <c r="DC100" s="41"/>
      <c r="DD100" s="41"/>
      <c r="DE100" s="41"/>
      <c r="DF100" s="41"/>
      <c r="DG100" s="41"/>
      <c r="DH100" s="41"/>
      <c r="DI100" s="41"/>
      <c r="DJ100" s="41"/>
      <c r="DK100" s="41"/>
      <c r="DL100" s="41"/>
      <c r="DM100" s="41"/>
      <c r="DN100" s="41"/>
      <c r="DO100" s="41"/>
      <c r="DP100" s="41"/>
      <c r="DQ100" s="41"/>
      <c r="DR100" s="41"/>
      <c r="DS100" s="41"/>
      <c r="DT100" s="41"/>
      <c r="DU100" s="41"/>
      <c r="DV100" s="41"/>
      <c r="DW100" s="41"/>
      <c r="DX100" s="41"/>
      <c r="DY100" s="41"/>
      <c r="DZ100" s="41"/>
      <c r="EA100" s="41"/>
      <c r="EB100" s="41"/>
      <c r="EC100" s="41"/>
      <c r="ED100" s="41"/>
      <c r="EE100" s="41"/>
      <c r="EF100" s="41"/>
      <c r="EG100" s="41"/>
      <c r="EH100" s="41"/>
      <c r="EI100" s="41"/>
      <c r="EJ100" s="41"/>
      <c r="EK100" s="41"/>
      <c r="EL100" s="41"/>
      <c r="EM100" s="41"/>
      <c r="EN100" s="41"/>
      <c r="EO100" s="41"/>
      <c r="EP100" s="41"/>
      <c r="EQ100" s="41"/>
      <c r="ER100" s="41"/>
      <c r="ES100" s="41"/>
      <c r="ET100" s="41"/>
      <c r="EU100" s="41"/>
      <c r="EV100" s="41"/>
      <c r="EW100" s="41"/>
      <c r="EX100" s="41"/>
      <c r="EY100" s="41"/>
      <c r="EZ100" s="41"/>
      <c r="FA100" s="41"/>
      <c r="FB100" s="41"/>
      <c r="FC100" s="41"/>
      <c r="FD100" s="41"/>
      <c r="FE100" s="41"/>
      <c r="FF100" s="41"/>
      <c r="FG100" s="41"/>
      <c r="FH100" s="41"/>
      <c r="FI100" s="41"/>
      <c r="FJ100" s="41"/>
      <c r="FK100" s="41"/>
      <c r="FL100" s="41"/>
      <c r="FM100" s="41"/>
      <c r="FN100" s="41"/>
      <c r="FO100" s="41"/>
      <c r="FP100" s="41"/>
      <c r="FQ100" s="41"/>
      <c r="FR100" s="41"/>
      <c r="FS100" s="41"/>
      <c r="FT100" s="41"/>
      <c r="FU100" s="41"/>
      <c r="FV100" s="41"/>
      <c r="FW100" s="41"/>
      <c r="FX100" s="41"/>
      <c r="FY100" s="41"/>
      <c r="FZ100" s="41"/>
      <c r="GA100" s="41"/>
      <c r="GB100" s="41"/>
      <c r="GC100" s="41"/>
      <c r="GD100" s="41"/>
      <c r="GE100" s="41"/>
      <c r="GF100" s="41"/>
      <c r="GG100" s="41"/>
      <c r="GH100" s="41"/>
      <c r="GI100" s="41"/>
      <c r="GJ100" s="41"/>
      <c r="GK100" s="41"/>
      <c r="GL100" s="41"/>
      <c r="GM100" s="41"/>
      <c r="GN100" s="41"/>
      <c r="GO100" s="41"/>
      <c r="GP100" s="41"/>
      <c r="GQ100" s="41"/>
      <c r="GR100" s="41"/>
      <c r="GS100" s="41"/>
      <c r="GT100" s="41"/>
      <c r="GU100" s="41"/>
      <c r="GV100" s="41"/>
      <c r="GW100" s="41"/>
      <c r="GX100" s="41"/>
      <c r="GY100" s="41"/>
      <c r="GZ100" s="41"/>
      <c r="HA100" s="41"/>
      <c r="HB100" s="41"/>
      <c r="HC100" s="41"/>
      <c r="HD100" s="41"/>
      <c r="HE100" s="41"/>
      <c r="HF100" s="41"/>
      <c r="HG100" s="41"/>
      <c r="HH100" s="41"/>
      <c r="HI100" s="41"/>
      <c r="HJ100" s="41"/>
      <c r="HK100" s="41"/>
      <c r="HL100" s="41"/>
      <c r="HM100" s="41"/>
      <c r="HN100" s="41"/>
      <c r="HO100" s="41"/>
      <c r="HP100" s="41"/>
      <c r="HQ100" s="41"/>
      <c r="HR100" s="41"/>
      <c r="HS100" s="41"/>
      <c r="HT100" s="41"/>
      <c r="HU100" s="41"/>
      <c r="HV100" s="41"/>
      <c r="HW100" s="41"/>
      <c r="HX100" s="41"/>
      <c r="HY100" s="41"/>
      <c r="HZ100" s="41"/>
      <c r="IA100" s="41"/>
      <c r="IB100" s="41"/>
      <c r="IC100" s="41"/>
      <c r="ID100" s="41"/>
      <c r="IE100" s="41"/>
      <c r="IF100" s="41"/>
      <c r="IG100" s="41"/>
      <c r="IH100" s="41"/>
      <c r="II100" s="41"/>
      <c r="IJ100" s="41"/>
      <c r="IK100" s="41"/>
      <c r="IL100" s="41"/>
      <c r="IM100" s="41"/>
      <c r="IN100" s="41"/>
      <c r="IO100" s="41"/>
      <c r="IP100" s="41"/>
      <c r="IQ100" s="41"/>
      <c r="IR100" s="41"/>
      <c r="IS100" s="41"/>
      <c r="IT100" s="41"/>
      <c r="IU100" s="41"/>
      <c r="IV100" s="41"/>
      <c r="IW100" s="41"/>
      <c r="IX100" s="41"/>
      <c r="IY100" s="41"/>
      <c r="IZ100" s="41"/>
      <c r="JA100" s="41"/>
      <c r="JB100" s="41"/>
      <c r="JC100" s="41"/>
      <c r="JD100" s="41"/>
      <c r="JE100" s="41"/>
      <c r="JF100" s="41"/>
      <c r="JG100" s="41"/>
      <c r="JH100" s="41"/>
      <c r="JI100" s="41"/>
      <c r="JJ100" s="41"/>
      <c r="JK100" s="41"/>
      <c r="JL100" s="41"/>
      <c r="JM100" s="41"/>
      <c r="JN100" s="41"/>
      <c r="JO100" s="41"/>
      <c r="JP100" s="41"/>
      <c r="JQ100" s="41"/>
      <c r="JR100" s="41"/>
      <c r="JS100" s="41"/>
      <c r="JT100" s="41"/>
      <c r="JU100" s="41"/>
      <c r="JV100" s="41"/>
      <c r="JW100" s="41"/>
      <c r="JX100" s="41"/>
      <c r="JY100" s="41"/>
      <c r="JZ100" s="41"/>
      <c r="KA100" s="41"/>
      <c r="KB100" s="41"/>
      <c r="KC100" s="41"/>
      <c r="KD100" s="41"/>
      <c r="KE100" s="41"/>
      <c r="KF100" s="41"/>
      <c r="KG100" s="41"/>
      <c r="KH100" s="41"/>
      <c r="KI100" s="41"/>
      <c r="KJ100" s="41"/>
      <c r="KK100" s="41"/>
      <c r="KL100" s="41"/>
      <c r="KM100" s="41"/>
      <c r="KN100" s="41"/>
      <c r="KO100" s="41"/>
      <c r="KP100" s="41"/>
      <c r="KQ100" s="41"/>
      <c r="KR100" s="41"/>
      <c r="KS100" s="41"/>
      <c r="KT100" s="41"/>
      <c r="KU100" s="41"/>
      <c r="KV100" s="41"/>
      <c r="KW100" s="41"/>
      <c r="KX100" s="41"/>
      <c r="KY100" s="41"/>
      <c r="KZ100" s="41"/>
      <c r="LA100" s="41"/>
      <c r="LB100" s="41"/>
      <c r="LC100" s="41"/>
      <c r="LD100" s="41"/>
      <c r="LE100" s="41"/>
      <c r="LF100" s="41"/>
      <c r="LG100" s="41"/>
      <c r="LH100" s="41"/>
      <c r="LI100" s="41"/>
      <c r="LJ100" s="41"/>
      <c r="LK100" s="41"/>
      <c r="LL100" s="41"/>
      <c r="LM100" s="41"/>
      <c r="LN100" s="41"/>
      <c r="LO100" s="41"/>
      <c r="LP100" s="41"/>
      <c r="LQ100" s="41"/>
      <c r="LR100" s="41"/>
      <c r="LS100" s="41"/>
      <c r="LT100" s="41"/>
      <c r="LU100" s="41"/>
      <c r="LV100" s="41"/>
      <c r="LW100" s="41"/>
      <c r="LX100" s="41"/>
      <c r="LY100" s="41"/>
      <c r="LZ100" s="41"/>
      <c r="MA100" s="41"/>
      <c r="MB100" s="41"/>
      <c r="MC100" s="41"/>
      <c r="MD100" s="41"/>
      <c r="ME100" s="41"/>
      <c r="MF100" s="41"/>
      <c r="MG100" s="41"/>
      <c r="MH100" s="41"/>
      <c r="MI100" s="41"/>
      <c r="MJ100" s="41"/>
      <c r="MK100" s="41"/>
      <c r="ML100" s="41"/>
      <c r="MM100" s="41"/>
      <c r="MN100" s="41"/>
      <c r="MO100" s="41"/>
      <c r="MP100" s="41"/>
      <c r="MQ100" s="41"/>
      <c r="MR100" s="41"/>
      <c r="MS100" s="41"/>
      <c r="MT100" s="41"/>
      <c r="MU100" s="41"/>
      <c r="MV100" s="41"/>
      <c r="MW100" s="41"/>
      <c r="MX100" s="41"/>
      <c r="MY100" s="41"/>
      <c r="MZ100" s="41"/>
      <c r="NA100" s="41"/>
      <c r="NB100" s="41"/>
      <c r="NC100" s="41"/>
      <c r="ND100" s="41"/>
      <c r="NE100" s="41"/>
      <c r="NF100" s="41"/>
      <c r="NG100" s="41"/>
      <c r="NH100" s="41"/>
      <c r="NI100" s="41"/>
      <c r="NJ100" s="41"/>
      <c r="NK100" s="41"/>
      <c r="NL100" s="41"/>
      <c r="NM100" s="41"/>
      <c r="NN100" s="41"/>
      <c r="NO100" s="41"/>
      <c r="NP100" s="41"/>
      <c r="NQ100" s="41"/>
      <c r="NR100" s="41"/>
      <c r="NS100" s="41"/>
      <c r="NT100" s="41"/>
      <c r="NU100" s="41"/>
      <c r="NV100" s="41"/>
      <c r="NW100" s="41"/>
      <c r="NX100" s="41"/>
      <c r="NY100" s="41"/>
      <c r="NZ100" s="41"/>
      <c r="OA100" s="41"/>
      <c r="OB100" s="41"/>
      <c r="OC100" s="41"/>
      <c r="OD100" s="41"/>
      <c r="OE100" s="41"/>
      <c r="OF100" s="41"/>
      <c r="OG100" s="41"/>
      <c r="OH100" s="41"/>
      <c r="OI100" s="41"/>
      <c r="OJ100" s="41"/>
      <c r="OK100" s="41"/>
      <c r="OL100" s="41"/>
      <c r="OM100" s="41"/>
      <c r="ON100" s="41"/>
      <c r="OO100" s="41"/>
      <c r="OP100" s="41"/>
      <c r="OQ100" s="41"/>
      <c r="OR100" s="41"/>
      <c r="OS100" s="41"/>
      <c r="OT100" s="41"/>
      <c r="OU100" s="41"/>
      <c r="OV100" s="41"/>
      <c r="OW100" s="41"/>
      <c r="OX100" s="41"/>
      <c r="OY100" s="41"/>
      <c r="OZ100" s="41"/>
      <c r="PA100" s="41"/>
      <c r="PB100" s="41"/>
      <c r="PC100" s="41"/>
      <c r="PD100" s="41"/>
      <c r="PE100" s="41"/>
      <c r="PF100" s="41"/>
      <c r="PG100" s="41"/>
      <c r="PH100" s="41"/>
      <c r="PI100" s="41"/>
      <c r="PJ100" s="41"/>
      <c r="PK100" s="41"/>
      <c r="PL100" s="41"/>
      <c r="PM100" s="41"/>
      <c r="PN100" s="41"/>
      <c r="PO100" s="41"/>
      <c r="PP100" s="41"/>
      <c r="PQ100" s="41"/>
      <c r="PR100" s="41"/>
      <c r="PS100" s="41"/>
      <c r="PT100" s="41"/>
      <c r="PU100" s="41"/>
      <c r="PV100" s="41"/>
      <c r="PW100" s="41"/>
      <c r="PX100" s="41"/>
      <c r="PY100" s="41"/>
      <c r="PZ100" s="41"/>
      <c r="QA100" s="41"/>
      <c r="QB100" s="41"/>
      <c r="QC100" s="41"/>
      <c r="QD100" s="41"/>
      <c r="QE100" s="41"/>
      <c r="QF100" s="41"/>
      <c r="QG100" s="41"/>
      <c r="QH100" s="41"/>
      <c r="QI100" s="41"/>
      <c r="QJ100" s="41"/>
      <c r="QK100" s="41"/>
      <c r="QL100" s="41"/>
      <c r="QM100" s="41"/>
      <c r="QN100" s="41"/>
      <c r="QO100" s="41"/>
      <c r="QP100" s="41"/>
      <c r="QQ100" s="41"/>
      <c r="QR100" s="41"/>
      <c r="QS100" s="41"/>
      <c r="QT100" s="41"/>
      <c r="QU100" s="41"/>
      <c r="QV100" s="41"/>
      <c r="QW100" s="41"/>
      <c r="QX100" s="41"/>
      <c r="QY100" s="41"/>
      <c r="QZ100" s="41"/>
      <c r="RA100" s="41"/>
      <c r="RB100" s="41"/>
      <c r="RC100" s="41"/>
      <c r="RD100" s="41"/>
      <c r="RE100" s="41"/>
      <c r="RF100" s="41"/>
      <c r="RG100" s="41"/>
      <c r="RH100" s="41"/>
      <c r="RI100" s="41"/>
      <c r="RJ100" s="41"/>
      <c r="RK100" s="41"/>
      <c r="RL100" s="41"/>
      <c r="RM100" s="41"/>
      <c r="RN100" s="41"/>
      <c r="RO100" s="41"/>
      <c r="RP100" s="41"/>
      <c r="RQ100" s="41"/>
      <c r="RR100" s="41"/>
      <c r="RS100" s="41"/>
      <c r="RT100" s="41"/>
      <c r="RU100" s="41"/>
      <c r="RV100" s="41"/>
      <c r="RW100" s="41"/>
      <c r="RX100" s="41"/>
      <c r="RY100" s="41"/>
      <c r="RZ100" s="41"/>
      <c r="SA100" s="41"/>
      <c r="SB100" s="41"/>
      <c r="SC100" s="41"/>
      <c r="SD100" s="41"/>
      <c r="SE100" s="41"/>
      <c r="SF100" s="41"/>
      <c r="SG100" s="41"/>
      <c r="SH100" s="41"/>
      <c r="SI100" s="41"/>
      <c r="SJ100" s="41"/>
      <c r="SK100" s="41"/>
      <c r="SL100" s="41"/>
      <c r="SM100" s="41"/>
      <c r="SN100" s="41"/>
      <c r="SO100" s="41"/>
      <c r="SP100" s="41"/>
      <c r="SQ100" s="41"/>
      <c r="SR100" s="41"/>
      <c r="SS100" s="41"/>
      <c r="ST100" s="41"/>
      <c r="SU100" s="41"/>
      <c r="SV100" s="41"/>
      <c r="SW100" s="41"/>
      <c r="SX100" s="41"/>
      <c r="SY100" s="41"/>
      <c r="SZ100" s="41"/>
      <c r="TA100" s="41"/>
      <c r="TB100" s="41"/>
      <c r="TC100" s="41"/>
      <c r="TD100" s="41"/>
      <c r="TE100" s="41"/>
      <c r="TF100" s="41"/>
      <c r="TG100" s="41"/>
      <c r="TH100" s="41"/>
      <c r="TI100" s="41"/>
      <c r="TJ100" s="41"/>
      <c r="TK100" s="41"/>
      <c r="TL100" s="41"/>
      <c r="TM100" s="41"/>
      <c r="TN100" s="41"/>
      <c r="TO100" s="41"/>
      <c r="TP100" s="41"/>
      <c r="TQ100" s="41"/>
      <c r="TR100" s="41"/>
      <c r="TS100" s="41"/>
      <c r="TT100" s="41"/>
      <c r="TU100" s="41"/>
      <c r="TV100" s="41"/>
      <c r="TW100" s="41"/>
      <c r="TX100" s="41"/>
      <c r="TY100" s="41"/>
      <c r="TZ100" s="41"/>
      <c r="UA100" s="41"/>
      <c r="UB100" s="41"/>
      <c r="UC100" s="41"/>
      <c r="UD100" s="41"/>
      <c r="UE100" s="41"/>
      <c r="UF100" s="41"/>
      <c r="UG100" s="41"/>
      <c r="UH100" s="41"/>
      <c r="UI100" s="41"/>
      <c r="UJ100" s="41"/>
      <c r="UK100" s="41"/>
      <c r="UL100" s="41"/>
      <c r="UM100" s="41"/>
      <c r="UN100" s="41"/>
      <c r="UO100" s="41"/>
      <c r="UP100" s="41"/>
      <c r="UQ100" s="41"/>
      <c r="UR100" s="41"/>
      <c r="US100" s="41"/>
      <c r="UT100" s="41"/>
      <c r="UU100" s="41"/>
      <c r="UV100" s="41"/>
      <c r="UW100" s="41"/>
      <c r="UX100" s="41"/>
      <c r="UY100" s="41"/>
      <c r="UZ100" s="41"/>
      <c r="VA100" s="41"/>
      <c r="VB100" s="41"/>
      <c r="VC100" s="41"/>
      <c r="VD100" s="41"/>
      <c r="VE100" s="41"/>
      <c r="VF100" s="41"/>
      <c r="VG100" s="41"/>
      <c r="VH100" s="41"/>
      <c r="VI100" s="41"/>
      <c r="VJ100" s="41"/>
      <c r="VK100" s="41"/>
      <c r="VL100" s="41"/>
      <c r="VM100" s="41"/>
      <c r="VN100" s="41"/>
      <c r="VO100" s="41"/>
      <c r="VP100" s="41"/>
      <c r="VQ100" s="41"/>
      <c r="VR100" s="41"/>
      <c r="VS100" s="41"/>
      <c r="VT100" s="41"/>
      <c r="VU100" s="41"/>
      <c r="VV100" s="41"/>
      <c r="VW100" s="41"/>
      <c r="VX100" s="41"/>
      <c r="VY100" s="41"/>
      <c r="VZ100" s="41"/>
      <c r="WA100" s="41"/>
      <c r="WB100" s="41"/>
      <c r="WC100" s="41"/>
      <c r="WD100" s="41"/>
      <c r="WE100" s="41"/>
      <c r="WF100" s="41"/>
      <c r="WG100" s="41"/>
      <c r="WH100" s="41"/>
      <c r="WI100" s="41"/>
      <c r="WJ100" s="41"/>
      <c r="WK100" s="41"/>
      <c r="WL100" s="41"/>
      <c r="WM100" s="41"/>
      <c r="WN100" s="41"/>
      <c r="WO100" s="41"/>
      <c r="WP100" s="41"/>
      <c r="WQ100" s="41"/>
      <c r="WR100" s="41"/>
      <c r="WS100" s="41"/>
      <c r="WT100" s="41"/>
      <c r="WU100" s="41"/>
      <c r="WV100" s="41"/>
      <c r="WW100" s="41"/>
      <c r="WX100" s="41"/>
      <c r="WY100" s="41"/>
      <c r="WZ100" s="41"/>
      <c r="XA100" s="41"/>
      <c r="XB100" s="41"/>
      <c r="XC100" s="41"/>
      <c r="XD100" s="41"/>
      <c r="XE100" s="41"/>
      <c r="XF100" s="41"/>
      <c r="XG100" s="41"/>
      <c r="XH100" s="41"/>
      <c r="XI100" s="41"/>
      <c r="XJ100" s="41"/>
      <c r="XK100" s="41"/>
      <c r="XL100" s="41"/>
      <c r="XM100" s="41"/>
      <c r="XN100" s="41"/>
      <c r="XO100" s="41"/>
      <c r="XP100" s="41"/>
      <c r="XQ100" s="41"/>
      <c r="XR100" s="41"/>
      <c r="XS100" s="41"/>
      <c r="XT100" s="41"/>
      <c r="XU100" s="41"/>
      <c r="XV100" s="41"/>
      <c r="XW100" s="41"/>
      <c r="XX100" s="41"/>
      <c r="XY100" s="41"/>
      <c r="XZ100" s="41"/>
      <c r="YA100" s="41"/>
      <c r="YB100" s="41"/>
      <c r="YC100" s="41"/>
      <c r="YD100" s="41"/>
      <c r="YE100" s="41"/>
      <c r="YF100" s="41"/>
      <c r="YG100" s="41"/>
      <c r="YH100" s="41"/>
      <c r="YI100" s="41"/>
      <c r="YJ100" s="41"/>
      <c r="YK100" s="41"/>
      <c r="YL100" s="41"/>
      <c r="YM100" s="41"/>
      <c r="YN100" s="41"/>
      <c r="YO100" s="41"/>
      <c r="YP100" s="41"/>
      <c r="YQ100" s="41"/>
      <c r="YR100" s="41"/>
      <c r="YS100" s="41"/>
      <c r="YT100" s="41"/>
      <c r="YU100" s="41"/>
      <c r="YV100" s="41"/>
      <c r="YW100" s="41"/>
      <c r="YX100" s="41"/>
      <c r="YY100" s="41"/>
      <c r="YZ100" s="41"/>
      <c r="ZA100" s="41"/>
      <c r="ZB100" s="41"/>
      <c r="ZC100" s="41"/>
      <c r="ZD100" s="41"/>
      <c r="ZE100" s="41"/>
      <c r="ZF100" s="41"/>
      <c r="ZG100" s="41"/>
      <c r="ZH100" s="41"/>
      <c r="ZI100" s="41"/>
      <c r="ZJ100" s="41"/>
      <c r="ZK100" s="41"/>
      <c r="ZL100" s="41"/>
      <c r="ZM100" s="41"/>
      <c r="ZN100" s="41"/>
      <c r="ZO100" s="41"/>
      <c r="ZP100" s="41"/>
      <c r="ZQ100" s="41"/>
      <c r="ZR100" s="41"/>
      <c r="ZS100" s="41"/>
      <c r="ZT100" s="41"/>
      <c r="ZU100" s="41"/>
      <c r="ZV100" s="41"/>
      <c r="ZW100" s="41"/>
      <c r="ZX100" s="41"/>
      <c r="ZY100" s="41"/>
      <c r="ZZ100" s="41"/>
      <c r="AAA100" s="41"/>
      <c r="AAB100" s="41"/>
      <c r="AAC100" s="41"/>
      <c r="AAD100" s="41"/>
      <c r="AAE100" s="41"/>
      <c r="AAF100" s="41"/>
      <c r="AAG100" s="41"/>
      <c r="AAH100" s="41"/>
      <c r="AAI100" s="41"/>
      <c r="AAJ100" s="41"/>
      <c r="AAK100" s="41"/>
      <c r="AAL100" s="41"/>
      <c r="AAM100" s="41"/>
      <c r="AAN100" s="41"/>
      <c r="AAO100" s="41"/>
      <c r="AAP100" s="41"/>
      <c r="AAQ100" s="41"/>
      <c r="AAR100" s="41"/>
      <c r="AAS100" s="41"/>
      <c r="AAT100" s="41"/>
      <c r="AAU100" s="41"/>
      <c r="AAV100" s="41"/>
      <c r="AAW100" s="41"/>
      <c r="AAX100" s="41"/>
      <c r="AAY100" s="41"/>
      <c r="AAZ100" s="41"/>
      <c r="ABA100" s="41"/>
      <c r="ABB100" s="41"/>
      <c r="ABC100" s="41"/>
      <c r="ABD100" s="41"/>
      <c r="ABE100" s="41"/>
      <c r="ABF100" s="41"/>
      <c r="ABG100" s="41"/>
      <c r="ABH100" s="41"/>
      <c r="ABI100" s="41"/>
      <c r="ABJ100" s="41"/>
      <c r="ABK100" s="41"/>
      <c r="ABL100" s="41"/>
      <c r="ABM100" s="41"/>
      <c r="ABN100" s="41"/>
      <c r="ABO100" s="41"/>
      <c r="ABP100" s="41"/>
      <c r="ABQ100" s="41"/>
      <c r="ABR100" s="41"/>
      <c r="ABS100" s="41"/>
      <c r="ABT100" s="41"/>
      <c r="ABU100" s="41"/>
      <c r="ABV100" s="41"/>
      <c r="ABW100" s="41"/>
      <c r="ABX100" s="41"/>
      <c r="ABY100" s="41"/>
      <c r="ABZ100" s="41"/>
      <c r="ACA100" s="41"/>
      <c r="ACB100" s="41"/>
      <c r="ACC100" s="41"/>
      <c r="ACD100" s="41"/>
      <c r="ACE100" s="41"/>
      <c r="ACF100" s="41"/>
      <c r="ACG100" s="41"/>
      <c r="ACH100" s="41"/>
      <c r="ACI100" s="41"/>
      <c r="ACJ100" s="41"/>
      <c r="ACK100" s="41"/>
      <c r="ACL100" s="41"/>
      <c r="ACM100" s="41"/>
      <c r="ACN100" s="41"/>
      <c r="ACO100" s="41"/>
      <c r="ACP100" s="41"/>
      <c r="ACQ100" s="41"/>
      <c r="ACR100" s="41"/>
      <c r="ACS100" s="41"/>
      <c r="ACT100" s="41"/>
      <c r="ACU100" s="41"/>
      <c r="ACV100" s="41"/>
      <c r="ACW100" s="41"/>
      <c r="ACX100" s="41"/>
      <c r="ACY100" s="41"/>
      <c r="ACZ100" s="41"/>
      <c r="ADA100" s="41"/>
      <c r="ADB100" s="41"/>
      <c r="ADC100" s="41"/>
      <c r="ADD100" s="41"/>
      <c r="ADE100" s="41"/>
      <c r="ADF100" s="41"/>
      <c r="ADG100" s="41"/>
      <c r="ADH100" s="41"/>
      <c r="ADI100" s="41"/>
      <c r="ADJ100" s="41"/>
      <c r="ADK100" s="41"/>
      <c r="ADL100" s="41"/>
      <c r="ADM100" s="41"/>
      <c r="ADN100" s="41"/>
      <c r="ADO100" s="41"/>
      <c r="ADP100" s="41"/>
      <c r="ADQ100" s="41"/>
      <c r="ADR100" s="41"/>
      <c r="ADS100" s="41"/>
      <c r="ADT100" s="41"/>
      <c r="ADU100" s="41"/>
      <c r="ADV100" s="41"/>
      <c r="ADW100" s="41"/>
      <c r="ADX100" s="41"/>
      <c r="ADY100" s="41"/>
      <c r="ADZ100" s="41"/>
      <c r="AEA100" s="41"/>
      <c r="AEB100" s="41"/>
      <c r="AEC100" s="41"/>
      <c r="AED100" s="41"/>
      <c r="AEE100" s="41"/>
      <c r="AEF100" s="41"/>
      <c r="AEG100" s="41"/>
      <c r="AEH100" s="41"/>
      <c r="AEI100" s="41"/>
      <c r="AEJ100" s="41"/>
      <c r="AEK100" s="41"/>
      <c r="AEL100" s="41"/>
      <c r="AEM100" s="41"/>
      <c r="AEN100" s="41"/>
      <c r="AEO100" s="41"/>
      <c r="AEP100" s="41"/>
      <c r="AEQ100" s="41"/>
      <c r="AER100" s="41"/>
      <c r="AES100" s="41"/>
      <c r="AET100" s="41"/>
      <c r="AEU100" s="41"/>
      <c r="AEV100" s="41"/>
      <c r="AEW100" s="41"/>
      <c r="AEX100" s="41"/>
      <c r="AEY100" s="41"/>
      <c r="AEZ100" s="41"/>
      <c r="AFA100" s="41"/>
      <c r="AFB100" s="41"/>
      <c r="AFC100" s="41"/>
      <c r="AFD100" s="41"/>
      <c r="AFE100" s="41"/>
      <c r="AFF100" s="41"/>
      <c r="AFG100" s="41"/>
      <c r="AFH100" s="41"/>
      <c r="AFI100" s="41"/>
      <c r="AFJ100" s="41"/>
      <c r="AFK100" s="41"/>
      <c r="AFL100" s="41"/>
      <c r="AFM100" s="41"/>
      <c r="AFN100" s="41"/>
      <c r="AFO100" s="41"/>
      <c r="AFP100" s="41"/>
      <c r="AFQ100" s="41"/>
      <c r="AFR100" s="41"/>
      <c r="AFS100" s="41"/>
      <c r="AFT100" s="41"/>
      <c r="AFU100" s="41"/>
      <c r="AFV100" s="41"/>
      <c r="AFW100" s="41"/>
      <c r="AFX100" s="41"/>
      <c r="AFY100" s="41"/>
      <c r="AFZ100" s="41"/>
      <c r="AGA100" s="41"/>
      <c r="AGB100" s="41"/>
      <c r="AGC100" s="41"/>
      <c r="AGD100" s="41"/>
      <c r="AGE100" s="41"/>
      <c r="AGF100" s="41"/>
      <c r="AGG100" s="41"/>
      <c r="AGH100" s="41"/>
      <c r="AGI100" s="41"/>
      <c r="AGJ100" s="41"/>
      <c r="AGK100" s="41"/>
      <c r="AGL100" s="41"/>
      <c r="AGM100" s="41"/>
      <c r="AGN100" s="41"/>
      <c r="AGO100" s="41"/>
      <c r="AGP100" s="41"/>
      <c r="AGQ100" s="41"/>
      <c r="AGR100" s="41"/>
      <c r="AGS100" s="41"/>
      <c r="AGT100" s="41"/>
      <c r="AGU100" s="41"/>
      <c r="AGV100" s="41"/>
      <c r="AGW100" s="41"/>
      <c r="AGX100" s="41"/>
      <c r="AGY100" s="41"/>
      <c r="AGZ100" s="41"/>
      <c r="AHA100" s="41"/>
      <c r="AHB100" s="41"/>
      <c r="AHC100" s="41"/>
      <c r="AHD100" s="41"/>
      <c r="AHE100" s="41"/>
      <c r="AHF100" s="41"/>
      <c r="AHG100" s="41"/>
      <c r="AHH100" s="41"/>
      <c r="AHI100" s="41"/>
      <c r="AHJ100" s="41"/>
      <c r="AHK100" s="41"/>
      <c r="AHL100" s="41"/>
      <c r="AHM100" s="41"/>
      <c r="AHN100" s="41"/>
      <c r="AHO100" s="41"/>
      <c r="AHP100" s="41"/>
      <c r="AHQ100" s="41"/>
      <c r="AHR100" s="41"/>
      <c r="AHS100" s="41"/>
      <c r="AHT100" s="41"/>
      <c r="AHU100" s="41"/>
      <c r="AHV100" s="41"/>
      <c r="AHW100" s="41"/>
      <c r="AHX100" s="41"/>
      <c r="AHY100" s="41"/>
      <c r="AHZ100" s="41"/>
      <c r="AIA100" s="41"/>
      <c r="AIB100" s="41"/>
      <c r="AIC100" s="41"/>
      <c r="AID100" s="41"/>
      <c r="AIE100" s="41"/>
      <c r="AIF100" s="41"/>
      <c r="AIG100" s="41"/>
      <c r="AIH100" s="41"/>
      <c r="AII100" s="41"/>
      <c r="AIJ100" s="41"/>
      <c r="AIK100" s="41"/>
      <c r="AIL100" s="41"/>
      <c r="AIM100" s="41"/>
      <c r="AIN100" s="41"/>
      <c r="AIO100" s="41"/>
      <c r="AIP100" s="41"/>
      <c r="AIQ100" s="41"/>
      <c r="AIR100" s="41"/>
      <c r="AIS100" s="41"/>
      <c r="AIT100" s="41"/>
      <c r="AIU100" s="41"/>
      <c r="AIV100" s="41"/>
      <c r="AIW100" s="41"/>
      <c r="AIX100" s="41"/>
      <c r="AIY100" s="41"/>
      <c r="AIZ100" s="41"/>
      <c r="AJA100" s="41"/>
      <c r="AJB100" s="41"/>
      <c r="AJC100" s="41"/>
      <c r="AJD100" s="41"/>
      <c r="AJE100" s="41"/>
      <c r="AJF100" s="41"/>
      <c r="AJG100" s="41"/>
      <c r="AJH100" s="41"/>
      <c r="AJI100" s="41"/>
      <c r="AJJ100" s="41"/>
      <c r="AJK100" s="41"/>
      <c r="AJL100" s="41"/>
      <c r="AJM100" s="41"/>
      <c r="AJN100" s="41"/>
      <c r="AJO100" s="41"/>
      <c r="AJP100" s="41"/>
      <c r="AJQ100" s="41"/>
      <c r="AJR100" s="41"/>
      <c r="AJS100" s="41"/>
      <c r="AJT100" s="41"/>
      <c r="AJU100" s="41"/>
      <c r="AJV100" s="41"/>
      <c r="AJW100" s="41"/>
      <c r="AJX100" s="41"/>
      <c r="AJY100" s="41"/>
      <c r="AJZ100" s="41"/>
      <c r="AKA100" s="41"/>
      <c r="AKB100" s="41"/>
      <c r="AKC100" s="41"/>
      <c r="AKD100" s="41"/>
      <c r="AKE100" s="41"/>
      <c r="AKF100" s="41"/>
      <c r="AKG100" s="41"/>
      <c r="AKH100" s="41"/>
      <c r="AKI100" s="41"/>
      <c r="AKJ100" s="41"/>
      <c r="AKK100" s="41"/>
      <c r="AKL100" s="41"/>
      <c r="AKM100" s="41"/>
      <c r="AKN100" s="41"/>
      <c r="AKO100" s="41"/>
      <c r="AKP100" s="41"/>
      <c r="AKQ100" s="41"/>
      <c r="AKR100" s="41"/>
      <c r="AKS100" s="41"/>
      <c r="AKT100" s="41"/>
      <c r="AKU100" s="41"/>
      <c r="AKV100" s="41"/>
      <c r="AKW100" s="41"/>
      <c r="AKX100" s="41"/>
      <c r="AKY100" s="41"/>
      <c r="AKZ100" s="41"/>
      <c r="ALA100" s="41"/>
      <c r="ALB100" s="41"/>
      <c r="ALC100" s="41"/>
      <c r="ALD100" s="41"/>
      <c r="ALE100" s="41"/>
      <c r="ALF100" s="41"/>
      <c r="ALG100" s="41"/>
      <c r="ALH100" s="41"/>
      <c r="ALI100" s="41"/>
      <c r="ALJ100" s="41"/>
      <c r="ALK100" s="41"/>
      <c r="ALL100" s="41"/>
      <c r="ALM100" s="41"/>
      <c r="ALN100" s="41"/>
      <c r="ALO100" s="41"/>
      <c r="ALP100" s="41"/>
      <c r="ALQ100" s="41"/>
      <c r="ALR100" s="41"/>
      <c r="ALS100" s="41"/>
      <c r="ALT100" s="41"/>
      <c r="ALU100" s="41"/>
      <c r="ALV100" s="41"/>
      <c r="ALW100" s="41"/>
      <c r="ALX100" s="41"/>
      <c r="ALY100" s="41"/>
      <c r="ALZ100" s="41"/>
      <c r="AMA100" s="41"/>
      <c r="AMB100" s="41"/>
      <c r="AMC100" s="41"/>
      <c r="AMD100" s="41"/>
      <c r="AME100" s="41"/>
    </row>
    <row r="101" spans="1:1019" ht="27.75" customHeight="1" thickBot="1" x14ac:dyDescent="0.25">
      <c r="A101" s="655"/>
      <c r="B101" s="589"/>
      <c r="C101" s="555"/>
      <c r="D101" s="645"/>
      <c r="E101" s="672"/>
      <c r="F101" s="649"/>
      <c r="G101" s="634"/>
      <c r="H101" s="668"/>
      <c r="I101" s="599"/>
      <c r="J101" s="127" t="s">
        <v>26</v>
      </c>
      <c r="K101" s="6">
        <f t="shared" ref="K101:N101" si="26">SUM(K97:K100)</f>
        <v>0</v>
      </c>
      <c r="L101" s="5">
        <f t="shared" si="26"/>
        <v>0</v>
      </c>
      <c r="M101" s="5">
        <f t="shared" si="26"/>
        <v>0</v>
      </c>
      <c r="N101" s="7">
        <f t="shared" si="26"/>
        <v>0</v>
      </c>
      <c r="O101" s="6">
        <f t="shared" ref="O101:AB101" si="27">SUM(O97:O100)</f>
        <v>0</v>
      </c>
      <c r="P101" s="2">
        <f t="shared" si="27"/>
        <v>0</v>
      </c>
      <c r="Q101" s="2">
        <f t="shared" si="27"/>
        <v>0</v>
      </c>
      <c r="R101" s="7">
        <f t="shared" si="27"/>
        <v>0</v>
      </c>
      <c r="S101" s="6">
        <f t="shared" si="27"/>
        <v>0</v>
      </c>
      <c r="T101" s="5">
        <f t="shared" si="27"/>
        <v>0</v>
      </c>
      <c r="U101" s="5">
        <f t="shared" si="27"/>
        <v>0</v>
      </c>
      <c r="V101" s="7">
        <f t="shared" si="27"/>
        <v>0</v>
      </c>
      <c r="W101" s="6">
        <f t="shared" si="27"/>
        <v>0</v>
      </c>
      <c r="X101" s="2">
        <f t="shared" si="27"/>
        <v>0</v>
      </c>
      <c r="Y101" s="2">
        <f t="shared" si="27"/>
        <v>0</v>
      </c>
      <c r="Z101" s="7">
        <f t="shared" si="27"/>
        <v>0</v>
      </c>
      <c r="AA101" s="9">
        <f t="shared" si="27"/>
        <v>0</v>
      </c>
      <c r="AB101" s="9">
        <f t="shared" si="27"/>
        <v>0</v>
      </c>
      <c r="AC101" s="596"/>
      <c r="AD101" s="936"/>
      <c r="AE101" s="636"/>
      <c r="AF101" s="669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  <c r="BC101" s="53"/>
      <c r="BD101" s="53"/>
      <c r="BE101" s="53"/>
      <c r="BF101" s="53"/>
      <c r="BG101" s="54"/>
    </row>
    <row r="102" spans="1:1019" ht="15.75" customHeight="1" x14ac:dyDescent="0.2">
      <c r="A102" s="653" t="s">
        <v>17</v>
      </c>
      <c r="B102" s="587" t="s">
        <v>18</v>
      </c>
      <c r="C102" s="678" t="s">
        <v>18</v>
      </c>
      <c r="D102" s="643" t="s">
        <v>53</v>
      </c>
      <c r="E102" s="670" t="s">
        <v>186</v>
      </c>
      <c r="F102" s="647"/>
      <c r="G102" s="632" t="s">
        <v>123</v>
      </c>
      <c r="H102" s="676" t="s">
        <v>21</v>
      </c>
      <c r="I102" s="597" t="s">
        <v>22</v>
      </c>
      <c r="J102" s="275" t="s">
        <v>25</v>
      </c>
      <c r="K102" s="156">
        <f>+L102+N102</f>
        <v>35.200000000000003</v>
      </c>
      <c r="L102" s="12">
        <v>0</v>
      </c>
      <c r="M102" s="238">
        <v>0</v>
      </c>
      <c r="N102" s="109">
        <v>35.200000000000003</v>
      </c>
      <c r="O102" s="153">
        <f>+P102+R102</f>
        <v>0</v>
      </c>
      <c r="P102" s="12">
        <v>0</v>
      </c>
      <c r="Q102" s="238">
        <v>0</v>
      </c>
      <c r="R102" s="109">
        <v>0</v>
      </c>
      <c r="S102" s="156">
        <f>+T102+V102</f>
        <v>0</v>
      </c>
      <c r="T102" s="12">
        <v>0</v>
      </c>
      <c r="U102" s="238">
        <v>0</v>
      </c>
      <c r="V102" s="109">
        <v>0</v>
      </c>
      <c r="W102" s="156">
        <f>+X102+Z102</f>
        <v>0</v>
      </c>
      <c r="X102" s="236">
        <v>0</v>
      </c>
      <c r="Y102" s="236">
        <v>0</v>
      </c>
      <c r="Z102" s="109">
        <v>0</v>
      </c>
      <c r="AA102" s="286">
        <v>0</v>
      </c>
      <c r="AB102" s="286">
        <v>0</v>
      </c>
      <c r="AC102" s="687" t="s">
        <v>230</v>
      </c>
      <c r="AD102" s="637" t="s">
        <v>39</v>
      </c>
      <c r="AE102" s="637" t="s">
        <v>39</v>
      </c>
      <c r="AF102" s="640" t="s">
        <v>39</v>
      </c>
      <c r="AP102" s="57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9"/>
      <c r="BH102" s="60"/>
      <c r="BI102" s="60"/>
      <c r="BJ102" s="60"/>
      <c r="BK102" s="60"/>
      <c r="BL102" s="60"/>
      <c r="BM102" s="60"/>
      <c r="BN102" s="60"/>
      <c r="BO102" s="60"/>
    </row>
    <row r="103" spans="1:1019" s="61" customFormat="1" ht="15.75" customHeight="1" x14ac:dyDescent="0.2">
      <c r="A103" s="654"/>
      <c r="B103" s="588"/>
      <c r="C103" s="679"/>
      <c r="D103" s="644"/>
      <c r="E103" s="671"/>
      <c r="F103" s="648"/>
      <c r="G103" s="633"/>
      <c r="H103" s="677"/>
      <c r="I103" s="598"/>
      <c r="J103" s="311" t="s">
        <v>23</v>
      </c>
      <c r="K103" s="312">
        <f>+L103+N103</f>
        <v>0</v>
      </c>
      <c r="L103" s="313">
        <v>0</v>
      </c>
      <c r="M103" s="224">
        <v>0</v>
      </c>
      <c r="N103" s="314">
        <v>0</v>
      </c>
      <c r="O103" s="202">
        <f>+P103+R103</f>
        <v>0</v>
      </c>
      <c r="P103" s="313">
        <v>0</v>
      </c>
      <c r="Q103" s="224">
        <v>0</v>
      </c>
      <c r="R103" s="314">
        <v>0</v>
      </c>
      <c r="S103" s="312">
        <f>+T103+V103</f>
        <v>0</v>
      </c>
      <c r="T103" s="313">
        <v>0</v>
      </c>
      <c r="U103" s="224">
        <v>0</v>
      </c>
      <c r="V103" s="314">
        <v>0</v>
      </c>
      <c r="W103" s="312">
        <f>+X103+Z103</f>
        <v>0</v>
      </c>
      <c r="X103" s="315">
        <v>0</v>
      </c>
      <c r="Y103" s="315">
        <v>0</v>
      </c>
      <c r="Z103" s="314">
        <v>0</v>
      </c>
      <c r="AA103" s="316">
        <v>0</v>
      </c>
      <c r="AB103" s="316">
        <v>0</v>
      </c>
      <c r="AC103" s="716"/>
      <c r="AD103" s="638"/>
      <c r="AE103" s="638"/>
      <c r="AF103" s="641"/>
      <c r="AQ103" s="62"/>
      <c r="AR103" s="62"/>
      <c r="AS103" s="62"/>
      <c r="AT103" s="62"/>
      <c r="AU103" s="62"/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3"/>
    </row>
    <row r="104" spans="1:1019" ht="15.75" customHeight="1" x14ac:dyDescent="0.2">
      <c r="A104" s="654"/>
      <c r="B104" s="588"/>
      <c r="C104" s="679"/>
      <c r="D104" s="644"/>
      <c r="E104" s="671"/>
      <c r="F104" s="648"/>
      <c r="G104" s="633"/>
      <c r="H104" s="677"/>
      <c r="I104" s="598"/>
      <c r="J104" s="276" t="s">
        <v>24</v>
      </c>
      <c r="K104" s="190">
        <f>+L104+N104</f>
        <v>0</v>
      </c>
      <c r="L104" s="191">
        <v>0</v>
      </c>
      <c r="M104" s="272">
        <v>0</v>
      </c>
      <c r="N104" s="192">
        <v>0</v>
      </c>
      <c r="O104" s="184">
        <f>+P104+R104</f>
        <v>0</v>
      </c>
      <c r="P104" s="191">
        <v>0</v>
      </c>
      <c r="Q104" s="272">
        <v>0</v>
      </c>
      <c r="R104" s="192">
        <v>0</v>
      </c>
      <c r="S104" s="190">
        <f>+T104+V104</f>
        <v>0</v>
      </c>
      <c r="T104" s="191">
        <v>0</v>
      </c>
      <c r="U104" s="272">
        <v>0</v>
      </c>
      <c r="V104" s="192">
        <v>0</v>
      </c>
      <c r="W104" s="190">
        <f>+X104+Z104</f>
        <v>0</v>
      </c>
      <c r="X104" s="193">
        <v>0</v>
      </c>
      <c r="Y104" s="193">
        <v>0</v>
      </c>
      <c r="Z104" s="192">
        <v>0</v>
      </c>
      <c r="AA104" s="288">
        <v>0</v>
      </c>
      <c r="AB104" s="288">
        <v>0</v>
      </c>
      <c r="AC104" s="716"/>
      <c r="AD104" s="638"/>
      <c r="AE104" s="638"/>
      <c r="AF104" s="641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5"/>
      <c r="BH104" s="60"/>
      <c r="BI104" s="60"/>
      <c r="BJ104" s="60"/>
      <c r="BK104" s="60"/>
      <c r="BL104" s="60"/>
      <c r="BM104" s="60"/>
      <c r="BN104" s="60"/>
      <c r="BO104" s="60"/>
    </row>
    <row r="105" spans="1:1019" ht="15.75" customHeight="1" thickBot="1" x14ac:dyDescent="0.25">
      <c r="A105" s="654"/>
      <c r="B105" s="588"/>
      <c r="C105" s="679"/>
      <c r="D105" s="644"/>
      <c r="E105" s="671"/>
      <c r="F105" s="648"/>
      <c r="G105" s="633"/>
      <c r="H105" s="677"/>
      <c r="I105" s="598"/>
      <c r="J105" s="277" t="s">
        <v>28</v>
      </c>
      <c r="K105" s="294">
        <f>+L105+N105</f>
        <v>0.3</v>
      </c>
      <c r="L105" s="177">
        <v>0</v>
      </c>
      <c r="M105" s="306">
        <v>0</v>
      </c>
      <c r="N105" s="305">
        <v>0.3</v>
      </c>
      <c r="O105" s="185">
        <f>+P105+R105</f>
        <v>0</v>
      </c>
      <c r="P105" s="177">
        <v>0</v>
      </c>
      <c r="Q105" s="306">
        <v>0</v>
      </c>
      <c r="R105" s="305">
        <v>0</v>
      </c>
      <c r="S105" s="294">
        <f>+T105+V105</f>
        <v>0</v>
      </c>
      <c r="T105" s="177">
        <v>0</v>
      </c>
      <c r="U105" s="306">
        <v>0</v>
      </c>
      <c r="V105" s="305">
        <v>0</v>
      </c>
      <c r="W105" s="294">
        <f>+X105+Z105</f>
        <v>0</v>
      </c>
      <c r="X105" s="304">
        <v>0</v>
      </c>
      <c r="Y105" s="304">
        <v>0</v>
      </c>
      <c r="Z105" s="305">
        <v>0</v>
      </c>
      <c r="AA105" s="307">
        <v>0</v>
      </c>
      <c r="AB105" s="307">
        <v>0</v>
      </c>
      <c r="AC105" s="716"/>
      <c r="AD105" s="638"/>
      <c r="AE105" s="638"/>
      <c r="AF105" s="641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5"/>
      <c r="BH105" s="60"/>
      <c r="BI105" s="60"/>
      <c r="BJ105" s="60"/>
      <c r="BK105" s="60"/>
      <c r="BL105" s="60"/>
      <c r="BM105" s="60"/>
      <c r="BN105" s="60"/>
      <c r="BO105" s="60"/>
    </row>
    <row r="106" spans="1:1019" s="66" customFormat="1" ht="21" customHeight="1" thickBot="1" x14ac:dyDescent="0.25">
      <c r="A106" s="655"/>
      <c r="B106" s="589"/>
      <c r="C106" s="555"/>
      <c r="D106" s="645"/>
      <c r="E106" s="672"/>
      <c r="F106" s="649"/>
      <c r="G106" s="634"/>
      <c r="H106" s="668"/>
      <c r="I106" s="599"/>
      <c r="J106" s="127" t="s">
        <v>26</v>
      </c>
      <c r="K106" s="6">
        <f t="shared" ref="K106:N106" si="28">SUM(K102:K105)</f>
        <v>35.5</v>
      </c>
      <c r="L106" s="5">
        <f t="shared" si="28"/>
        <v>0</v>
      </c>
      <c r="M106" s="5">
        <f t="shared" si="28"/>
        <v>0</v>
      </c>
      <c r="N106" s="7">
        <f t="shared" si="28"/>
        <v>35.5</v>
      </c>
      <c r="O106" s="6">
        <f t="shared" ref="O106:AB106" si="29">SUM(O102:O105)</f>
        <v>0</v>
      </c>
      <c r="P106" s="2">
        <f t="shared" si="29"/>
        <v>0</v>
      </c>
      <c r="Q106" s="2">
        <f t="shared" si="29"/>
        <v>0</v>
      </c>
      <c r="R106" s="7">
        <f t="shared" si="29"/>
        <v>0</v>
      </c>
      <c r="S106" s="6">
        <f t="shared" si="29"/>
        <v>0</v>
      </c>
      <c r="T106" s="5">
        <f t="shared" si="29"/>
        <v>0</v>
      </c>
      <c r="U106" s="5">
        <f t="shared" si="29"/>
        <v>0</v>
      </c>
      <c r="V106" s="7">
        <f t="shared" si="29"/>
        <v>0</v>
      </c>
      <c r="W106" s="6">
        <f t="shared" si="29"/>
        <v>0</v>
      </c>
      <c r="X106" s="2">
        <f t="shared" si="29"/>
        <v>0</v>
      </c>
      <c r="Y106" s="2">
        <f t="shared" si="29"/>
        <v>0</v>
      </c>
      <c r="Z106" s="7">
        <f t="shared" si="29"/>
        <v>0</v>
      </c>
      <c r="AA106" s="23">
        <f t="shared" si="29"/>
        <v>0</v>
      </c>
      <c r="AB106" s="23">
        <f t="shared" si="29"/>
        <v>0</v>
      </c>
      <c r="AC106" s="688"/>
      <c r="AD106" s="639"/>
      <c r="AE106" s="639"/>
      <c r="AF106" s="642"/>
      <c r="AN106" s="61"/>
      <c r="AO106" s="61"/>
      <c r="AP106" s="61"/>
      <c r="AQ106" s="62"/>
      <c r="AR106" s="62"/>
      <c r="AS106" s="62"/>
      <c r="AT106" s="62"/>
      <c r="AU106" s="62"/>
      <c r="AV106" s="62"/>
      <c r="AW106" s="62"/>
      <c r="AX106" s="62"/>
      <c r="AY106" s="62"/>
      <c r="AZ106" s="62"/>
      <c r="BA106" s="62"/>
      <c r="BB106" s="62"/>
      <c r="BC106" s="62"/>
      <c r="BD106" s="62"/>
      <c r="BE106" s="62"/>
      <c r="BF106" s="62"/>
      <c r="BG106" s="63"/>
      <c r="BH106" s="61"/>
      <c r="BI106" s="61"/>
      <c r="BJ106" s="61"/>
      <c r="BK106" s="61"/>
      <c r="BL106" s="61"/>
      <c r="BM106" s="61"/>
      <c r="BN106" s="61"/>
      <c r="BO106" s="61"/>
    </row>
    <row r="107" spans="1:1019" ht="15.75" customHeight="1" thickBot="1" x14ac:dyDescent="0.25">
      <c r="A107" s="653" t="s">
        <v>17</v>
      </c>
      <c r="B107" s="587" t="s">
        <v>18</v>
      </c>
      <c r="C107" s="678" t="s">
        <v>18</v>
      </c>
      <c r="D107" s="643" t="s">
        <v>54</v>
      </c>
      <c r="E107" s="670" t="s">
        <v>187</v>
      </c>
      <c r="F107" s="647"/>
      <c r="G107" s="632" t="s">
        <v>123</v>
      </c>
      <c r="H107" s="676" t="s">
        <v>21</v>
      </c>
      <c r="I107" s="597" t="s">
        <v>22</v>
      </c>
      <c r="J107" s="275" t="s">
        <v>25</v>
      </c>
      <c r="K107" s="156">
        <f>+L107+N107</f>
        <v>0</v>
      </c>
      <c r="L107" s="12">
        <v>0</v>
      </c>
      <c r="M107" s="238">
        <v>0</v>
      </c>
      <c r="N107" s="109">
        <v>0</v>
      </c>
      <c r="O107" s="153">
        <f>+P107+R107</f>
        <v>0</v>
      </c>
      <c r="P107" s="12">
        <v>0</v>
      </c>
      <c r="Q107" s="238">
        <v>0</v>
      </c>
      <c r="R107" s="109">
        <v>0</v>
      </c>
      <c r="S107" s="156">
        <f>+T107+V107</f>
        <v>0</v>
      </c>
      <c r="T107" s="12">
        <v>0</v>
      </c>
      <c r="U107" s="238">
        <v>0</v>
      </c>
      <c r="V107" s="109">
        <v>0</v>
      </c>
      <c r="W107" s="156">
        <f>+X107+Z107</f>
        <v>0</v>
      </c>
      <c r="X107" s="236">
        <v>0</v>
      </c>
      <c r="Y107" s="236">
        <v>0</v>
      </c>
      <c r="Z107" s="109">
        <v>0</v>
      </c>
      <c r="AA107" s="286">
        <v>0</v>
      </c>
      <c r="AB107" s="286">
        <v>0</v>
      </c>
      <c r="AC107" s="596" t="s">
        <v>229</v>
      </c>
      <c r="AD107" s="636" t="s">
        <v>39</v>
      </c>
      <c r="AE107" s="636" t="s">
        <v>39</v>
      </c>
      <c r="AF107" s="669" t="s">
        <v>39</v>
      </c>
      <c r="AN107" s="60"/>
      <c r="AO107" s="60"/>
      <c r="AP107" s="60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  <c r="BG107" s="56"/>
    </row>
    <row r="108" spans="1:1019" ht="15" customHeight="1" thickBot="1" x14ac:dyDescent="0.25">
      <c r="A108" s="654"/>
      <c r="B108" s="588"/>
      <c r="C108" s="679"/>
      <c r="D108" s="644"/>
      <c r="E108" s="671"/>
      <c r="F108" s="648"/>
      <c r="G108" s="633"/>
      <c r="H108" s="677"/>
      <c r="I108" s="598"/>
      <c r="J108" s="276" t="s">
        <v>23</v>
      </c>
      <c r="K108" s="190">
        <f>+L108+N108</f>
        <v>0</v>
      </c>
      <c r="L108" s="191">
        <v>0</v>
      </c>
      <c r="M108" s="272">
        <v>0</v>
      </c>
      <c r="N108" s="192">
        <v>0</v>
      </c>
      <c r="O108" s="184">
        <f>+P108+R108</f>
        <v>0</v>
      </c>
      <c r="P108" s="191">
        <v>0</v>
      </c>
      <c r="Q108" s="272">
        <v>0</v>
      </c>
      <c r="R108" s="192">
        <v>0</v>
      </c>
      <c r="S108" s="190">
        <f>+T108+V108</f>
        <v>0</v>
      </c>
      <c r="T108" s="191">
        <v>0</v>
      </c>
      <c r="U108" s="272">
        <v>0</v>
      </c>
      <c r="V108" s="192">
        <v>0</v>
      </c>
      <c r="W108" s="190">
        <f>+X108+Z108</f>
        <v>0</v>
      </c>
      <c r="X108" s="193">
        <v>0</v>
      </c>
      <c r="Y108" s="193">
        <v>0</v>
      </c>
      <c r="Z108" s="192">
        <v>0</v>
      </c>
      <c r="AA108" s="288">
        <v>0</v>
      </c>
      <c r="AB108" s="288">
        <v>0</v>
      </c>
      <c r="AC108" s="596"/>
      <c r="AD108" s="636"/>
      <c r="AE108" s="636"/>
      <c r="AF108" s="669"/>
      <c r="AN108" s="60"/>
      <c r="AO108" s="60"/>
      <c r="AP108" s="60"/>
      <c r="AQ108" s="55"/>
      <c r="AR108" s="55"/>
      <c r="AS108" s="55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6"/>
    </row>
    <row r="109" spans="1:1019" s="66" customFormat="1" ht="15.75" customHeight="1" thickBot="1" x14ac:dyDescent="0.25">
      <c r="A109" s="654"/>
      <c r="B109" s="588"/>
      <c r="C109" s="679"/>
      <c r="D109" s="644"/>
      <c r="E109" s="671"/>
      <c r="F109" s="648"/>
      <c r="G109" s="633"/>
      <c r="H109" s="677"/>
      <c r="I109" s="598"/>
      <c r="J109" s="276" t="s">
        <v>24</v>
      </c>
      <c r="K109" s="190">
        <f>+L109+N109</f>
        <v>0</v>
      </c>
      <c r="L109" s="191">
        <v>0</v>
      </c>
      <c r="M109" s="272">
        <v>0</v>
      </c>
      <c r="N109" s="192">
        <v>0</v>
      </c>
      <c r="O109" s="184">
        <f>+P109+R109</f>
        <v>0</v>
      </c>
      <c r="P109" s="191">
        <v>0</v>
      </c>
      <c r="Q109" s="272">
        <v>0</v>
      </c>
      <c r="R109" s="192">
        <v>0</v>
      </c>
      <c r="S109" s="190">
        <f>+T109+V109</f>
        <v>0</v>
      </c>
      <c r="T109" s="191">
        <v>0</v>
      </c>
      <c r="U109" s="272">
        <v>0</v>
      </c>
      <c r="V109" s="192">
        <v>0</v>
      </c>
      <c r="W109" s="190">
        <f>+X109+Z109</f>
        <v>0</v>
      </c>
      <c r="X109" s="193">
        <v>0</v>
      </c>
      <c r="Y109" s="193">
        <v>0</v>
      </c>
      <c r="Z109" s="192">
        <v>0</v>
      </c>
      <c r="AA109" s="288">
        <v>0</v>
      </c>
      <c r="AB109" s="288">
        <v>0</v>
      </c>
      <c r="AC109" s="596"/>
      <c r="AD109" s="636"/>
      <c r="AE109" s="636"/>
      <c r="AF109" s="669"/>
      <c r="AN109" s="61"/>
      <c r="AO109" s="61"/>
      <c r="AP109" s="61"/>
      <c r="AQ109" s="62"/>
      <c r="AR109" s="62"/>
      <c r="AS109" s="62"/>
      <c r="AT109" s="62"/>
      <c r="AU109" s="62"/>
      <c r="AV109" s="62"/>
      <c r="AW109" s="62"/>
      <c r="AX109" s="62"/>
      <c r="AY109" s="62"/>
      <c r="AZ109" s="62"/>
      <c r="BA109" s="62"/>
      <c r="BB109" s="62"/>
      <c r="BC109" s="62"/>
      <c r="BD109" s="62"/>
      <c r="BE109" s="62"/>
      <c r="BF109" s="62"/>
      <c r="BG109" s="63"/>
      <c r="BH109" s="61"/>
      <c r="BI109" s="61"/>
      <c r="BJ109" s="61"/>
      <c r="BK109" s="61"/>
      <c r="BL109" s="61"/>
      <c r="BM109" s="61"/>
      <c r="BN109" s="61"/>
      <c r="BO109" s="61"/>
    </row>
    <row r="110" spans="1:1019" ht="16.5" customHeight="1" thickBot="1" x14ac:dyDescent="0.25">
      <c r="A110" s="654"/>
      <c r="B110" s="588"/>
      <c r="C110" s="679"/>
      <c r="D110" s="644"/>
      <c r="E110" s="671"/>
      <c r="F110" s="648"/>
      <c r="G110" s="633"/>
      <c r="H110" s="677"/>
      <c r="I110" s="598"/>
      <c r="J110" s="121" t="s">
        <v>28</v>
      </c>
      <c r="K110" s="187">
        <f>+L110+N110</f>
        <v>6.4</v>
      </c>
      <c r="L110" s="177">
        <v>0</v>
      </c>
      <c r="M110" s="15">
        <v>0</v>
      </c>
      <c r="N110" s="105">
        <v>6.4</v>
      </c>
      <c r="O110" s="125">
        <f>+P110+R110</f>
        <v>6.4</v>
      </c>
      <c r="P110" s="14">
        <v>0</v>
      </c>
      <c r="Q110" s="15">
        <v>0</v>
      </c>
      <c r="R110" s="105">
        <v>6.4</v>
      </c>
      <c r="S110" s="187">
        <f>+T110+V110</f>
        <v>6.4</v>
      </c>
      <c r="T110" s="177">
        <v>0</v>
      </c>
      <c r="U110" s="15">
        <v>0</v>
      </c>
      <c r="V110" s="105">
        <v>6.4</v>
      </c>
      <c r="W110" s="187">
        <f>+X110+Z110</f>
        <v>0</v>
      </c>
      <c r="X110" s="13">
        <v>0</v>
      </c>
      <c r="Y110" s="13">
        <v>0</v>
      </c>
      <c r="Z110" s="105">
        <v>0</v>
      </c>
      <c r="AA110" s="287">
        <v>6.4</v>
      </c>
      <c r="AB110" s="287">
        <v>6.4</v>
      </c>
      <c r="AC110" s="596"/>
      <c r="AD110" s="636"/>
      <c r="AE110" s="636"/>
      <c r="AF110" s="669"/>
      <c r="AG110" s="41"/>
      <c r="AH110" s="41"/>
      <c r="AI110" s="41"/>
      <c r="AJ110" s="41"/>
      <c r="AK110" s="41"/>
      <c r="AL110" s="41"/>
      <c r="AM110" s="41"/>
      <c r="AN110" s="67"/>
      <c r="AO110" s="67"/>
      <c r="AP110" s="67"/>
      <c r="AQ110" s="53"/>
      <c r="AR110" s="53"/>
      <c r="AS110" s="53"/>
      <c r="AT110" s="53"/>
      <c r="AU110" s="53"/>
      <c r="AV110" s="53"/>
      <c r="AW110" s="53"/>
      <c r="AX110" s="53"/>
      <c r="AY110" s="53"/>
      <c r="AZ110" s="53"/>
      <c r="BA110" s="53"/>
      <c r="BB110" s="53"/>
      <c r="BC110" s="53"/>
      <c r="BD110" s="53"/>
      <c r="BE110" s="53"/>
      <c r="BF110" s="53"/>
      <c r="BG110" s="54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  <c r="CU110" s="41"/>
      <c r="CV110" s="41"/>
      <c r="CW110" s="41"/>
      <c r="CX110" s="41"/>
      <c r="CY110" s="41"/>
      <c r="CZ110" s="41"/>
      <c r="DA110" s="41"/>
      <c r="DB110" s="41"/>
      <c r="DC110" s="41"/>
      <c r="DD110" s="41"/>
      <c r="DE110" s="41"/>
      <c r="DF110" s="41"/>
      <c r="DG110" s="41"/>
      <c r="DH110" s="41"/>
      <c r="DI110" s="41"/>
      <c r="DJ110" s="41"/>
      <c r="DK110" s="41"/>
      <c r="DL110" s="41"/>
      <c r="DM110" s="41"/>
      <c r="DN110" s="41"/>
      <c r="DO110" s="41"/>
      <c r="DP110" s="41"/>
      <c r="DQ110" s="41"/>
      <c r="DR110" s="41"/>
      <c r="DS110" s="41"/>
      <c r="DT110" s="41"/>
      <c r="DU110" s="41"/>
      <c r="DV110" s="41"/>
      <c r="DW110" s="41"/>
      <c r="DX110" s="41"/>
      <c r="DY110" s="41"/>
      <c r="DZ110" s="41"/>
      <c r="EA110" s="41"/>
      <c r="EB110" s="41"/>
      <c r="EC110" s="41"/>
      <c r="ED110" s="41"/>
      <c r="EE110" s="41"/>
      <c r="EF110" s="41"/>
      <c r="EG110" s="41"/>
      <c r="EH110" s="41"/>
      <c r="EI110" s="41"/>
      <c r="EJ110" s="41"/>
      <c r="EK110" s="41"/>
      <c r="EL110" s="41"/>
      <c r="EM110" s="41"/>
      <c r="EN110" s="41"/>
      <c r="EO110" s="41"/>
      <c r="EP110" s="41"/>
      <c r="EQ110" s="41"/>
      <c r="ER110" s="41"/>
      <c r="ES110" s="41"/>
      <c r="ET110" s="41"/>
      <c r="EU110" s="41"/>
      <c r="EV110" s="41"/>
      <c r="EW110" s="41"/>
      <c r="EX110" s="41"/>
      <c r="EY110" s="41"/>
      <c r="EZ110" s="41"/>
      <c r="FA110" s="41"/>
      <c r="FB110" s="41"/>
      <c r="FC110" s="41"/>
      <c r="FD110" s="41"/>
      <c r="FE110" s="41"/>
      <c r="FF110" s="41"/>
      <c r="FG110" s="41"/>
      <c r="FH110" s="41"/>
      <c r="FI110" s="41"/>
      <c r="FJ110" s="41"/>
      <c r="FK110" s="41"/>
      <c r="FL110" s="41"/>
      <c r="FM110" s="41"/>
      <c r="FN110" s="41"/>
      <c r="FO110" s="41"/>
      <c r="FP110" s="41"/>
      <c r="FQ110" s="41"/>
      <c r="FR110" s="41"/>
      <c r="FS110" s="41"/>
      <c r="FT110" s="41"/>
      <c r="FU110" s="41"/>
      <c r="FV110" s="41"/>
      <c r="FW110" s="41"/>
      <c r="FX110" s="41"/>
      <c r="FY110" s="41"/>
      <c r="FZ110" s="41"/>
      <c r="GA110" s="41"/>
      <c r="GB110" s="41"/>
      <c r="GC110" s="41"/>
      <c r="GD110" s="41"/>
      <c r="GE110" s="41"/>
      <c r="GF110" s="41"/>
      <c r="GG110" s="41"/>
      <c r="GH110" s="41"/>
      <c r="GI110" s="41"/>
      <c r="GJ110" s="41"/>
      <c r="GK110" s="41"/>
      <c r="GL110" s="41"/>
      <c r="GM110" s="41"/>
      <c r="GN110" s="41"/>
      <c r="GO110" s="41"/>
      <c r="GP110" s="41"/>
      <c r="GQ110" s="41"/>
      <c r="GR110" s="41"/>
      <c r="GS110" s="41"/>
      <c r="GT110" s="41"/>
      <c r="GU110" s="41"/>
      <c r="GV110" s="41"/>
      <c r="GW110" s="41"/>
      <c r="GX110" s="41"/>
      <c r="GY110" s="41"/>
      <c r="GZ110" s="41"/>
      <c r="HA110" s="41"/>
      <c r="HB110" s="41"/>
      <c r="HC110" s="41"/>
      <c r="HD110" s="41"/>
      <c r="HE110" s="41"/>
      <c r="HF110" s="41"/>
      <c r="HG110" s="41"/>
      <c r="HH110" s="41"/>
      <c r="HI110" s="41"/>
      <c r="HJ110" s="41"/>
      <c r="HK110" s="41"/>
      <c r="HL110" s="41"/>
      <c r="HM110" s="41"/>
      <c r="HN110" s="41"/>
      <c r="HO110" s="41"/>
      <c r="HP110" s="41"/>
      <c r="HQ110" s="41"/>
      <c r="HR110" s="41"/>
      <c r="HS110" s="41"/>
      <c r="HT110" s="41"/>
      <c r="HU110" s="41"/>
      <c r="HV110" s="41"/>
      <c r="HW110" s="41"/>
      <c r="HX110" s="41"/>
      <c r="HY110" s="41"/>
      <c r="HZ110" s="41"/>
      <c r="IA110" s="41"/>
      <c r="IB110" s="41"/>
      <c r="IC110" s="41"/>
      <c r="ID110" s="41"/>
      <c r="IE110" s="41"/>
      <c r="IF110" s="41"/>
      <c r="IG110" s="41"/>
      <c r="IH110" s="41"/>
      <c r="II110" s="41"/>
      <c r="IJ110" s="41"/>
      <c r="IK110" s="41"/>
      <c r="IL110" s="41"/>
      <c r="IM110" s="41"/>
      <c r="IN110" s="41"/>
      <c r="IO110" s="41"/>
      <c r="IP110" s="41"/>
      <c r="IQ110" s="41"/>
      <c r="IR110" s="41"/>
      <c r="IS110" s="41"/>
      <c r="IT110" s="41"/>
      <c r="IU110" s="41"/>
      <c r="IV110" s="41"/>
      <c r="IW110" s="41"/>
      <c r="IX110" s="41"/>
      <c r="IY110" s="41"/>
      <c r="IZ110" s="41"/>
      <c r="JA110" s="41"/>
      <c r="JB110" s="41"/>
      <c r="JC110" s="41"/>
      <c r="JD110" s="41"/>
      <c r="JE110" s="41"/>
      <c r="JF110" s="41"/>
      <c r="JG110" s="41"/>
      <c r="JH110" s="41"/>
      <c r="JI110" s="41"/>
      <c r="JJ110" s="41"/>
      <c r="JK110" s="41"/>
      <c r="JL110" s="41"/>
      <c r="JM110" s="41"/>
      <c r="JN110" s="41"/>
      <c r="JO110" s="41"/>
      <c r="JP110" s="41"/>
      <c r="JQ110" s="41"/>
      <c r="JR110" s="41"/>
      <c r="JS110" s="41"/>
      <c r="JT110" s="41"/>
      <c r="JU110" s="41"/>
      <c r="JV110" s="41"/>
      <c r="JW110" s="41"/>
      <c r="JX110" s="41"/>
      <c r="JY110" s="41"/>
      <c r="JZ110" s="41"/>
      <c r="KA110" s="41"/>
      <c r="KB110" s="41"/>
      <c r="KC110" s="41"/>
      <c r="KD110" s="41"/>
      <c r="KE110" s="41"/>
      <c r="KF110" s="41"/>
      <c r="KG110" s="41"/>
      <c r="KH110" s="41"/>
      <c r="KI110" s="41"/>
      <c r="KJ110" s="41"/>
      <c r="KK110" s="41"/>
      <c r="KL110" s="41"/>
      <c r="KM110" s="41"/>
      <c r="KN110" s="41"/>
      <c r="KO110" s="41"/>
      <c r="KP110" s="41"/>
      <c r="KQ110" s="41"/>
      <c r="KR110" s="41"/>
      <c r="KS110" s="41"/>
      <c r="KT110" s="41"/>
      <c r="KU110" s="41"/>
      <c r="KV110" s="41"/>
      <c r="KW110" s="41"/>
      <c r="KX110" s="41"/>
      <c r="KY110" s="41"/>
      <c r="KZ110" s="41"/>
      <c r="LA110" s="41"/>
      <c r="LB110" s="41"/>
      <c r="LC110" s="41"/>
      <c r="LD110" s="41"/>
      <c r="LE110" s="41"/>
      <c r="LF110" s="41"/>
      <c r="LG110" s="41"/>
      <c r="LH110" s="41"/>
      <c r="LI110" s="41"/>
      <c r="LJ110" s="41"/>
      <c r="LK110" s="41"/>
      <c r="LL110" s="41"/>
      <c r="LM110" s="41"/>
      <c r="LN110" s="41"/>
      <c r="LO110" s="41"/>
      <c r="LP110" s="41"/>
      <c r="LQ110" s="41"/>
      <c r="LR110" s="41"/>
      <c r="LS110" s="41"/>
      <c r="LT110" s="41"/>
      <c r="LU110" s="41"/>
      <c r="LV110" s="41"/>
      <c r="LW110" s="41"/>
      <c r="LX110" s="41"/>
      <c r="LY110" s="41"/>
      <c r="LZ110" s="41"/>
      <c r="MA110" s="41"/>
      <c r="MB110" s="41"/>
      <c r="MC110" s="41"/>
      <c r="MD110" s="41"/>
      <c r="ME110" s="41"/>
      <c r="MF110" s="41"/>
      <c r="MG110" s="41"/>
      <c r="MH110" s="41"/>
      <c r="MI110" s="41"/>
      <c r="MJ110" s="41"/>
      <c r="MK110" s="41"/>
      <c r="ML110" s="41"/>
      <c r="MM110" s="41"/>
      <c r="MN110" s="41"/>
      <c r="MO110" s="41"/>
      <c r="MP110" s="41"/>
      <c r="MQ110" s="41"/>
      <c r="MR110" s="41"/>
      <c r="MS110" s="41"/>
      <c r="MT110" s="41"/>
      <c r="MU110" s="41"/>
      <c r="MV110" s="41"/>
      <c r="MW110" s="41"/>
      <c r="MX110" s="41"/>
      <c r="MY110" s="41"/>
      <c r="MZ110" s="41"/>
      <c r="NA110" s="41"/>
      <c r="NB110" s="41"/>
      <c r="NC110" s="41"/>
      <c r="ND110" s="41"/>
      <c r="NE110" s="41"/>
      <c r="NF110" s="41"/>
      <c r="NG110" s="41"/>
      <c r="NH110" s="41"/>
      <c r="NI110" s="41"/>
      <c r="NJ110" s="41"/>
      <c r="NK110" s="41"/>
      <c r="NL110" s="41"/>
      <c r="NM110" s="41"/>
      <c r="NN110" s="41"/>
      <c r="NO110" s="41"/>
      <c r="NP110" s="41"/>
      <c r="NQ110" s="41"/>
      <c r="NR110" s="41"/>
      <c r="NS110" s="41"/>
      <c r="NT110" s="41"/>
      <c r="NU110" s="41"/>
      <c r="NV110" s="41"/>
      <c r="NW110" s="41"/>
      <c r="NX110" s="41"/>
      <c r="NY110" s="41"/>
      <c r="NZ110" s="41"/>
      <c r="OA110" s="41"/>
      <c r="OB110" s="41"/>
      <c r="OC110" s="41"/>
      <c r="OD110" s="41"/>
      <c r="OE110" s="41"/>
      <c r="OF110" s="41"/>
      <c r="OG110" s="41"/>
      <c r="OH110" s="41"/>
      <c r="OI110" s="41"/>
      <c r="OJ110" s="41"/>
      <c r="OK110" s="41"/>
      <c r="OL110" s="41"/>
      <c r="OM110" s="41"/>
      <c r="ON110" s="41"/>
      <c r="OO110" s="41"/>
      <c r="OP110" s="41"/>
      <c r="OQ110" s="41"/>
      <c r="OR110" s="41"/>
      <c r="OS110" s="41"/>
      <c r="OT110" s="41"/>
      <c r="OU110" s="41"/>
      <c r="OV110" s="41"/>
      <c r="OW110" s="41"/>
      <c r="OX110" s="41"/>
      <c r="OY110" s="41"/>
      <c r="OZ110" s="41"/>
      <c r="PA110" s="41"/>
      <c r="PB110" s="41"/>
      <c r="PC110" s="41"/>
      <c r="PD110" s="41"/>
      <c r="PE110" s="41"/>
      <c r="PF110" s="41"/>
      <c r="PG110" s="41"/>
      <c r="PH110" s="41"/>
      <c r="PI110" s="41"/>
      <c r="PJ110" s="41"/>
      <c r="PK110" s="41"/>
      <c r="PL110" s="41"/>
      <c r="PM110" s="41"/>
      <c r="PN110" s="41"/>
      <c r="PO110" s="41"/>
      <c r="PP110" s="41"/>
      <c r="PQ110" s="41"/>
      <c r="PR110" s="41"/>
      <c r="PS110" s="41"/>
      <c r="PT110" s="41"/>
      <c r="PU110" s="41"/>
      <c r="PV110" s="41"/>
      <c r="PW110" s="41"/>
      <c r="PX110" s="41"/>
      <c r="PY110" s="41"/>
      <c r="PZ110" s="41"/>
      <c r="QA110" s="41"/>
      <c r="QB110" s="41"/>
      <c r="QC110" s="41"/>
      <c r="QD110" s="41"/>
      <c r="QE110" s="41"/>
      <c r="QF110" s="41"/>
      <c r="QG110" s="41"/>
      <c r="QH110" s="41"/>
      <c r="QI110" s="41"/>
      <c r="QJ110" s="41"/>
      <c r="QK110" s="41"/>
      <c r="QL110" s="41"/>
      <c r="QM110" s="41"/>
      <c r="QN110" s="41"/>
      <c r="QO110" s="41"/>
      <c r="QP110" s="41"/>
      <c r="QQ110" s="41"/>
      <c r="QR110" s="41"/>
      <c r="QS110" s="41"/>
      <c r="QT110" s="41"/>
      <c r="QU110" s="41"/>
      <c r="QV110" s="41"/>
      <c r="QW110" s="41"/>
      <c r="QX110" s="41"/>
      <c r="QY110" s="41"/>
      <c r="QZ110" s="41"/>
      <c r="RA110" s="41"/>
      <c r="RB110" s="41"/>
      <c r="RC110" s="41"/>
      <c r="RD110" s="41"/>
      <c r="RE110" s="41"/>
      <c r="RF110" s="41"/>
      <c r="RG110" s="41"/>
      <c r="RH110" s="41"/>
      <c r="RI110" s="41"/>
      <c r="RJ110" s="41"/>
      <c r="RK110" s="41"/>
      <c r="RL110" s="41"/>
      <c r="RM110" s="41"/>
      <c r="RN110" s="41"/>
      <c r="RO110" s="41"/>
      <c r="RP110" s="41"/>
      <c r="RQ110" s="41"/>
      <c r="RR110" s="41"/>
      <c r="RS110" s="41"/>
      <c r="RT110" s="41"/>
      <c r="RU110" s="41"/>
      <c r="RV110" s="41"/>
      <c r="RW110" s="41"/>
      <c r="RX110" s="41"/>
      <c r="RY110" s="41"/>
      <c r="RZ110" s="41"/>
      <c r="SA110" s="41"/>
      <c r="SB110" s="41"/>
      <c r="SC110" s="41"/>
      <c r="SD110" s="41"/>
      <c r="SE110" s="41"/>
      <c r="SF110" s="41"/>
      <c r="SG110" s="41"/>
      <c r="SH110" s="41"/>
      <c r="SI110" s="41"/>
      <c r="SJ110" s="41"/>
      <c r="SK110" s="41"/>
      <c r="SL110" s="41"/>
      <c r="SM110" s="41"/>
      <c r="SN110" s="41"/>
      <c r="SO110" s="41"/>
      <c r="SP110" s="41"/>
      <c r="SQ110" s="41"/>
      <c r="SR110" s="41"/>
      <c r="SS110" s="41"/>
      <c r="ST110" s="41"/>
      <c r="SU110" s="41"/>
      <c r="SV110" s="41"/>
      <c r="SW110" s="41"/>
      <c r="SX110" s="41"/>
      <c r="SY110" s="41"/>
      <c r="SZ110" s="41"/>
      <c r="TA110" s="41"/>
      <c r="TB110" s="41"/>
      <c r="TC110" s="41"/>
      <c r="TD110" s="41"/>
      <c r="TE110" s="41"/>
      <c r="TF110" s="41"/>
      <c r="TG110" s="41"/>
      <c r="TH110" s="41"/>
      <c r="TI110" s="41"/>
      <c r="TJ110" s="41"/>
      <c r="TK110" s="41"/>
      <c r="TL110" s="41"/>
      <c r="TM110" s="41"/>
      <c r="TN110" s="41"/>
      <c r="TO110" s="41"/>
      <c r="TP110" s="41"/>
      <c r="TQ110" s="41"/>
      <c r="TR110" s="41"/>
      <c r="TS110" s="41"/>
      <c r="TT110" s="41"/>
      <c r="TU110" s="41"/>
      <c r="TV110" s="41"/>
      <c r="TW110" s="41"/>
      <c r="TX110" s="41"/>
      <c r="TY110" s="41"/>
      <c r="TZ110" s="41"/>
      <c r="UA110" s="41"/>
      <c r="UB110" s="41"/>
      <c r="UC110" s="41"/>
      <c r="UD110" s="41"/>
      <c r="UE110" s="41"/>
      <c r="UF110" s="41"/>
      <c r="UG110" s="41"/>
      <c r="UH110" s="41"/>
      <c r="UI110" s="41"/>
      <c r="UJ110" s="41"/>
      <c r="UK110" s="41"/>
      <c r="UL110" s="41"/>
      <c r="UM110" s="41"/>
      <c r="UN110" s="41"/>
      <c r="UO110" s="41"/>
      <c r="UP110" s="41"/>
      <c r="UQ110" s="41"/>
      <c r="UR110" s="41"/>
      <c r="US110" s="41"/>
      <c r="UT110" s="41"/>
      <c r="UU110" s="41"/>
      <c r="UV110" s="41"/>
      <c r="UW110" s="41"/>
      <c r="UX110" s="41"/>
      <c r="UY110" s="41"/>
      <c r="UZ110" s="41"/>
      <c r="VA110" s="41"/>
      <c r="VB110" s="41"/>
      <c r="VC110" s="41"/>
      <c r="VD110" s="41"/>
      <c r="VE110" s="41"/>
      <c r="VF110" s="41"/>
      <c r="VG110" s="41"/>
      <c r="VH110" s="41"/>
      <c r="VI110" s="41"/>
      <c r="VJ110" s="41"/>
      <c r="VK110" s="41"/>
      <c r="VL110" s="41"/>
      <c r="VM110" s="41"/>
      <c r="VN110" s="41"/>
      <c r="VO110" s="41"/>
      <c r="VP110" s="41"/>
      <c r="VQ110" s="41"/>
      <c r="VR110" s="41"/>
      <c r="VS110" s="41"/>
      <c r="VT110" s="41"/>
      <c r="VU110" s="41"/>
      <c r="VV110" s="41"/>
      <c r="VW110" s="41"/>
      <c r="VX110" s="41"/>
      <c r="VY110" s="41"/>
      <c r="VZ110" s="41"/>
      <c r="WA110" s="41"/>
      <c r="WB110" s="41"/>
      <c r="WC110" s="41"/>
      <c r="WD110" s="41"/>
      <c r="WE110" s="41"/>
      <c r="WF110" s="41"/>
      <c r="WG110" s="41"/>
      <c r="WH110" s="41"/>
      <c r="WI110" s="41"/>
      <c r="WJ110" s="41"/>
      <c r="WK110" s="41"/>
      <c r="WL110" s="41"/>
      <c r="WM110" s="41"/>
      <c r="WN110" s="41"/>
      <c r="WO110" s="41"/>
      <c r="WP110" s="41"/>
      <c r="WQ110" s="41"/>
      <c r="WR110" s="41"/>
      <c r="WS110" s="41"/>
      <c r="WT110" s="41"/>
      <c r="WU110" s="41"/>
      <c r="WV110" s="41"/>
      <c r="WW110" s="41"/>
      <c r="WX110" s="41"/>
      <c r="WY110" s="41"/>
      <c r="WZ110" s="41"/>
      <c r="XA110" s="41"/>
      <c r="XB110" s="41"/>
      <c r="XC110" s="41"/>
      <c r="XD110" s="41"/>
      <c r="XE110" s="41"/>
      <c r="XF110" s="41"/>
      <c r="XG110" s="41"/>
      <c r="XH110" s="41"/>
      <c r="XI110" s="41"/>
      <c r="XJ110" s="41"/>
      <c r="XK110" s="41"/>
      <c r="XL110" s="41"/>
      <c r="XM110" s="41"/>
      <c r="XN110" s="41"/>
      <c r="XO110" s="41"/>
      <c r="XP110" s="41"/>
      <c r="XQ110" s="41"/>
      <c r="XR110" s="41"/>
      <c r="XS110" s="41"/>
      <c r="XT110" s="41"/>
      <c r="XU110" s="41"/>
      <c r="XV110" s="41"/>
      <c r="XW110" s="41"/>
      <c r="XX110" s="41"/>
      <c r="XY110" s="41"/>
      <c r="XZ110" s="41"/>
      <c r="YA110" s="41"/>
      <c r="YB110" s="41"/>
      <c r="YC110" s="41"/>
      <c r="YD110" s="41"/>
      <c r="YE110" s="41"/>
      <c r="YF110" s="41"/>
      <c r="YG110" s="41"/>
      <c r="YH110" s="41"/>
      <c r="YI110" s="41"/>
      <c r="YJ110" s="41"/>
      <c r="YK110" s="41"/>
      <c r="YL110" s="41"/>
      <c r="YM110" s="41"/>
      <c r="YN110" s="41"/>
      <c r="YO110" s="41"/>
      <c r="YP110" s="41"/>
      <c r="YQ110" s="41"/>
      <c r="YR110" s="41"/>
      <c r="YS110" s="41"/>
      <c r="YT110" s="41"/>
      <c r="YU110" s="41"/>
      <c r="YV110" s="41"/>
      <c r="YW110" s="41"/>
      <c r="YX110" s="41"/>
      <c r="YY110" s="41"/>
      <c r="YZ110" s="41"/>
      <c r="ZA110" s="41"/>
      <c r="ZB110" s="41"/>
      <c r="ZC110" s="41"/>
      <c r="ZD110" s="41"/>
      <c r="ZE110" s="41"/>
      <c r="ZF110" s="41"/>
      <c r="ZG110" s="41"/>
      <c r="ZH110" s="41"/>
      <c r="ZI110" s="41"/>
      <c r="ZJ110" s="41"/>
      <c r="ZK110" s="41"/>
      <c r="ZL110" s="41"/>
      <c r="ZM110" s="41"/>
      <c r="ZN110" s="41"/>
      <c r="ZO110" s="41"/>
      <c r="ZP110" s="41"/>
      <c r="ZQ110" s="41"/>
      <c r="ZR110" s="41"/>
      <c r="ZS110" s="41"/>
      <c r="ZT110" s="41"/>
      <c r="ZU110" s="41"/>
      <c r="ZV110" s="41"/>
      <c r="ZW110" s="41"/>
      <c r="ZX110" s="41"/>
      <c r="ZY110" s="41"/>
      <c r="ZZ110" s="41"/>
      <c r="AAA110" s="41"/>
      <c r="AAB110" s="41"/>
      <c r="AAC110" s="41"/>
      <c r="AAD110" s="41"/>
      <c r="AAE110" s="41"/>
      <c r="AAF110" s="41"/>
      <c r="AAG110" s="41"/>
      <c r="AAH110" s="41"/>
      <c r="AAI110" s="41"/>
      <c r="AAJ110" s="41"/>
      <c r="AAK110" s="41"/>
      <c r="AAL110" s="41"/>
      <c r="AAM110" s="41"/>
      <c r="AAN110" s="41"/>
      <c r="AAO110" s="41"/>
      <c r="AAP110" s="41"/>
      <c r="AAQ110" s="41"/>
      <c r="AAR110" s="41"/>
      <c r="AAS110" s="41"/>
      <c r="AAT110" s="41"/>
      <c r="AAU110" s="41"/>
      <c r="AAV110" s="41"/>
      <c r="AAW110" s="41"/>
      <c r="AAX110" s="41"/>
      <c r="AAY110" s="41"/>
      <c r="AAZ110" s="41"/>
      <c r="ABA110" s="41"/>
      <c r="ABB110" s="41"/>
      <c r="ABC110" s="41"/>
      <c r="ABD110" s="41"/>
      <c r="ABE110" s="41"/>
      <c r="ABF110" s="41"/>
      <c r="ABG110" s="41"/>
      <c r="ABH110" s="41"/>
      <c r="ABI110" s="41"/>
      <c r="ABJ110" s="41"/>
      <c r="ABK110" s="41"/>
      <c r="ABL110" s="41"/>
      <c r="ABM110" s="41"/>
      <c r="ABN110" s="41"/>
      <c r="ABO110" s="41"/>
      <c r="ABP110" s="41"/>
      <c r="ABQ110" s="41"/>
      <c r="ABR110" s="41"/>
      <c r="ABS110" s="41"/>
      <c r="ABT110" s="41"/>
      <c r="ABU110" s="41"/>
      <c r="ABV110" s="41"/>
      <c r="ABW110" s="41"/>
      <c r="ABX110" s="41"/>
      <c r="ABY110" s="41"/>
      <c r="ABZ110" s="41"/>
      <c r="ACA110" s="41"/>
      <c r="ACB110" s="41"/>
      <c r="ACC110" s="41"/>
      <c r="ACD110" s="41"/>
      <c r="ACE110" s="41"/>
      <c r="ACF110" s="41"/>
      <c r="ACG110" s="41"/>
      <c r="ACH110" s="41"/>
      <c r="ACI110" s="41"/>
      <c r="ACJ110" s="41"/>
      <c r="ACK110" s="41"/>
      <c r="ACL110" s="41"/>
      <c r="ACM110" s="41"/>
      <c r="ACN110" s="41"/>
      <c r="ACO110" s="41"/>
      <c r="ACP110" s="41"/>
      <c r="ACQ110" s="41"/>
      <c r="ACR110" s="41"/>
      <c r="ACS110" s="41"/>
      <c r="ACT110" s="41"/>
      <c r="ACU110" s="41"/>
      <c r="ACV110" s="41"/>
      <c r="ACW110" s="41"/>
      <c r="ACX110" s="41"/>
      <c r="ACY110" s="41"/>
      <c r="ACZ110" s="41"/>
      <c r="ADA110" s="41"/>
      <c r="ADB110" s="41"/>
      <c r="ADC110" s="41"/>
      <c r="ADD110" s="41"/>
      <c r="ADE110" s="41"/>
      <c r="ADF110" s="41"/>
      <c r="ADG110" s="41"/>
      <c r="ADH110" s="41"/>
      <c r="ADI110" s="41"/>
      <c r="ADJ110" s="41"/>
      <c r="ADK110" s="41"/>
      <c r="ADL110" s="41"/>
      <c r="ADM110" s="41"/>
      <c r="ADN110" s="41"/>
      <c r="ADO110" s="41"/>
      <c r="ADP110" s="41"/>
      <c r="ADQ110" s="41"/>
      <c r="ADR110" s="41"/>
      <c r="ADS110" s="41"/>
      <c r="ADT110" s="41"/>
      <c r="ADU110" s="41"/>
      <c r="ADV110" s="41"/>
      <c r="ADW110" s="41"/>
      <c r="ADX110" s="41"/>
      <c r="ADY110" s="41"/>
      <c r="ADZ110" s="41"/>
      <c r="AEA110" s="41"/>
      <c r="AEB110" s="41"/>
      <c r="AEC110" s="41"/>
      <c r="AED110" s="41"/>
      <c r="AEE110" s="41"/>
      <c r="AEF110" s="41"/>
      <c r="AEG110" s="41"/>
      <c r="AEH110" s="41"/>
      <c r="AEI110" s="41"/>
      <c r="AEJ110" s="41"/>
      <c r="AEK110" s="41"/>
      <c r="AEL110" s="41"/>
      <c r="AEM110" s="41"/>
      <c r="AEN110" s="41"/>
      <c r="AEO110" s="41"/>
      <c r="AEP110" s="41"/>
      <c r="AEQ110" s="41"/>
      <c r="AER110" s="41"/>
      <c r="AES110" s="41"/>
      <c r="AET110" s="41"/>
      <c r="AEU110" s="41"/>
      <c r="AEV110" s="41"/>
      <c r="AEW110" s="41"/>
      <c r="AEX110" s="41"/>
      <c r="AEY110" s="41"/>
      <c r="AEZ110" s="41"/>
      <c r="AFA110" s="41"/>
      <c r="AFB110" s="41"/>
      <c r="AFC110" s="41"/>
      <c r="AFD110" s="41"/>
      <c r="AFE110" s="41"/>
      <c r="AFF110" s="41"/>
      <c r="AFG110" s="41"/>
      <c r="AFH110" s="41"/>
      <c r="AFI110" s="41"/>
      <c r="AFJ110" s="41"/>
      <c r="AFK110" s="41"/>
      <c r="AFL110" s="41"/>
      <c r="AFM110" s="41"/>
      <c r="AFN110" s="41"/>
      <c r="AFO110" s="41"/>
      <c r="AFP110" s="41"/>
      <c r="AFQ110" s="41"/>
      <c r="AFR110" s="41"/>
      <c r="AFS110" s="41"/>
      <c r="AFT110" s="41"/>
      <c r="AFU110" s="41"/>
      <c r="AFV110" s="41"/>
      <c r="AFW110" s="41"/>
      <c r="AFX110" s="41"/>
      <c r="AFY110" s="41"/>
      <c r="AFZ110" s="41"/>
      <c r="AGA110" s="41"/>
      <c r="AGB110" s="41"/>
      <c r="AGC110" s="41"/>
      <c r="AGD110" s="41"/>
      <c r="AGE110" s="41"/>
      <c r="AGF110" s="41"/>
      <c r="AGG110" s="41"/>
      <c r="AGH110" s="41"/>
      <c r="AGI110" s="41"/>
      <c r="AGJ110" s="41"/>
      <c r="AGK110" s="41"/>
      <c r="AGL110" s="41"/>
      <c r="AGM110" s="41"/>
      <c r="AGN110" s="41"/>
      <c r="AGO110" s="41"/>
      <c r="AGP110" s="41"/>
      <c r="AGQ110" s="41"/>
      <c r="AGR110" s="41"/>
      <c r="AGS110" s="41"/>
      <c r="AGT110" s="41"/>
      <c r="AGU110" s="41"/>
      <c r="AGV110" s="41"/>
      <c r="AGW110" s="41"/>
      <c r="AGX110" s="41"/>
      <c r="AGY110" s="41"/>
      <c r="AGZ110" s="41"/>
      <c r="AHA110" s="41"/>
      <c r="AHB110" s="41"/>
      <c r="AHC110" s="41"/>
      <c r="AHD110" s="41"/>
      <c r="AHE110" s="41"/>
      <c r="AHF110" s="41"/>
      <c r="AHG110" s="41"/>
      <c r="AHH110" s="41"/>
      <c r="AHI110" s="41"/>
      <c r="AHJ110" s="41"/>
      <c r="AHK110" s="41"/>
      <c r="AHL110" s="41"/>
      <c r="AHM110" s="41"/>
      <c r="AHN110" s="41"/>
      <c r="AHO110" s="41"/>
      <c r="AHP110" s="41"/>
      <c r="AHQ110" s="41"/>
      <c r="AHR110" s="41"/>
      <c r="AHS110" s="41"/>
      <c r="AHT110" s="41"/>
      <c r="AHU110" s="41"/>
      <c r="AHV110" s="41"/>
      <c r="AHW110" s="41"/>
      <c r="AHX110" s="41"/>
      <c r="AHY110" s="41"/>
      <c r="AHZ110" s="41"/>
      <c r="AIA110" s="41"/>
      <c r="AIB110" s="41"/>
      <c r="AIC110" s="41"/>
      <c r="AID110" s="41"/>
      <c r="AIE110" s="41"/>
      <c r="AIF110" s="41"/>
      <c r="AIG110" s="41"/>
      <c r="AIH110" s="41"/>
      <c r="AII110" s="41"/>
      <c r="AIJ110" s="41"/>
      <c r="AIK110" s="41"/>
      <c r="AIL110" s="41"/>
      <c r="AIM110" s="41"/>
      <c r="AIN110" s="41"/>
      <c r="AIO110" s="41"/>
      <c r="AIP110" s="41"/>
      <c r="AIQ110" s="41"/>
      <c r="AIR110" s="41"/>
      <c r="AIS110" s="41"/>
      <c r="AIT110" s="41"/>
      <c r="AIU110" s="41"/>
      <c r="AIV110" s="41"/>
      <c r="AIW110" s="41"/>
      <c r="AIX110" s="41"/>
      <c r="AIY110" s="41"/>
      <c r="AIZ110" s="41"/>
      <c r="AJA110" s="41"/>
      <c r="AJB110" s="41"/>
      <c r="AJC110" s="41"/>
      <c r="AJD110" s="41"/>
      <c r="AJE110" s="41"/>
      <c r="AJF110" s="41"/>
      <c r="AJG110" s="41"/>
      <c r="AJH110" s="41"/>
      <c r="AJI110" s="41"/>
      <c r="AJJ110" s="41"/>
      <c r="AJK110" s="41"/>
      <c r="AJL110" s="41"/>
      <c r="AJM110" s="41"/>
      <c r="AJN110" s="41"/>
      <c r="AJO110" s="41"/>
      <c r="AJP110" s="41"/>
      <c r="AJQ110" s="41"/>
      <c r="AJR110" s="41"/>
      <c r="AJS110" s="41"/>
      <c r="AJT110" s="41"/>
      <c r="AJU110" s="41"/>
      <c r="AJV110" s="41"/>
      <c r="AJW110" s="41"/>
      <c r="AJX110" s="41"/>
      <c r="AJY110" s="41"/>
      <c r="AJZ110" s="41"/>
      <c r="AKA110" s="41"/>
      <c r="AKB110" s="41"/>
      <c r="AKC110" s="41"/>
      <c r="AKD110" s="41"/>
      <c r="AKE110" s="41"/>
      <c r="AKF110" s="41"/>
      <c r="AKG110" s="41"/>
      <c r="AKH110" s="41"/>
      <c r="AKI110" s="41"/>
      <c r="AKJ110" s="41"/>
      <c r="AKK110" s="41"/>
      <c r="AKL110" s="41"/>
      <c r="AKM110" s="41"/>
      <c r="AKN110" s="41"/>
      <c r="AKO110" s="41"/>
      <c r="AKP110" s="41"/>
      <c r="AKQ110" s="41"/>
      <c r="AKR110" s="41"/>
      <c r="AKS110" s="41"/>
      <c r="AKT110" s="41"/>
      <c r="AKU110" s="41"/>
      <c r="AKV110" s="41"/>
      <c r="AKW110" s="41"/>
      <c r="AKX110" s="41"/>
      <c r="AKY110" s="41"/>
      <c r="AKZ110" s="41"/>
      <c r="ALA110" s="41"/>
      <c r="ALB110" s="41"/>
      <c r="ALC110" s="41"/>
      <c r="ALD110" s="41"/>
      <c r="ALE110" s="41"/>
      <c r="ALF110" s="41"/>
      <c r="ALG110" s="41"/>
      <c r="ALH110" s="41"/>
      <c r="ALI110" s="41"/>
      <c r="ALJ110" s="41"/>
      <c r="ALK110" s="41"/>
      <c r="ALL110" s="41"/>
      <c r="ALM110" s="41"/>
      <c r="ALN110" s="41"/>
      <c r="ALO110" s="41"/>
      <c r="ALP110" s="41"/>
      <c r="ALQ110" s="41"/>
      <c r="ALR110" s="41"/>
      <c r="ALS110" s="41"/>
      <c r="ALT110" s="41"/>
      <c r="ALU110" s="41"/>
      <c r="ALV110" s="41"/>
      <c r="ALW110" s="41"/>
      <c r="ALX110" s="41"/>
      <c r="ALY110" s="41"/>
      <c r="ALZ110" s="41"/>
      <c r="AMA110" s="41"/>
      <c r="AMB110" s="41"/>
      <c r="AMC110" s="41"/>
      <c r="AMD110" s="41"/>
      <c r="AME110" s="41"/>
    </row>
    <row r="111" spans="1:1019" ht="23.25" customHeight="1" thickBot="1" x14ac:dyDescent="0.25">
      <c r="A111" s="655"/>
      <c r="B111" s="589"/>
      <c r="C111" s="555"/>
      <c r="D111" s="645"/>
      <c r="E111" s="672"/>
      <c r="F111" s="649"/>
      <c r="G111" s="634"/>
      <c r="H111" s="668"/>
      <c r="I111" s="599"/>
      <c r="J111" s="127" t="s">
        <v>26</v>
      </c>
      <c r="K111" s="6">
        <f t="shared" ref="K111:N111" si="30">SUM(K107:K110)</f>
        <v>6.4</v>
      </c>
      <c r="L111" s="5">
        <f t="shared" si="30"/>
        <v>0</v>
      </c>
      <c r="M111" s="5">
        <f t="shared" si="30"/>
        <v>0</v>
      </c>
      <c r="N111" s="7">
        <f t="shared" si="30"/>
        <v>6.4</v>
      </c>
      <c r="O111" s="6">
        <f t="shared" ref="O111:AB111" si="31">SUM(O107:O110)</f>
        <v>6.4</v>
      </c>
      <c r="P111" s="2">
        <f t="shared" si="31"/>
        <v>0</v>
      </c>
      <c r="Q111" s="2">
        <f t="shared" si="31"/>
        <v>0</v>
      </c>
      <c r="R111" s="7">
        <f>SUM(R107:R110)</f>
        <v>6.4</v>
      </c>
      <c r="S111" s="6">
        <f t="shared" si="31"/>
        <v>6.4</v>
      </c>
      <c r="T111" s="5">
        <f t="shared" si="31"/>
        <v>0</v>
      </c>
      <c r="U111" s="5">
        <f t="shared" si="31"/>
        <v>0</v>
      </c>
      <c r="V111" s="7">
        <f t="shared" si="31"/>
        <v>6.4</v>
      </c>
      <c r="W111" s="6">
        <f t="shared" si="31"/>
        <v>0</v>
      </c>
      <c r="X111" s="2">
        <f t="shared" si="31"/>
        <v>0</v>
      </c>
      <c r="Y111" s="2">
        <f t="shared" si="31"/>
        <v>0</v>
      </c>
      <c r="Z111" s="7">
        <f t="shared" si="31"/>
        <v>0</v>
      </c>
      <c r="AA111" s="23">
        <f t="shared" si="31"/>
        <v>6.4</v>
      </c>
      <c r="AB111" s="23">
        <f t="shared" si="31"/>
        <v>6.4</v>
      </c>
      <c r="AC111" s="596"/>
      <c r="AD111" s="636"/>
      <c r="AE111" s="636"/>
      <c r="AF111" s="669"/>
      <c r="AQ111" s="53"/>
      <c r="AR111" s="53"/>
      <c r="AS111" s="53"/>
      <c r="AT111" s="53"/>
      <c r="AU111" s="53"/>
      <c r="AV111" s="53"/>
      <c r="AW111" s="53"/>
      <c r="AX111" s="53"/>
      <c r="AY111" s="53"/>
      <c r="AZ111" s="53"/>
      <c r="BA111" s="53"/>
      <c r="BB111" s="53"/>
      <c r="BC111" s="53"/>
      <c r="BD111" s="53"/>
      <c r="BE111" s="53"/>
      <c r="BF111" s="53"/>
      <c r="BG111" s="54"/>
    </row>
    <row r="112" spans="1:1019" ht="16.5" customHeight="1" x14ac:dyDescent="0.2">
      <c r="A112" s="924" t="s">
        <v>17</v>
      </c>
      <c r="B112" s="650" t="s">
        <v>18</v>
      </c>
      <c r="C112" s="650" t="s">
        <v>18</v>
      </c>
      <c r="D112" s="643" t="s">
        <v>60</v>
      </c>
      <c r="E112" s="670" t="s">
        <v>188</v>
      </c>
      <c r="F112" s="647"/>
      <c r="G112" s="632" t="s">
        <v>390</v>
      </c>
      <c r="H112" s="676" t="s">
        <v>21</v>
      </c>
      <c r="I112" s="597" t="s">
        <v>22</v>
      </c>
      <c r="J112" s="275" t="s">
        <v>25</v>
      </c>
      <c r="K112" s="153">
        <f>+L112+N112</f>
        <v>129.19999999999999</v>
      </c>
      <c r="L112" s="12">
        <v>0</v>
      </c>
      <c r="M112" s="238">
        <v>0</v>
      </c>
      <c r="N112" s="109">
        <v>129.19999999999999</v>
      </c>
      <c r="O112" s="153">
        <f>+P112+R112</f>
        <v>0</v>
      </c>
      <c r="P112" s="12">
        <v>0</v>
      </c>
      <c r="Q112" s="238">
        <v>0</v>
      </c>
      <c r="R112" s="109">
        <v>0</v>
      </c>
      <c r="S112" s="153">
        <f>+T112+V112</f>
        <v>0</v>
      </c>
      <c r="T112" s="12">
        <v>0</v>
      </c>
      <c r="U112" s="238">
        <v>0</v>
      </c>
      <c r="V112" s="109">
        <v>0</v>
      </c>
      <c r="W112" s="153">
        <f>+X112+Z112</f>
        <v>0</v>
      </c>
      <c r="X112" s="236">
        <v>0</v>
      </c>
      <c r="Y112" s="236">
        <v>0</v>
      </c>
      <c r="Z112" s="109">
        <v>0</v>
      </c>
      <c r="AA112" s="286">
        <v>0</v>
      </c>
      <c r="AB112" s="286">
        <v>0</v>
      </c>
      <c r="AC112" s="687" t="s">
        <v>192</v>
      </c>
      <c r="AD112" s="637" t="s">
        <v>39</v>
      </c>
      <c r="AE112" s="637" t="s">
        <v>39</v>
      </c>
      <c r="AF112" s="640" t="s">
        <v>39</v>
      </c>
      <c r="AQ112" s="53"/>
      <c r="AR112" s="53"/>
      <c r="AS112" s="53"/>
      <c r="AT112" s="53"/>
      <c r="AU112" s="53"/>
      <c r="AV112" s="53"/>
      <c r="AW112" s="53"/>
      <c r="AX112" s="53"/>
      <c r="AY112" s="53"/>
      <c r="AZ112" s="53"/>
      <c r="BA112" s="53"/>
      <c r="BB112" s="53"/>
      <c r="BC112" s="53"/>
      <c r="BD112" s="53"/>
      <c r="BE112" s="53"/>
      <c r="BF112" s="53"/>
      <c r="BG112" s="54"/>
    </row>
    <row r="113" spans="1:59" ht="15.75" customHeight="1" x14ac:dyDescent="0.2">
      <c r="A113" s="925"/>
      <c r="B113" s="651"/>
      <c r="C113" s="871"/>
      <c r="D113" s="644"/>
      <c r="E113" s="671"/>
      <c r="F113" s="648"/>
      <c r="G113" s="633"/>
      <c r="H113" s="677"/>
      <c r="I113" s="598"/>
      <c r="J113" s="276" t="s">
        <v>23</v>
      </c>
      <c r="K113" s="184">
        <f>+L113+N113</f>
        <v>0</v>
      </c>
      <c r="L113" s="191">
        <v>0</v>
      </c>
      <c r="M113" s="272">
        <v>0</v>
      </c>
      <c r="N113" s="192">
        <v>0</v>
      </c>
      <c r="O113" s="184">
        <f>+P113+R113</f>
        <v>0</v>
      </c>
      <c r="P113" s="191">
        <v>0</v>
      </c>
      <c r="Q113" s="272">
        <v>0</v>
      </c>
      <c r="R113" s="192">
        <v>0</v>
      </c>
      <c r="S113" s="184">
        <f>+T113+V113</f>
        <v>0</v>
      </c>
      <c r="T113" s="191">
        <v>0</v>
      </c>
      <c r="U113" s="272">
        <v>0</v>
      </c>
      <c r="V113" s="192">
        <v>0</v>
      </c>
      <c r="W113" s="184">
        <f>+X113+Z113</f>
        <v>0</v>
      </c>
      <c r="X113" s="193">
        <v>0</v>
      </c>
      <c r="Y113" s="193">
        <v>0</v>
      </c>
      <c r="Z113" s="192">
        <v>0</v>
      </c>
      <c r="AA113" s="288">
        <v>0</v>
      </c>
      <c r="AB113" s="288">
        <v>0</v>
      </c>
      <c r="AC113" s="716"/>
      <c r="AD113" s="638"/>
      <c r="AE113" s="638"/>
      <c r="AF113" s="641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6"/>
    </row>
    <row r="114" spans="1:59" ht="15.75" customHeight="1" x14ac:dyDescent="0.2">
      <c r="A114" s="925"/>
      <c r="B114" s="651"/>
      <c r="C114" s="871"/>
      <c r="D114" s="644"/>
      <c r="E114" s="671"/>
      <c r="F114" s="648"/>
      <c r="G114" s="633"/>
      <c r="H114" s="677"/>
      <c r="I114" s="598"/>
      <c r="J114" s="276" t="s">
        <v>337</v>
      </c>
      <c r="K114" s="184">
        <f>+L114+N114</f>
        <v>22</v>
      </c>
      <c r="L114" s="191">
        <v>0</v>
      </c>
      <c r="M114" s="272">
        <v>0</v>
      </c>
      <c r="N114" s="192">
        <v>22</v>
      </c>
      <c r="O114" s="184">
        <f>+P114+R114</f>
        <v>0</v>
      </c>
      <c r="P114" s="191">
        <v>0</v>
      </c>
      <c r="Q114" s="272">
        <v>0</v>
      </c>
      <c r="R114" s="192">
        <v>0</v>
      </c>
      <c r="S114" s="184">
        <f>+T114+V114</f>
        <v>0</v>
      </c>
      <c r="T114" s="191">
        <v>0</v>
      </c>
      <c r="U114" s="272">
        <v>0</v>
      </c>
      <c r="V114" s="192">
        <v>0</v>
      </c>
      <c r="W114" s="184">
        <f>+X114+Z114</f>
        <v>0</v>
      </c>
      <c r="X114" s="193">
        <v>0</v>
      </c>
      <c r="Y114" s="193">
        <v>0</v>
      </c>
      <c r="Z114" s="192">
        <v>0</v>
      </c>
      <c r="AA114" s="288">
        <v>0</v>
      </c>
      <c r="AB114" s="288">
        <v>0</v>
      </c>
      <c r="AC114" s="716"/>
      <c r="AD114" s="638"/>
      <c r="AE114" s="638"/>
      <c r="AF114" s="641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6"/>
    </row>
    <row r="115" spans="1:59" ht="16.5" customHeight="1" thickBot="1" x14ac:dyDescent="0.25">
      <c r="A115" s="925"/>
      <c r="B115" s="651"/>
      <c r="C115" s="871"/>
      <c r="D115" s="644"/>
      <c r="E115" s="671"/>
      <c r="F115" s="648"/>
      <c r="G115" s="633"/>
      <c r="H115" s="677"/>
      <c r="I115" s="598"/>
      <c r="J115" s="277" t="s">
        <v>28</v>
      </c>
      <c r="K115" s="185">
        <f>+L115+N115</f>
        <v>0</v>
      </c>
      <c r="L115" s="177">
        <v>0</v>
      </c>
      <c r="M115" s="306">
        <v>0</v>
      </c>
      <c r="N115" s="305">
        <v>0</v>
      </c>
      <c r="O115" s="185">
        <f>+P115+R115</f>
        <v>20</v>
      </c>
      <c r="P115" s="177">
        <v>0</v>
      </c>
      <c r="Q115" s="306">
        <v>0</v>
      </c>
      <c r="R115" s="305">
        <v>20</v>
      </c>
      <c r="S115" s="185">
        <f>+T115+V115</f>
        <v>20</v>
      </c>
      <c r="T115" s="177">
        <v>0</v>
      </c>
      <c r="U115" s="306">
        <v>0</v>
      </c>
      <c r="V115" s="305">
        <v>20</v>
      </c>
      <c r="W115" s="185">
        <f>+X115+Z115</f>
        <v>0</v>
      </c>
      <c r="X115" s="304">
        <v>0</v>
      </c>
      <c r="Y115" s="304">
        <v>0</v>
      </c>
      <c r="Z115" s="305">
        <v>0</v>
      </c>
      <c r="AA115" s="307">
        <v>20</v>
      </c>
      <c r="AB115" s="307">
        <v>20</v>
      </c>
      <c r="AC115" s="716"/>
      <c r="AD115" s="638"/>
      <c r="AE115" s="638"/>
      <c r="AF115" s="641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6"/>
    </row>
    <row r="116" spans="1:59" ht="24.75" customHeight="1" thickBot="1" x14ac:dyDescent="0.25">
      <c r="A116" s="926"/>
      <c r="B116" s="652"/>
      <c r="C116" s="872"/>
      <c r="D116" s="645"/>
      <c r="E116" s="672"/>
      <c r="F116" s="649"/>
      <c r="G116" s="634"/>
      <c r="H116" s="668"/>
      <c r="I116" s="599"/>
      <c r="J116" s="134" t="s">
        <v>26</v>
      </c>
      <c r="K116" s="106">
        <f t="shared" ref="K116:N116" si="32">SUM(K112:K115)</f>
        <v>151.19999999999999</v>
      </c>
      <c r="L116" s="175">
        <f t="shared" si="32"/>
        <v>0</v>
      </c>
      <c r="M116" s="175">
        <f t="shared" si="32"/>
        <v>0</v>
      </c>
      <c r="N116" s="21">
        <f t="shared" si="32"/>
        <v>151.19999999999999</v>
      </c>
      <c r="O116" s="6">
        <f t="shared" ref="O116:AB116" si="33">SUM(O112:O115)</f>
        <v>20</v>
      </c>
      <c r="P116" s="2">
        <f t="shared" si="33"/>
        <v>0</v>
      </c>
      <c r="Q116" s="2">
        <f t="shared" si="33"/>
        <v>0</v>
      </c>
      <c r="R116" s="7">
        <f t="shared" si="33"/>
        <v>20</v>
      </c>
      <c r="S116" s="106">
        <f t="shared" si="33"/>
        <v>20</v>
      </c>
      <c r="T116" s="175">
        <f t="shared" si="33"/>
        <v>0</v>
      </c>
      <c r="U116" s="175">
        <f t="shared" si="33"/>
        <v>0</v>
      </c>
      <c r="V116" s="21">
        <f t="shared" si="33"/>
        <v>20</v>
      </c>
      <c r="W116" s="106">
        <f t="shared" si="33"/>
        <v>0</v>
      </c>
      <c r="X116" s="3">
        <f t="shared" si="33"/>
        <v>0</v>
      </c>
      <c r="Y116" s="3">
        <f t="shared" si="33"/>
        <v>0</v>
      </c>
      <c r="Z116" s="21">
        <f t="shared" si="33"/>
        <v>0</v>
      </c>
      <c r="AA116" s="23">
        <f t="shared" si="33"/>
        <v>20</v>
      </c>
      <c r="AB116" s="23">
        <f t="shared" si="33"/>
        <v>20</v>
      </c>
      <c r="AC116" s="688"/>
      <c r="AD116" s="639"/>
      <c r="AE116" s="639"/>
      <c r="AF116" s="642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6"/>
    </row>
    <row r="117" spans="1:59" ht="14.25" customHeight="1" thickBot="1" x14ac:dyDescent="0.25">
      <c r="A117" s="653" t="s">
        <v>17</v>
      </c>
      <c r="B117" s="587" t="s">
        <v>18</v>
      </c>
      <c r="C117" s="678" t="s">
        <v>18</v>
      </c>
      <c r="D117" s="643" t="s">
        <v>61</v>
      </c>
      <c r="E117" s="670" t="s">
        <v>189</v>
      </c>
      <c r="F117" s="647"/>
      <c r="G117" s="632" t="s">
        <v>172</v>
      </c>
      <c r="H117" s="676" t="s">
        <v>21</v>
      </c>
      <c r="I117" s="597" t="s">
        <v>22</v>
      </c>
      <c r="J117" s="275" t="s">
        <v>25</v>
      </c>
      <c r="K117" s="156">
        <f>+L117+N117</f>
        <v>46</v>
      </c>
      <c r="L117" s="12">
        <v>0</v>
      </c>
      <c r="M117" s="238">
        <v>0</v>
      </c>
      <c r="N117" s="109">
        <v>46</v>
      </c>
      <c r="O117" s="153">
        <f>+P117+R117</f>
        <v>0</v>
      </c>
      <c r="P117" s="12">
        <v>0</v>
      </c>
      <c r="Q117" s="238">
        <v>0</v>
      </c>
      <c r="R117" s="109">
        <v>0</v>
      </c>
      <c r="S117" s="156">
        <f>+T117+V117</f>
        <v>0</v>
      </c>
      <c r="T117" s="12">
        <v>0</v>
      </c>
      <c r="U117" s="238">
        <v>0</v>
      </c>
      <c r="V117" s="109">
        <v>0</v>
      </c>
      <c r="W117" s="156">
        <f>+X117+Z117</f>
        <v>0</v>
      </c>
      <c r="X117" s="236">
        <v>0</v>
      </c>
      <c r="Y117" s="236">
        <v>0</v>
      </c>
      <c r="Z117" s="109">
        <v>0</v>
      </c>
      <c r="AA117" s="286">
        <v>0</v>
      </c>
      <c r="AB117" s="286">
        <v>0</v>
      </c>
      <c r="AC117" s="596" t="s">
        <v>277</v>
      </c>
      <c r="AD117" s="709">
        <v>0</v>
      </c>
      <c r="AE117" s="943">
        <v>0</v>
      </c>
      <c r="AF117" s="948">
        <v>0</v>
      </c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6"/>
    </row>
    <row r="118" spans="1:59" ht="12.75" customHeight="1" thickBot="1" x14ac:dyDescent="0.25">
      <c r="A118" s="654"/>
      <c r="B118" s="588"/>
      <c r="C118" s="679"/>
      <c r="D118" s="644"/>
      <c r="E118" s="671"/>
      <c r="F118" s="648"/>
      <c r="G118" s="633"/>
      <c r="H118" s="677"/>
      <c r="I118" s="598"/>
      <c r="J118" s="276" t="s">
        <v>23</v>
      </c>
      <c r="K118" s="190">
        <f>+L118+N118</f>
        <v>0</v>
      </c>
      <c r="L118" s="191">
        <v>0</v>
      </c>
      <c r="M118" s="272">
        <v>0</v>
      </c>
      <c r="N118" s="192">
        <v>0</v>
      </c>
      <c r="O118" s="184">
        <f>+P118+R118</f>
        <v>0</v>
      </c>
      <c r="P118" s="191">
        <v>0</v>
      </c>
      <c r="Q118" s="272">
        <v>0</v>
      </c>
      <c r="R118" s="192">
        <v>0</v>
      </c>
      <c r="S118" s="190">
        <f>+T118+V118</f>
        <v>0</v>
      </c>
      <c r="T118" s="191">
        <v>0</v>
      </c>
      <c r="U118" s="272">
        <v>0</v>
      </c>
      <c r="V118" s="192">
        <v>0</v>
      </c>
      <c r="W118" s="190">
        <f>+X118+Z118</f>
        <v>0</v>
      </c>
      <c r="X118" s="193">
        <v>0</v>
      </c>
      <c r="Y118" s="193">
        <v>0</v>
      </c>
      <c r="Z118" s="192">
        <v>0</v>
      </c>
      <c r="AA118" s="288">
        <v>0</v>
      </c>
      <c r="AB118" s="288">
        <v>0</v>
      </c>
      <c r="AC118" s="596"/>
      <c r="AD118" s="710"/>
      <c r="AE118" s="636"/>
      <c r="AF118" s="949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6"/>
    </row>
    <row r="119" spans="1:59" ht="14.25" customHeight="1" thickBot="1" x14ac:dyDescent="0.25">
      <c r="A119" s="654"/>
      <c r="B119" s="588"/>
      <c r="C119" s="679"/>
      <c r="D119" s="644"/>
      <c r="E119" s="671"/>
      <c r="F119" s="648"/>
      <c r="G119" s="633"/>
      <c r="H119" s="677"/>
      <c r="I119" s="598"/>
      <c r="J119" s="276" t="s">
        <v>337</v>
      </c>
      <c r="K119" s="190">
        <f>+L119+N119</f>
        <v>12</v>
      </c>
      <c r="L119" s="191">
        <v>0</v>
      </c>
      <c r="M119" s="272">
        <v>0</v>
      </c>
      <c r="N119" s="192">
        <v>12</v>
      </c>
      <c r="O119" s="184">
        <f>+P119+R119</f>
        <v>0</v>
      </c>
      <c r="P119" s="191">
        <v>0</v>
      </c>
      <c r="Q119" s="272">
        <v>0</v>
      </c>
      <c r="R119" s="192">
        <v>0</v>
      </c>
      <c r="S119" s="190">
        <f>+T119+V119</f>
        <v>0</v>
      </c>
      <c r="T119" s="191">
        <v>0</v>
      </c>
      <c r="U119" s="272">
        <v>0</v>
      </c>
      <c r="V119" s="192">
        <v>0</v>
      </c>
      <c r="W119" s="190">
        <f>+X119+Z119</f>
        <v>0</v>
      </c>
      <c r="X119" s="193">
        <v>0</v>
      </c>
      <c r="Y119" s="193">
        <v>0</v>
      </c>
      <c r="Z119" s="192">
        <v>0</v>
      </c>
      <c r="AA119" s="288">
        <v>0</v>
      </c>
      <c r="AB119" s="288">
        <v>0</v>
      </c>
      <c r="AC119" s="596"/>
      <c r="AD119" s="710"/>
      <c r="AE119" s="636"/>
      <c r="AF119" s="949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6"/>
    </row>
    <row r="120" spans="1:59" ht="14.25" customHeight="1" thickBot="1" x14ac:dyDescent="0.25">
      <c r="A120" s="654"/>
      <c r="B120" s="588"/>
      <c r="C120" s="679"/>
      <c r="D120" s="644"/>
      <c r="E120" s="671"/>
      <c r="F120" s="648"/>
      <c r="G120" s="633"/>
      <c r="H120" s="677"/>
      <c r="I120" s="598"/>
      <c r="J120" s="277" t="s">
        <v>28</v>
      </c>
      <c r="K120" s="294">
        <f>+L120+N120</f>
        <v>0</v>
      </c>
      <c r="L120" s="177">
        <v>0</v>
      </c>
      <c r="M120" s="306">
        <v>0</v>
      </c>
      <c r="N120" s="305">
        <v>0</v>
      </c>
      <c r="O120" s="185">
        <f>+P120+R120</f>
        <v>15.7</v>
      </c>
      <c r="P120" s="177">
        <v>0</v>
      </c>
      <c r="Q120" s="306">
        <v>0</v>
      </c>
      <c r="R120" s="305">
        <v>15.7</v>
      </c>
      <c r="S120" s="294">
        <f>+T120+V120</f>
        <v>15.7</v>
      </c>
      <c r="T120" s="177">
        <v>0</v>
      </c>
      <c r="U120" s="306">
        <v>0</v>
      </c>
      <c r="V120" s="305">
        <v>15.7</v>
      </c>
      <c r="W120" s="294">
        <f>+X120+Z120</f>
        <v>0</v>
      </c>
      <c r="X120" s="304">
        <v>0</v>
      </c>
      <c r="Y120" s="304">
        <v>0</v>
      </c>
      <c r="Z120" s="305">
        <v>0</v>
      </c>
      <c r="AA120" s="307">
        <v>15.7</v>
      </c>
      <c r="AB120" s="307">
        <v>15.7</v>
      </c>
      <c r="AC120" s="596"/>
      <c r="AD120" s="710"/>
      <c r="AE120" s="636"/>
      <c r="AF120" s="949"/>
      <c r="AQ120" s="55"/>
      <c r="AR120" s="55"/>
      <c r="AS120" s="55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6"/>
    </row>
    <row r="121" spans="1:59" ht="20.25" customHeight="1" thickBot="1" x14ac:dyDescent="0.25">
      <c r="A121" s="655"/>
      <c r="B121" s="589"/>
      <c r="C121" s="555"/>
      <c r="D121" s="645"/>
      <c r="E121" s="672"/>
      <c r="F121" s="649"/>
      <c r="G121" s="634"/>
      <c r="H121" s="668"/>
      <c r="I121" s="599"/>
      <c r="J121" s="127" t="s">
        <v>26</v>
      </c>
      <c r="K121" s="6">
        <f t="shared" ref="K121:N121" si="34">SUM(K117:K120)</f>
        <v>58</v>
      </c>
      <c r="L121" s="5">
        <f t="shared" si="34"/>
        <v>0</v>
      </c>
      <c r="M121" s="5">
        <f t="shared" si="34"/>
        <v>0</v>
      </c>
      <c r="N121" s="7">
        <f t="shared" si="34"/>
        <v>58</v>
      </c>
      <c r="O121" s="6">
        <f t="shared" ref="O121:AB121" si="35">SUM(O117:O120)</f>
        <v>15.7</v>
      </c>
      <c r="P121" s="2">
        <f t="shared" si="35"/>
        <v>0</v>
      </c>
      <c r="Q121" s="2">
        <f t="shared" si="35"/>
        <v>0</v>
      </c>
      <c r="R121" s="7">
        <f t="shared" si="35"/>
        <v>15.7</v>
      </c>
      <c r="S121" s="6">
        <f t="shared" si="35"/>
        <v>15.7</v>
      </c>
      <c r="T121" s="5">
        <f t="shared" si="35"/>
        <v>0</v>
      </c>
      <c r="U121" s="5">
        <f t="shared" si="35"/>
        <v>0</v>
      </c>
      <c r="V121" s="7">
        <f t="shared" si="35"/>
        <v>15.7</v>
      </c>
      <c r="W121" s="6">
        <f t="shared" si="35"/>
        <v>0</v>
      </c>
      <c r="X121" s="2">
        <f t="shared" si="35"/>
        <v>0</v>
      </c>
      <c r="Y121" s="2">
        <f t="shared" si="35"/>
        <v>0</v>
      </c>
      <c r="Z121" s="7">
        <f t="shared" si="35"/>
        <v>0</v>
      </c>
      <c r="AA121" s="23">
        <f t="shared" si="35"/>
        <v>15.7</v>
      </c>
      <c r="AB121" s="23">
        <f t="shared" si="35"/>
        <v>15.7</v>
      </c>
      <c r="AC121" s="596"/>
      <c r="AD121" s="710"/>
      <c r="AE121" s="636"/>
      <c r="AF121" s="949"/>
      <c r="AQ121" s="55"/>
      <c r="AR121" s="55"/>
      <c r="AS121" s="55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  <c r="BF121" s="55"/>
      <c r="BG121" s="56"/>
    </row>
    <row r="122" spans="1:59" ht="20.25" customHeight="1" x14ac:dyDescent="0.2">
      <c r="A122" s="945" t="s">
        <v>17</v>
      </c>
      <c r="B122" s="650" t="s">
        <v>18</v>
      </c>
      <c r="C122" s="783" t="s">
        <v>18</v>
      </c>
      <c r="D122" s="643" t="s">
        <v>64</v>
      </c>
      <c r="E122" s="786" t="s">
        <v>371</v>
      </c>
      <c r="F122" s="777"/>
      <c r="G122" s="632" t="s">
        <v>391</v>
      </c>
      <c r="H122" s="676" t="s">
        <v>21</v>
      </c>
      <c r="I122" s="597" t="s">
        <v>22</v>
      </c>
      <c r="J122" s="275" t="s">
        <v>25</v>
      </c>
      <c r="K122" s="153">
        <f>+L122+N122</f>
        <v>0</v>
      </c>
      <c r="L122" s="12">
        <v>0</v>
      </c>
      <c r="M122" s="238">
        <v>0</v>
      </c>
      <c r="N122" s="109">
        <v>0</v>
      </c>
      <c r="O122" s="153">
        <f>+P122+R122</f>
        <v>0</v>
      </c>
      <c r="P122" s="12">
        <v>0</v>
      </c>
      <c r="Q122" s="238">
        <v>0</v>
      </c>
      <c r="R122" s="109">
        <v>0</v>
      </c>
      <c r="S122" s="153">
        <f>+T122+V122</f>
        <v>0</v>
      </c>
      <c r="T122" s="12">
        <v>0</v>
      </c>
      <c r="U122" s="238">
        <v>0</v>
      </c>
      <c r="V122" s="109">
        <v>0</v>
      </c>
      <c r="W122" s="153">
        <f>+X122+Z122</f>
        <v>0</v>
      </c>
      <c r="X122" s="236">
        <v>0</v>
      </c>
      <c r="Y122" s="236">
        <v>0</v>
      </c>
      <c r="Z122" s="109">
        <v>0</v>
      </c>
      <c r="AA122" s="286">
        <v>0</v>
      </c>
      <c r="AB122" s="286">
        <v>0</v>
      </c>
      <c r="AC122" s="687" t="s">
        <v>372</v>
      </c>
      <c r="AD122" s="637" t="s">
        <v>39</v>
      </c>
      <c r="AE122" s="637" t="s">
        <v>39</v>
      </c>
      <c r="AF122" s="640" t="s">
        <v>39</v>
      </c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6"/>
    </row>
    <row r="123" spans="1:59" ht="20.25" customHeight="1" x14ac:dyDescent="0.2">
      <c r="A123" s="946"/>
      <c r="B123" s="651"/>
      <c r="C123" s="784"/>
      <c r="D123" s="644"/>
      <c r="E123" s="787"/>
      <c r="F123" s="778"/>
      <c r="G123" s="633"/>
      <c r="H123" s="677"/>
      <c r="I123" s="598"/>
      <c r="J123" s="276" t="s">
        <v>23</v>
      </c>
      <c r="K123" s="184">
        <f>+L123+N123</f>
        <v>0</v>
      </c>
      <c r="L123" s="191">
        <v>0</v>
      </c>
      <c r="M123" s="272">
        <v>0</v>
      </c>
      <c r="N123" s="192">
        <v>0</v>
      </c>
      <c r="O123" s="184">
        <f>+P123+R123</f>
        <v>0</v>
      </c>
      <c r="P123" s="191">
        <v>0</v>
      </c>
      <c r="Q123" s="272">
        <v>0</v>
      </c>
      <c r="R123" s="192">
        <v>0</v>
      </c>
      <c r="S123" s="184">
        <f>+T123+V123</f>
        <v>0</v>
      </c>
      <c r="T123" s="191">
        <v>0</v>
      </c>
      <c r="U123" s="272">
        <v>0</v>
      </c>
      <c r="V123" s="192">
        <v>0</v>
      </c>
      <c r="W123" s="184">
        <f>+X123+Z123</f>
        <v>0</v>
      </c>
      <c r="X123" s="193">
        <v>0</v>
      </c>
      <c r="Y123" s="193">
        <v>0</v>
      </c>
      <c r="Z123" s="192">
        <v>0</v>
      </c>
      <c r="AA123" s="288">
        <v>0</v>
      </c>
      <c r="AB123" s="288">
        <v>0</v>
      </c>
      <c r="AC123" s="716"/>
      <c r="AD123" s="638"/>
      <c r="AE123" s="638"/>
      <c r="AF123" s="641"/>
      <c r="AQ123" s="55"/>
      <c r="AR123" s="55"/>
      <c r="AS123" s="55"/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  <c r="BD123" s="55"/>
      <c r="BE123" s="55"/>
      <c r="BF123" s="55"/>
      <c r="BG123" s="56"/>
    </row>
    <row r="124" spans="1:59" ht="20.25" customHeight="1" x14ac:dyDescent="0.2">
      <c r="A124" s="946"/>
      <c r="B124" s="651"/>
      <c r="C124" s="784"/>
      <c r="D124" s="644"/>
      <c r="E124" s="787"/>
      <c r="F124" s="778"/>
      <c r="G124" s="633"/>
      <c r="H124" s="677"/>
      <c r="I124" s="598"/>
      <c r="J124" s="276" t="s">
        <v>40</v>
      </c>
      <c r="K124" s="184">
        <f>+L124+N124</f>
        <v>0</v>
      </c>
      <c r="L124" s="191">
        <v>0</v>
      </c>
      <c r="M124" s="272">
        <v>0</v>
      </c>
      <c r="N124" s="192">
        <v>0</v>
      </c>
      <c r="O124" s="184">
        <f>+P124+R124</f>
        <v>0</v>
      </c>
      <c r="P124" s="191">
        <v>0</v>
      </c>
      <c r="Q124" s="272">
        <v>0</v>
      </c>
      <c r="R124" s="192">
        <v>0</v>
      </c>
      <c r="S124" s="184">
        <f>+T124+V124</f>
        <v>0</v>
      </c>
      <c r="T124" s="191">
        <v>0</v>
      </c>
      <c r="U124" s="272">
        <v>0</v>
      </c>
      <c r="V124" s="192">
        <v>0</v>
      </c>
      <c r="W124" s="184">
        <f>+X124+Z124</f>
        <v>0</v>
      </c>
      <c r="X124" s="193">
        <v>0</v>
      </c>
      <c r="Y124" s="193">
        <v>0</v>
      </c>
      <c r="Z124" s="192">
        <v>0</v>
      </c>
      <c r="AA124" s="288">
        <v>0</v>
      </c>
      <c r="AB124" s="288">
        <v>0</v>
      </c>
      <c r="AC124" s="716"/>
      <c r="AD124" s="638"/>
      <c r="AE124" s="638"/>
      <c r="AF124" s="641"/>
      <c r="AQ124" s="55"/>
      <c r="AR124" s="55"/>
      <c r="AS124" s="55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  <c r="BF124" s="55"/>
      <c r="BG124" s="56"/>
    </row>
    <row r="125" spans="1:59" ht="20.25" customHeight="1" thickBot="1" x14ac:dyDescent="0.25">
      <c r="A125" s="946"/>
      <c r="B125" s="651"/>
      <c r="C125" s="784"/>
      <c r="D125" s="644"/>
      <c r="E125" s="787"/>
      <c r="F125" s="778"/>
      <c r="G125" s="633"/>
      <c r="H125" s="677"/>
      <c r="I125" s="598"/>
      <c r="J125" s="277" t="s">
        <v>28</v>
      </c>
      <c r="K125" s="185">
        <f>+L125+N125</f>
        <v>0</v>
      </c>
      <c r="L125" s="304">
        <v>0</v>
      </c>
      <c r="M125" s="304">
        <v>0</v>
      </c>
      <c r="N125" s="305">
        <v>0</v>
      </c>
      <c r="O125" s="185">
        <f>+P125+R125</f>
        <v>0</v>
      </c>
      <c r="P125" s="177">
        <v>0</v>
      </c>
      <c r="Q125" s="306">
        <v>0</v>
      </c>
      <c r="R125" s="305">
        <v>0</v>
      </c>
      <c r="S125" s="185">
        <f>+T125+V125</f>
        <v>0</v>
      </c>
      <c r="T125" s="304">
        <v>0</v>
      </c>
      <c r="U125" s="304">
        <v>0</v>
      </c>
      <c r="V125" s="305">
        <v>0</v>
      </c>
      <c r="W125" s="185">
        <f>+X125+Z125</f>
        <v>0</v>
      </c>
      <c r="X125" s="304">
        <v>0</v>
      </c>
      <c r="Y125" s="304">
        <v>0</v>
      </c>
      <c r="Z125" s="305">
        <v>0</v>
      </c>
      <c r="AA125" s="307">
        <v>0</v>
      </c>
      <c r="AB125" s="307">
        <v>0</v>
      </c>
      <c r="AC125" s="716"/>
      <c r="AD125" s="638"/>
      <c r="AE125" s="638"/>
      <c r="AF125" s="641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6"/>
    </row>
    <row r="126" spans="1:59" ht="20.25" customHeight="1" thickBot="1" x14ac:dyDescent="0.25">
      <c r="A126" s="947"/>
      <c r="B126" s="652"/>
      <c r="C126" s="785"/>
      <c r="D126" s="645"/>
      <c r="E126" s="672"/>
      <c r="F126" s="649"/>
      <c r="G126" s="634"/>
      <c r="H126" s="668"/>
      <c r="I126" s="599"/>
      <c r="J126" s="127" t="s">
        <v>26</v>
      </c>
      <c r="K126" s="6">
        <f t="shared" ref="K126:AB126" si="36">SUM(K122:K125)</f>
        <v>0</v>
      </c>
      <c r="L126" s="5">
        <f t="shared" si="36"/>
        <v>0</v>
      </c>
      <c r="M126" s="5">
        <f t="shared" si="36"/>
        <v>0</v>
      </c>
      <c r="N126" s="7">
        <f t="shared" si="36"/>
        <v>0</v>
      </c>
      <c r="O126" s="6">
        <f t="shared" si="36"/>
        <v>0</v>
      </c>
      <c r="P126" s="2">
        <f t="shared" si="36"/>
        <v>0</v>
      </c>
      <c r="Q126" s="2">
        <f t="shared" si="36"/>
        <v>0</v>
      </c>
      <c r="R126" s="7">
        <f t="shared" si="36"/>
        <v>0</v>
      </c>
      <c r="S126" s="6">
        <f t="shared" si="36"/>
        <v>0</v>
      </c>
      <c r="T126" s="5">
        <f t="shared" si="36"/>
        <v>0</v>
      </c>
      <c r="U126" s="5">
        <f t="shared" si="36"/>
        <v>0</v>
      </c>
      <c r="V126" s="7">
        <f t="shared" si="36"/>
        <v>0</v>
      </c>
      <c r="W126" s="6">
        <f t="shared" si="36"/>
        <v>0</v>
      </c>
      <c r="X126" s="2">
        <f t="shared" si="36"/>
        <v>0</v>
      </c>
      <c r="Y126" s="2">
        <f t="shared" si="36"/>
        <v>0</v>
      </c>
      <c r="Z126" s="7">
        <f t="shared" si="36"/>
        <v>0</v>
      </c>
      <c r="AA126" s="9">
        <f t="shared" si="36"/>
        <v>0</v>
      </c>
      <c r="AB126" s="9">
        <f t="shared" si="36"/>
        <v>0</v>
      </c>
      <c r="AC126" s="688"/>
      <c r="AD126" s="639"/>
      <c r="AE126" s="639"/>
      <c r="AF126" s="642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6"/>
    </row>
    <row r="127" spans="1:59" ht="15" customHeight="1" x14ac:dyDescent="0.2">
      <c r="A127" s="945" t="s">
        <v>17</v>
      </c>
      <c r="B127" s="650" t="s">
        <v>18</v>
      </c>
      <c r="C127" s="783" t="s">
        <v>18</v>
      </c>
      <c r="D127" s="643" t="s">
        <v>68</v>
      </c>
      <c r="E127" s="786" t="s">
        <v>288</v>
      </c>
      <c r="F127" s="777"/>
      <c r="G127" s="632" t="s">
        <v>123</v>
      </c>
      <c r="H127" s="676" t="s">
        <v>21</v>
      </c>
      <c r="I127" s="597" t="s">
        <v>22</v>
      </c>
      <c r="J127" s="275" t="s">
        <v>25</v>
      </c>
      <c r="K127" s="153">
        <f>+L127+N127</f>
        <v>0</v>
      </c>
      <c r="L127" s="12">
        <v>0</v>
      </c>
      <c r="M127" s="238">
        <v>0</v>
      </c>
      <c r="N127" s="109">
        <v>0</v>
      </c>
      <c r="O127" s="153">
        <f>+P127+R127</f>
        <v>0</v>
      </c>
      <c r="P127" s="12">
        <v>0</v>
      </c>
      <c r="Q127" s="238">
        <v>0</v>
      </c>
      <c r="R127" s="109">
        <v>0</v>
      </c>
      <c r="S127" s="153">
        <f>+T127+V127</f>
        <v>0</v>
      </c>
      <c r="T127" s="12">
        <v>0</v>
      </c>
      <c r="U127" s="238">
        <v>0</v>
      </c>
      <c r="V127" s="109">
        <v>0</v>
      </c>
      <c r="W127" s="153">
        <f>+X127+Z127</f>
        <v>0</v>
      </c>
      <c r="X127" s="236">
        <v>0</v>
      </c>
      <c r="Y127" s="236">
        <v>0</v>
      </c>
      <c r="Z127" s="109">
        <v>0</v>
      </c>
      <c r="AA127" s="286">
        <v>0</v>
      </c>
      <c r="AB127" s="286">
        <v>0</v>
      </c>
      <c r="AC127" s="687" t="s">
        <v>176</v>
      </c>
      <c r="AD127" s="637" t="s">
        <v>39</v>
      </c>
      <c r="AE127" s="637" t="s">
        <v>39</v>
      </c>
      <c r="AF127" s="640" t="s">
        <v>39</v>
      </c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  <c r="BG127" s="56"/>
    </row>
    <row r="128" spans="1:59" ht="13.5" customHeight="1" x14ac:dyDescent="0.2">
      <c r="A128" s="946"/>
      <c r="B128" s="651"/>
      <c r="C128" s="784"/>
      <c r="D128" s="644"/>
      <c r="E128" s="787"/>
      <c r="F128" s="778"/>
      <c r="G128" s="633"/>
      <c r="H128" s="677"/>
      <c r="I128" s="598"/>
      <c r="J128" s="276" t="s">
        <v>23</v>
      </c>
      <c r="K128" s="184">
        <f>+L128+N128</f>
        <v>0</v>
      </c>
      <c r="L128" s="191">
        <v>0</v>
      </c>
      <c r="M128" s="272">
        <v>0</v>
      </c>
      <c r="N128" s="192">
        <v>0</v>
      </c>
      <c r="O128" s="184">
        <f>+P128+R128</f>
        <v>0</v>
      </c>
      <c r="P128" s="191">
        <v>0</v>
      </c>
      <c r="Q128" s="272">
        <v>0</v>
      </c>
      <c r="R128" s="192">
        <v>0</v>
      </c>
      <c r="S128" s="184">
        <f>+T128+V128</f>
        <v>0</v>
      </c>
      <c r="T128" s="191">
        <v>0</v>
      </c>
      <c r="U128" s="272">
        <v>0</v>
      </c>
      <c r="V128" s="192">
        <v>0</v>
      </c>
      <c r="W128" s="184">
        <f>+X128+Z128</f>
        <v>0</v>
      </c>
      <c r="X128" s="193">
        <v>0</v>
      </c>
      <c r="Y128" s="193">
        <v>0</v>
      </c>
      <c r="Z128" s="192">
        <v>0</v>
      </c>
      <c r="AA128" s="288">
        <v>0</v>
      </c>
      <c r="AB128" s="288">
        <v>0</v>
      </c>
      <c r="AC128" s="716"/>
      <c r="AD128" s="638"/>
      <c r="AE128" s="638"/>
      <c r="AF128" s="641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  <c r="BG128" s="56"/>
    </row>
    <row r="129" spans="1:59" ht="15" customHeight="1" x14ac:dyDescent="0.2">
      <c r="A129" s="946"/>
      <c r="B129" s="651"/>
      <c r="C129" s="784"/>
      <c r="D129" s="644"/>
      <c r="E129" s="787"/>
      <c r="F129" s="778"/>
      <c r="G129" s="633"/>
      <c r="H129" s="677"/>
      <c r="I129" s="598"/>
      <c r="J129" s="276" t="s">
        <v>24</v>
      </c>
      <c r="K129" s="184">
        <f>+L129+N129</f>
        <v>0</v>
      </c>
      <c r="L129" s="191">
        <v>0</v>
      </c>
      <c r="M129" s="272">
        <v>0</v>
      </c>
      <c r="N129" s="192">
        <v>0</v>
      </c>
      <c r="O129" s="184">
        <f>+P129+R129</f>
        <v>0</v>
      </c>
      <c r="P129" s="191">
        <v>0</v>
      </c>
      <c r="Q129" s="272">
        <v>0</v>
      </c>
      <c r="R129" s="192">
        <v>0</v>
      </c>
      <c r="S129" s="184">
        <f>+T129+V129</f>
        <v>0</v>
      </c>
      <c r="T129" s="191">
        <v>0</v>
      </c>
      <c r="U129" s="272">
        <v>0</v>
      </c>
      <c r="V129" s="192">
        <v>0</v>
      </c>
      <c r="W129" s="184">
        <f>+X129+Z129</f>
        <v>0</v>
      </c>
      <c r="X129" s="193">
        <v>0</v>
      </c>
      <c r="Y129" s="193">
        <v>0</v>
      </c>
      <c r="Z129" s="192">
        <v>0</v>
      </c>
      <c r="AA129" s="288">
        <v>0</v>
      </c>
      <c r="AB129" s="288">
        <v>0</v>
      </c>
      <c r="AC129" s="716"/>
      <c r="AD129" s="638"/>
      <c r="AE129" s="638"/>
      <c r="AF129" s="641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6"/>
    </row>
    <row r="130" spans="1:59" ht="15" customHeight="1" thickBot="1" x14ac:dyDescent="0.25">
      <c r="A130" s="946"/>
      <c r="B130" s="651"/>
      <c r="C130" s="784"/>
      <c r="D130" s="644"/>
      <c r="E130" s="787"/>
      <c r="F130" s="778"/>
      <c r="G130" s="633"/>
      <c r="H130" s="677"/>
      <c r="I130" s="598"/>
      <c r="J130" s="277" t="s">
        <v>28</v>
      </c>
      <c r="K130" s="185">
        <f>+L130+N130</f>
        <v>5.9</v>
      </c>
      <c r="L130" s="304">
        <v>0</v>
      </c>
      <c r="M130" s="304">
        <v>0</v>
      </c>
      <c r="N130" s="305">
        <v>5.9</v>
      </c>
      <c r="O130" s="185">
        <f>+P130+R130</f>
        <v>5.9</v>
      </c>
      <c r="P130" s="177">
        <v>0</v>
      </c>
      <c r="Q130" s="306">
        <v>0</v>
      </c>
      <c r="R130" s="305">
        <v>5.9</v>
      </c>
      <c r="S130" s="185">
        <f>+T130+V130</f>
        <v>5.9</v>
      </c>
      <c r="T130" s="304">
        <v>0</v>
      </c>
      <c r="U130" s="304">
        <v>0</v>
      </c>
      <c r="V130" s="305">
        <v>5.9</v>
      </c>
      <c r="W130" s="185">
        <f>+X130+Z130</f>
        <v>0</v>
      </c>
      <c r="X130" s="304">
        <v>0</v>
      </c>
      <c r="Y130" s="304">
        <v>0</v>
      </c>
      <c r="Z130" s="305">
        <v>0</v>
      </c>
      <c r="AA130" s="307">
        <v>5.9</v>
      </c>
      <c r="AB130" s="307">
        <v>5.9</v>
      </c>
      <c r="AC130" s="716"/>
      <c r="AD130" s="638"/>
      <c r="AE130" s="638"/>
      <c r="AF130" s="641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  <c r="BG130" s="56"/>
    </row>
    <row r="131" spans="1:59" ht="20.25" customHeight="1" thickBot="1" x14ac:dyDescent="0.25">
      <c r="A131" s="947"/>
      <c r="B131" s="652"/>
      <c r="C131" s="785"/>
      <c r="D131" s="645"/>
      <c r="E131" s="672"/>
      <c r="F131" s="649"/>
      <c r="G131" s="634"/>
      <c r="H131" s="668"/>
      <c r="I131" s="599"/>
      <c r="J131" s="127" t="s">
        <v>26</v>
      </c>
      <c r="K131" s="6">
        <f t="shared" ref="K131:AB131" si="37">SUM(K127:K130)</f>
        <v>5.9</v>
      </c>
      <c r="L131" s="5">
        <f t="shared" si="37"/>
        <v>0</v>
      </c>
      <c r="M131" s="5">
        <f t="shared" si="37"/>
        <v>0</v>
      </c>
      <c r="N131" s="7">
        <f t="shared" si="37"/>
        <v>5.9</v>
      </c>
      <c r="O131" s="6">
        <f t="shared" si="37"/>
        <v>5.9</v>
      </c>
      <c r="P131" s="2">
        <f t="shared" si="37"/>
        <v>0</v>
      </c>
      <c r="Q131" s="2">
        <f t="shared" si="37"/>
        <v>0</v>
      </c>
      <c r="R131" s="7">
        <f t="shared" si="37"/>
        <v>5.9</v>
      </c>
      <c r="S131" s="6">
        <f t="shared" si="37"/>
        <v>5.9</v>
      </c>
      <c r="T131" s="5">
        <f t="shared" si="37"/>
        <v>0</v>
      </c>
      <c r="U131" s="5">
        <f t="shared" si="37"/>
        <v>0</v>
      </c>
      <c r="V131" s="7">
        <f t="shared" si="37"/>
        <v>5.9</v>
      </c>
      <c r="W131" s="6">
        <f t="shared" si="37"/>
        <v>0</v>
      </c>
      <c r="X131" s="2">
        <f t="shared" si="37"/>
        <v>0</v>
      </c>
      <c r="Y131" s="2">
        <f t="shared" si="37"/>
        <v>0</v>
      </c>
      <c r="Z131" s="7">
        <f t="shared" si="37"/>
        <v>0</v>
      </c>
      <c r="AA131" s="9">
        <f t="shared" si="37"/>
        <v>5.9</v>
      </c>
      <c r="AB131" s="9">
        <f t="shared" si="37"/>
        <v>5.9</v>
      </c>
      <c r="AC131" s="688"/>
      <c r="AD131" s="639"/>
      <c r="AE131" s="639"/>
      <c r="AF131" s="642"/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  <c r="BG131" s="56"/>
    </row>
    <row r="132" spans="1:59" ht="13.5" customHeight="1" x14ac:dyDescent="0.2">
      <c r="A132" s="945" t="s">
        <v>17</v>
      </c>
      <c r="B132" s="650" t="s">
        <v>18</v>
      </c>
      <c r="C132" s="783" t="s">
        <v>18</v>
      </c>
      <c r="D132" s="643" t="s">
        <v>69</v>
      </c>
      <c r="E132" s="786" t="s">
        <v>190</v>
      </c>
      <c r="F132" s="777"/>
      <c r="G132" s="632" t="s">
        <v>114</v>
      </c>
      <c r="H132" s="676" t="s">
        <v>21</v>
      </c>
      <c r="I132" s="597" t="s">
        <v>22</v>
      </c>
      <c r="J132" s="275" t="s">
        <v>25</v>
      </c>
      <c r="K132" s="153">
        <f>+L132+N132</f>
        <v>0</v>
      </c>
      <c r="L132" s="12">
        <v>0</v>
      </c>
      <c r="M132" s="238">
        <v>0</v>
      </c>
      <c r="N132" s="109">
        <v>0</v>
      </c>
      <c r="O132" s="153">
        <f>+P132+R132</f>
        <v>0</v>
      </c>
      <c r="P132" s="12">
        <v>0</v>
      </c>
      <c r="Q132" s="238">
        <v>0</v>
      </c>
      <c r="R132" s="109">
        <v>0</v>
      </c>
      <c r="S132" s="153">
        <f>+T132+V132</f>
        <v>0</v>
      </c>
      <c r="T132" s="12">
        <v>0</v>
      </c>
      <c r="U132" s="238">
        <v>0</v>
      </c>
      <c r="V132" s="109">
        <v>0</v>
      </c>
      <c r="W132" s="153">
        <f>+X132+Z132</f>
        <v>0</v>
      </c>
      <c r="X132" s="236">
        <v>0</v>
      </c>
      <c r="Y132" s="236">
        <v>0</v>
      </c>
      <c r="Z132" s="109">
        <v>0</v>
      </c>
      <c r="AA132" s="286">
        <v>0</v>
      </c>
      <c r="AB132" s="286">
        <v>0</v>
      </c>
      <c r="AC132" s="837" t="s">
        <v>191</v>
      </c>
      <c r="AD132" s="637" t="s">
        <v>39</v>
      </c>
      <c r="AE132" s="637" t="s">
        <v>39</v>
      </c>
      <c r="AF132" s="640" t="s">
        <v>39</v>
      </c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  <c r="BB132" s="53"/>
      <c r="BC132" s="53"/>
      <c r="BD132" s="53"/>
      <c r="BE132" s="53"/>
      <c r="BF132" s="53"/>
      <c r="BG132" s="54"/>
    </row>
    <row r="133" spans="1:59" ht="14.25" customHeight="1" x14ac:dyDescent="0.2">
      <c r="A133" s="946"/>
      <c r="B133" s="651"/>
      <c r="C133" s="784"/>
      <c r="D133" s="644"/>
      <c r="E133" s="787"/>
      <c r="F133" s="778"/>
      <c r="G133" s="633"/>
      <c r="H133" s="677"/>
      <c r="I133" s="598"/>
      <c r="J133" s="276" t="s">
        <v>23</v>
      </c>
      <c r="K133" s="184">
        <f>+L133+N133</f>
        <v>0</v>
      </c>
      <c r="L133" s="191">
        <v>0</v>
      </c>
      <c r="M133" s="272">
        <v>0</v>
      </c>
      <c r="N133" s="192">
        <v>0</v>
      </c>
      <c r="O133" s="184">
        <f>+P133+R133</f>
        <v>0</v>
      </c>
      <c r="P133" s="191">
        <v>0</v>
      </c>
      <c r="Q133" s="272">
        <v>0</v>
      </c>
      <c r="R133" s="192">
        <v>0</v>
      </c>
      <c r="S133" s="184">
        <f>+T133+V133</f>
        <v>0</v>
      </c>
      <c r="T133" s="191">
        <v>0</v>
      </c>
      <c r="U133" s="272">
        <v>0</v>
      </c>
      <c r="V133" s="192">
        <v>0</v>
      </c>
      <c r="W133" s="184">
        <f>+X133+Z133</f>
        <v>0</v>
      </c>
      <c r="X133" s="193">
        <v>0</v>
      </c>
      <c r="Y133" s="193">
        <v>0</v>
      </c>
      <c r="Z133" s="192">
        <v>0</v>
      </c>
      <c r="AA133" s="288">
        <v>0</v>
      </c>
      <c r="AB133" s="288">
        <v>0</v>
      </c>
      <c r="AC133" s="838"/>
      <c r="AD133" s="638"/>
      <c r="AE133" s="638"/>
      <c r="AF133" s="641"/>
      <c r="AQ133" s="53"/>
      <c r="AR133" s="53"/>
      <c r="AS133" s="53"/>
      <c r="AT133" s="53"/>
      <c r="AU133" s="53"/>
      <c r="AV133" s="53"/>
      <c r="AW133" s="53"/>
      <c r="AX133" s="53"/>
      <c r="AY133" s="53"/>
      <c r="AZ133" s="53"/>
      <c r="BA133" s="53"/>
      <c r="BB133" s="53"/>
      <c r="BC133" s="53"/>
      <c r="BD133" s="53"/>
      <c r="BE133" s="53"/>
      <c r="BF133" s="53"/>
      <c r="BG133" s="54"/>
    </row>
    <row r="134" spans="1:59" ht="12.75" customHeight="1" x14ac:dyDescent="0.2">
      <c r="A134" s="946"/>
      <c r="B134" s="651"/>
      <c r="C134" s="784"/>
      <c r="D134" s="644"/>
      <c r="E134" s="787"/>
      <c r="F134" s="778"/>
      <c r="G134" s="633"/>
      <c r="H134" s="677"/>
      <c r="I134" s="598"/>
      <c r="J134" s="276" t="s">
        <v>24</v>
      </c>
      <c r="K134" s="184">
        <f>+L134+N134</f>
        <v>0</v>
      </c>
      <c r="L134" s="191">
        <v>0</v>
      </c>
      <c r="M134" s="272">
        <v>0</v>
      </c>
      <c r="N134" s="192">
        <v>0</v>
      </c>
      <c r="O134" s="184">
        <f>+P134+R134</f>
        <v>0</v>
      </c>
      <c r="P134" s="191">
        <v>0</v>
      </c>
      <c r="Q134" s="272">
        <v>0</v>
      </c>
      <c r="R134" s="192">
        <v>0</v>
      </c>
      <c r="S134" s="184">
        <f>+T134+V134</f>
        <v>0</v>
      </c>
      <c r="T134" s="191">
        <v>0</v>
      </c>
      <c r="U134" s="272">
        <v>0</v>
      </c>
      <c r="V134" s="192">
        <v>0</v>
      </c>
      <c r="W134" s="184">
        <f>+X134+Z134</f>
        <v>0</v>
      </c>
      <c r="X134" s="193">
        <v>0</v>
      </c>
      <c r="Y134" s="193">
        <v>0</v>
      </c>
      <c r="Z134" s="192">
        <v>0</v>
      </c>
      <c r="AA134" s="288">
        <v>0</v>
      </c>
      <c r="AB134" s="288">
        <v>0</v>
      </c>
      <c r="AC134" s="838"/>
      <c r="AD134" s="638"/>
      <c r="AE134" s="638"/>
      <c r="AF134" s="641"/>
      <c r="AQ134" s="53"/>
      <c r="AR134" s="53"/>
      <c r="AS134" s="53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  <c r="BF134" s="53"/>
      <c r="BG134" s="54"/>
    </row>
    <row r="135" spans="1:59" ht="15" customHeight="1" thickBot="1" x14ac:dyDescent="0.25">
      <c r="A135" s="946"/>
      <c r="B135" s="651"/>
      <c r="C135" s="784"/>
      <c r="D135" s="644"/>
      <c r="E135" s="787"/>
      <c r="F135" s="778"/>
      <c r="G135" s="633"/>
      <c r="H135" s="677"/>
      <c r="I135" s="598"/>
      <c r="J135" s="121" t="s">
        <v>28</v>
      </c>
      <c r="K135" s="125">
        <f>+L135+N135</f>
        <v>0</v>
      </c>
      <c r="L135" s="13">
        <v>0</v>
      </c>
      <c r="M135" s="13">
        <v>0</v>
      </c>
      <c r="N135" s="105">
        <v>0</v>
      </c>
      <c r="O135" s="125">
        <f>+P135+R135</f>
        <v>0</v>
      </c>
      <c r="P135" s="14">
        <v>0</v>
      </c>
      <c r="Q135" s="15">
        <v>0</v>
      </c>
      <c r="R135" s="105">
        <v>0</v>
      </c>
      <c r="S135" s="125">
        <f>+T135+V135</f>
        <v>0</v>
      </c>
      <c r="T135" s="13">
        <v>0</v>
      </c>
      <c r="U135" s="13">
        <v>0</v>
      </c>
      <c r="V135" s="105">
        <v>0</v>
      </c>
      <c r="W135" s="125">
        <f>+X135+Z135</f>
        <v>0</v>
      </c>
      <c r="X135" s="13">
        <v>0</v>
      </c>
      <c r="Y135" s="13">
        <v>0</v>
      </c>
      <c r="Z135" s="105">
        <v>0</v>
      </c>
      <c r="AA135" s="287">
        <v>0</v>
      </c>
      <c r="AB135" s="287">
        <v>0</v>
      </c>
      <c r="AC135" s="838"/>
      <c r="AD135" s="638"/>
      <c r="AE135" s="638"/>
      <c r="AF135" s="641"/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  <c r="BB135" s="53"/>
      <c r="BC135" s="53"/>
      <c r="BD135" s="53"/>
      <c r="BE135" s="53"/>
      <c r="BF135" s="53"/>
      <c r="BG135" s="54"/>
    </row>
    <row r="136" spans="1:59" ht="19.5" customHeight="1" thickBot="1" x14ac:dyDescent="0.25">
      <c r="A136" s="947"/>
      <c r="B136" s="652"/>
      <c r="C136" s="785"/>
      <c r="D136" s="645"/>
      <c r="E136" s="672"/>
      <c r="F136" s="649"/>
      <c r="G136" s="634"/>
      <c r="H136" s="668"/>
      <c r="I136" s="599"/>
      <c r="J136" s="127" t="s">
        <v>26</v>
      </c>
      <c r="K136" s="6">
        <f t="shared" ref="K136:N136" si="38">SUM(K132:K135)</f>
        <v>0</v>
      </c>
      <c r="L136" s="5">
        <f t="shared" si="38"/>
        <v>0</v>
      </c>
      <c r="M136" s="5">
        <f t="shared" si="38"/>
        <v>0</v>
      </c>
      <c r="N136" s="7">
        <f t="shared" si="38"/>
        <v>0</v>
      </c>
      <c r="O136" s="6">
        <f t="shared" ref="O136:AB136" si="39">SUM(O132:O135)</f>
        <v>0</v>
      </c>
      <c r="P136" s="2">
        <f t="shared" si="39"/>
        <v>0</v>
      </c>
      <c r="Q136" s="2">
        <f t="shared" si="39"/>
        <v>0</v>
      </c>
      <c r="R136" s="7">
        <f t="shared" si="39"/>
        <v>0</v>
      </c>
      <c r="S136" s="6">
        <f t="shared" si="39"/>
        <v>0</v>
      </c>
      <c r="T136" s="5">
        <f t="shared" si="39"/>
        <v>0</v>
      </c>
      <c r="U136" s="5">
        <f t="shared" si="39"/>
        <v>0</v>
      </c>
      <c r="V136" s="7">
        <f t="shared" si="39"/>
        <v>0</v>
      </c>
      <c r="W136" s="6">
        <f t="shared" si="39"/>
        <v>0</v>
      </c>
      <c r="X136" s="2">
        <f t="shared" si="39"/>
        <v>0</v>
      </c>
      <c r="Y136" s="2">
        <f t="shared" si="39"/>
        <v>0</v>
      </c>
      <c r="Z136" s="7">
        <f t="shared" si="39"/>
        <v>0</v>
      </c>
      <c r="AA136" s="9">
        <f t="shared" si="39"/>
        <v>0</v>
      </c>
      <c r="AB136" s="9">
        <f t="shared" si="39"/>
        <v>0</v>
      </c>
      <c r="AC136" s="854"/>
      <c r="AD136" s="639"/>
      <c r="AE136" s="639"/>
      <c r="AF136" s="642"/>
      <c r="AQ136" s="53"/>
      <c r="AR136" s="53"/>
      <c r="AS136" s="53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  <c r="BF136" s="53"/>
      <c r="BG136" s="54"/>
    </row>
    <row r="137" spans="1:59" ht="13.5" customHeight="1" thickBot="1" x14ac:dyDescent="0.25">
      <c r="A137" s="663" t="s">
        <v>17</v>
      </c>
      <c r="B137" s="587" t="s">
        <v>18</v>
      </c>
      <c r="C137" s="774" t="s">
        <v>18</v>
      </c>
      <c r="D137" s="643" t="s">
        <v>70</v>
      </c>
      <c r="E137" s="786" t="s">
        <v>71</v>
      </c>
      <c r="F137" s="777"/>
      <c r="G137" s="632" t="s">
        <v>114</v>
      </c>
      <c r="H137" s="676" t="s">
        <v>21</v>
      </c>
      <c r="I137" s="597" t="s">
        <v>22</v>
      </c>
      <c r="J137" s="275" t="s">
        <v>25</v>
      </c>
      <c r="K137" s="153">
        <f>+L137+N137</f>
        <v>0.8</v>
      </c>
      <c r="L137" s="12">
        <v>0</v>
      </c>
      <c r="M137" s="238">
        <v>0</v>
      </c>
      <c r="N137" s="109">
        <v>0.8</v>
      </c>
      <c r="O137" s="153">
        <f>+P137+R137</f>
        <v>0</v>
      </c>
      <c r="P137" s="12">
        <v>0</v>
      </c>
      <c r="Q137" s="238">
        <v>0</v>
      </c>
      <c r="R137" s="109">
        <v>0</v>
      </c>
      <c r="S137" s="153">
        <f>+T137+V137</f>
        <v>0</v>
      </c>
      <c r="T137" s="12">
        <v>0</v>
      </c>
      <c r="U137" s="238">
        <v>0</v>
      </c>
      <c r="V137" s="109">
        <v>0</v>
      </c>
      <c r="W137" s="153">
        <f>+X137+Z137</f>
        <v>0</v>
      </c>
      <c r="X137" s="236">
        <v>0</v>
      </c>
      <c r="Y137" s="236">
        <v>0</v>
      </c>
      <c r="Z137" s="109">
        <v>0</v>
      </c>
      <c r="AA137" s="286">
        <v>0</v>
      </c>
      <c r="AB137" s="286">
        <v>0</v>
      </c>
      <c r="AC137" s="711" t="s">
        <v>176</v>
      </c>
      <c r="AD137" s="636" t="s">
        <v>39</v>
      </c>
      <c r="AE137" s="636" t="s">
        <v>39</v>
      </c>
      <c r="AF137" s="680" t="s">
        <v>39</v>
      </c>
      <c r="AQ137" s="53"/>
      <c r="AR137" s="53"/>
      <c r="AS137" s="53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  <c r="BF137" s="53"/>
      <c r="BG137" s="54"/>
    </row>
    <row r="138" spans="1:59" ht="12.75" customHeight="1" thickBot="1" x14ac:dyDescent="0.25">
      <c r="A138" s="950"/>
      <c r="B138" s="588"/>
      <c r="C138" s="775"/>
      <c r="D138" s="644"/>
      <c r="E138" s="787"/>
      <c r="F138" s="778"/>
      <c r="G138" s="633"/>
      <c r="H138" s="677"/>
      <c r="I138" s="598"/>
      <c r="J138" s="276" t="s">
        <v>23</v>
      </c>
      <c r="K138" s="184">
        <f>+L138+N138</f>
        <v>0</v>
      </c>
      <c r="L138" s="191">
        <v>0</v>
      </c>
      <c r="M138" s="272">
        <v>0</v>
      </c>
      <c r="N138" s="192">
        <v>0</v>
      </c>
      <c r="O138" s="182">
        <f>+P138+R138</f>
        <v>0</v>
      </c>
      <c r="P138" s="191">
        <v>0</v>
      </c>
      <c r="Q138" s="272">
        <v>0</v>
      </c>
      <c r="R138" s="192">
        <v>0</v>
      </c>
      <c r="S138" s="184">
        <f>+T138+V138</f>
        <v>0</v>
      </c>
      <c r="T138" s="191">
        <v>0</v>
      </c>
      <c r="U138" s="272">
        <v>0</v>
      </c>
      <c r="V138" s="192">
        <v>0</v>
      </c>
      <c r="W138" s="184">
        <f>+X138+Z138</f>
        <v>0</v>
      </c>
      <c r="X138" s="193">
        <v>0</v>
      </c>
      <c r="Y138" s="193">
        <v>0</v>
      </c>
      <c r="Z138" s="192">
        <v>0</v>
      </c>
      <c r="AA138" s="288">
        <v>0</v>
      </c>
      <c r="AB138" s="288">
        <v>0</v>
      </c>
      <c r="AC138" s="711"/>
      <c r="AD138" s="636"/>
      <c r="AE138" s="636"/>
      <c r="AF138" s="680"/>
      <c r="AQ138" s="53"/>
      <c r="AR138" s="53"/>
      <c r="AS138" s="53"/>
      <c r="AT138" s="53"/>
      <c r="AU138" s="53"/>
      <c r="AV138" s="53"/>
      <c r="AW138" s="53"/>
      <c r="AX138" s="53"/>
      <c r="AY138" s="53"/>
      <c r="AZ138" s="53"/>
      <c r="BA138" s="53"/>
      <c r="BB138" s="53"/>
      <c r="BC138" s="53"/>
      <c r="BD138" s="53"/>
      <c r="BE138" s="53"/>
      <c r="BF138" s="53"/>
      <c r="BG138" s="54"/>
    </row>
    <row r="139" spans="1:59" ht="13.5" customHeight="1" thickBot="1" x14ac:dyDescent="0.25">
      <c r="A139" s="950"/>
      <c r="B139" s="588"/>
      <c r="C139" s="775"/>
      <c r="D139" s="644"/>
      <c r="E139" s="787"/>
      <c r="F139" s="778"/>
      <c r="G139" s="633"/>
      <c r="H139" s="677"/>
      <c r="I139" s="598"/>
      <c r="J139" s="276" t="s">
        <v>24</v>
      </c>
      <c r="K139" s="184">
        <f>+L139+N139</f>
        <v>0</v>
      </c>
      <c r="L139" s="191">
        <v>0</v>
      </c>
      <c r="M139" s="272">
        <v>0</v>
      </c>
      <c r="N139" s="192">
        <v>0</v>
      </c>
      <c r="O139" s="182">
        <f>+P139+R139</f>
        <v>0</v>
      </c>
      <c r="P139" s="191">
        <v>0</v>
      </c>
      <c r="Q139" s="272">
        <v>0</v>
      </c>
      <c r="R139" s="192">
        <v>0</v>
      </c>
      <c r="S139" s="184">
        <f>+T139+V139</f>
        <v>0</v>
      </c>
      <c r="T139" s="191">
        <v>0</v>
      </c>
      <c r="U139" s="272">
        <v>0</v>
      </c>
      <c r="V139" s="192">
        <v>0</v>
      </c>
      <c r="W139" s="184">
        <f>+X139+Z139</f>
        <v>0</v>
      </c>
      <c r="X139" s="193">
        <v>0</v>
      </c>
      <c r="Y139" s="193">
        <v>0</v>
      </c>
      <c r="Z139" s="192">
        <v>0</v>
      </c>
      <c r="AA139" s="288">
        <v>0</v>
      </c>
      <c r="AB139" s="288">
        <v>0</v>
      </c>
      <c r="AC139" s="711"/>
      <c r="AD139" s="636"/>
      <c r="AE139" s="636"/>
      <c r="AF139" s="680"/>
      <c r="AQ139" s="53"/>
      <c r="AR139" s="53"/>
      <c r="AS139" s="53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  <c r="BF139" s="53"/>
      <c r="BG139" s="54"/>
    </row>
    <row r="140" spans="1:59" ht="15" customHeight="1" thickBot="1" x14ac:dyDescent="0.25">
      <c r="A140" s="950"/>
      <c r="B140" s="588"/>
      <c r="C140" s="775"/>
      <c r="D140" s="644"/>
      <c r="E140" s="787"/>
      <c r="F140" s="778"/>
      <c r="G140" s="633"/>
      <c r="H140" s="677"/>
      <c r="I140" s="598"/>
      <c r="J140" s="277" t="s">
        <v>28</v>
      </c>
      <c r="K140" s="185">
        <f>+L140+N140</f>
        <v>6.1</v>
      </c>
      <c r="L140" s="304">
        <v>0</v>
      </c>
      <c r="M140" s="304">
        <v>0</v>
      </c>
      <c r="N140" s="305">
        <v>6.1</v>
      </c>
      <c r="O140" s="161">
        <f>+P140+R140</f>
        <v>0</v>
      </c>
      <c r="P140" s="177">
        <v>0</v>
      </c>
      <c r="Q140" s="306">
        <v>0</v>
      </c>
      <c r="R140" s="305">
        <v>0</v>
      </c>
      <c r="S140" s="185">
        <f>+T140+V140</f>
        <v>0</v>
      </c>
      <c r="T140" s="304">
        <v>0</v>
      </c>
      <c r="U140" s="304">
        <v>0</v>
      </c>
      <c r="V140" s="305">
        <v>0</v>
      </c>
      <c r="W140" s="185">
        <f>+X140+Z140</f>
        <v>0</v>
      </c>
      <c r="X140" s="304">
        <v>0</v>
      </c>
      <c r="Y140" s="304">
        <v>0</v>
      </c>
      <c r="Z140" s="305">
        <v>0</v>
      </c>
      <c r="AA140" s="307">
        <v>0</v>
      </c>
      <c r="AB140" s="307">
        <v>0</v>
      </c>
      <c r="AC140" s="711"/>
      <c r="AD140" s="636"/>
      <c r="AE140" s="636"/>
      <c r="AF140" s="680"/>
      <c r="AQ140" s="53"/>
      <c r="AR140" s="53"/>
      <c r="AS140" s="53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  <c r="BF140" s="53"/>
      <c r="BG140" s="54"/>
    </row>
    <row r="141" spans="1:59" ht="21.75" customHeight="1" thickBot="1" x14ac:dyDescent="0.25">
      <c r="A141" s="664"/>
      <c r="B141" s="589"/>
      <c r="C141" s="776"/>
      <c r="D141" s="645"/>
      <c r="E141" s="672"/>
      <c r="F141" s="649"/>
      <c r="G141" s="634"/>
      <c r="H141" s="668"/>
      <c r="I141" s="599"/>
      <c r="J141" s="317" t="s">
        <v>26</v>
      </c>
      <c r="K141" s="194">
        <f t="shared" ref="K141:N141" si="40">SUM(K137:K140)</f>
        <v>6.8999999999999995</v>
      </c>
      <c r="L141" s="173">
        <f t="shared" si="40"/>
        <v>0</v>
      </c>
      <c r="M141" s="173">
        <f t="shared" si="40"/>
        <v>0</v>
      </c>
      <c r="N141" s="195">
        <f t="shared" si="40"/>
        <v>6.8999999999999995</v>
      </c>
      <c r="O141" s="8">
        <f>SUM(O137:O140)</f>
        <v>0</v>
      </c>
      <c r="P141" s="2">
        <f t="shared" ref="P141:Z141" si="41">SUM(P137:P140)</f>
        <v>0</v>
      </c>
      <c r="Q141" s="2">
        <f t="shared" si="41"/>
        <v>0</v>
      </c>
      <c r="R141" s="7">
        <f t="shared" si="41"/>
        <v>0</v>
      </c>
      <c r="S141" s="194">
        <f t="shared" si="41"/>
        <v>0</v>
      </c>
      <c r="T141" s="173">
        <f t="shared" si="41"/>
        <v>0</v>
      </c>
      <c r="U141" s="173">
        <f t="shared" si="41"/>
        <v>0</v>
      </c>
      <c r="V141" s="195">
        <f t="shared" si="41"/>
        <v>0</v>
      </c>
      <c r="W141" s="194">
        <f t="shared" si="41"/>
        <v>0</v>
      </c>
      <c r="X141" s="174">
        <f t="shared" si="41"/>
        <v>0</v>
      </c>
      <c r="Y141" s="174">
        <f t="shared" si="41"/>
        <v>0</v>
      </c>
      <c r="Z141" s="195">
        <f t="shared" si="41"/>
        <v>0</v>
      </c>
      <c r="AA141" s="9">
        <f>SUM(AA137:AA140)</f>
        <v>0</v>
      </c>
      <c r="AB141" s="9">
        <f>SUM(AB137:AB140)</f>
        <v>0</v>
      </c>
      <c r="AC141" s="711"/>
      <c r="AD141" s="636"/>
      <c r="AE141" s="636"/>
      <c r="AF141" s="680"/>
      <c r="AQ141" s="53"/>
      <c r="AR141" s="53"/>
      <c r="AS141" s="53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  <c r="BF141" s="53"/>
      <c r="BG141" s="54"/>
    </row>
    <row r="142" spans="1:59" ht="14.25" customHeight="1" thickBot="1" x14ac:dyDescent="0.25">
      <c r="A142" s="653" t="s">
        <v>17</v>
      </c>
      <c r="B142" s="691" t="s">
        <v>18</v>
      </c>
      <c r="C142" s="774" t="s">
        <v>18</v>
      </c>
      <c r="D142" s="643" t="s">
        <v>258</v>
      </c>
      <c r="E142" s="786" t="s">
        <v>259</v>
      </c>
      <c r="F142" s="777"/>
      <c r="G142" s="632" t="s">
        <v>392</v>
      </c>
      <c r="H142" s="676" t="s">
        <v>21</v>
      </c>
      <c r="I142" s="597" t="s">
        <v>22</v>
      </c>
      <c r="J142" s="275" t="s">
        <v>25</v>
      </c>
      <c r="K142" s="153">
        <f>+L142+N142</f>
        <v>0</v>
      </c>
      <c r="L142" s="12">
        <v>0</v>
      </c>
      <c r="M142" s="319">
        <v>0</v>
      </c>
      <c r="N142" s="109">
        <v>0</v>
      </c>
      <c r="O142" s="153">
        <f>P142+R142</f>
        <v>0</v>
      </c>
      <c r="P142" s="12">
        <v>0</v>
      </c>
      <c r="Q142" s="238">
        <v>0</v>
      </c>
      <c r="R142" s="109">
        <v>0</v>
      </c>
      <c r="S142" s="153">
        <f>+T142+V142</f>
        <v>0</v>
      </c>
      <c r="T142" s="12">
        <v>0</v>
      </c>
      <c r="U142" s="319">
        <v>0</v>
      </c>
      <c r="V142" s="109">
        <v>0</v>
      </c>
      <c r="W142" s="153">
        <f>+X142+Z142</f>
        <v>0</v>
      </c>
      <c r="X142" s="236">
        <v>0</v>
      </c>
      <c r="Y142" s="236">
        <v>0</v>
      </c>
      <c r="Z142" s="109">
        <v>0</v>
      </c>
      <c r="AA142" s="286">
        <v>0</v>
      </c>
      <c r="AB142" s="286">
        <v>0</v>
      </c>
      <c r="AC142" s="711" t="s">
        <v>176</v>
      </c>
      <c r="AD142" s="637" t="s">
        <v>39</v>
      </c>
      <c r="AE142" s="637" t="s">
        <v>39</v>
      </c>
      <c r="AF142" s="680" t="s">
        <v>39</v>
      </c>
      <c r="AQ142" s="53"/>
      <c r="AR142" s="53"/>
      <c r="AS142" s="53"/>
      <c r="AT142" s="53"/>
      <c r="AU142" s="53"/>
      <c r="AV142" s="53"/>
      <c r="AW142" s="53"/>
      <c r="AX142" s="53"/>
      <c r="AY142" s="53"/>
      <c r="AZ142" s="53"/>
      <c r="BA142" s="53"/>
      <c r="BB142" s="53"/>
      <c r="BC142" s="53"/>
      <c r="BD142" s="53"/>
      <c r="BE142" s="53"/>
      <c r="BF142" s="53"/>
      <c r="BG142" s="54"/>
    </row>
    <row r="143" spans="1:59" ht="15" customHeight="1" thickBot="1" x14ac:dyDescent="0.25">
      <c r="A143" s="654"/>
      <c r="B143" s="692"/>
      <c r="C143" s="775"/>
      <c r="D143" s="644"/>
      <c r="E143" s="787"/>
      <c r="F143" s="778"/>
      <c r="G143" s="633"/>
      <c r="H143" s="677"/>
      <c r="I143" s="598"/>
      <c r="J143" s="276" t="s">
        <v>23</v>
      </c>
      <c r="K143" s="184">
        <f>+L143+N143</f>
        <v>0</v>
      </c>
      <c r="L143" s="193">
        <v>0</v>
      </c>
      <c r="M143" s="97">
        <v>0</v>
      </c>
      <c r="N143" s="318">
        <v>0</v>
      </c>
      <c r="O143" s="184">
        <f>+P143+R143</f>
        <v>0</v>
      </c>
      <c r="P143" s="191">
        <v>0</v>
      </c>
      <c r="Q143" s="272">
        <v>0</v>
      </c>
      <c r="R143" s="192">
        <v>0</v>
      </c>
      <c r="S143" s="184">
        <f>+T143+V143</f>
        <v>0</v>
      </c>
      <c r="T143" s="193">
        <v>0</v>
      </c>
      <c r="U143" s="97">
        <v>0</v>
      </c>
      <c r="V143" s="318">
        <v>0</v>
      </c>
      <c r="W143" s="184">
        <f>+X143+Z143</f>
        <v>0</v>
      </c>
      <c r="X143" s="193">
        <v>0</v>
      </c>
      <c r="Y143" s="193">
        <v>0</v>
      </c>
      <c r="Z143" s="192">
        <v>0</v>
      </c>
      <c r="AA143" s="288">
        <v>0</v>
      </c>
      <c r="AB143" s="288">
        <v>0</v>
      </c>
      <c r="AC143" s="711"/>
      <c r="AD143" s="638"/>
      <c r="AE143" s="638"/>
      <c r="AF143" s="680"/>
      <c r="AQ143" s="53"/>
      <c r="AR143" s="53"/>
      <c r="AS143" s="53"/>
      <c r="AT143" s="53"/>
      <c r="AU143" s="53"/>
      <c r="AV143" s="53"/>
      <c r="AW143" s="53"/>
      <c r="AX143" s="53"/>
      <c r="AY143" s="53"/>
      <c r="AZ143" s="53"/>
      <c r="BA143" s="53"/>
      <c r="BB143" s="53"/>
      <c r="BC143" s="53"/>
      <c r="BD143" s="53"/>
      <c r="BE143" s="53"/>
      <c r="BF143" s="53"/>
      <c r="BG143" s="54"/>
    </row>
    <row r="144" spans="1:59" ht="14.25" customHeight="1" thickBot="1" x14ac:dyDescent="0.25">
      <c r="A144" s="654"/>
      <c r="B144" s="692"/>
      <c r="C144" s="775"/>
      <c r="D144" s="644"/>
      <c r="E144" s="787"/>
      <c r="F144" s="778"/>
      <c r="G144" s="633"/>
      <c r="H144" s="677"/>
      <c r="I144" s="598"/>
      <c r="J144" s="276" t="s">
        <v>24</v>
      </c>
      <c r="K144" s="184">
        <f>+L144+N144</f>
        <v>0</v>
      </c>
      <c r="L144" s="193">
        <v>0</v>
      </c>
      <c r="M144" s="97">
        <v>0</v>
      </c>
      <c r="N144" s="318">
        <v>0</v>
      </c>
      <c r="O144" s="184">
        <f>P144+R144</f>
        <v>0</v>
      </c>
      <c r="P144" s="191">
        <v>0</v>
      </c>
      <c r="Q144" s="272">
        <v>0</v>
      </c>
      <c r="R144" s="192">
        <v>0</v>
      </c>
      <c r="S144" s="184">
        <f>+T144+V144</f>
        <v>0</v>
      </c>
      <c r="T144" s="193">
        <v>0</v>
      </c>
      <c r="U144" s="97">
        <v>0</v>
      </c>
      <c r="V144" s="318">
        <v>0</v>
      </c>
      <c r="W144" s="184">
        <f>+X144+Z144</f>
        <v>0</v>
      </c>
      <c r="X144" s="193">
        <v>0</v>
      </c>
      <c r="Y144" s="193">
        <v>0</v>
      </c>
      <c r="Z144" s="192">
        <v>0</v>
      </c>
      <c r="AA144" s="288">
        <v>0</v>
      </c>
      <c r="AB144" s="288">
        <v>0</v>
      </c>
      <c r="AC144" s="711"/>
      <c r="AD144" s="638"/>
      <c r="AE144" s="638"/>
      <c r="AF144" s="680"/>
      <c r="AQ144" s="53"/>
      <c r="AR144" s="53"/>
      <c r="AS144" s="53"/>
      <c r="AT144" s="53"/>
      <c r="AU144" s="53"/>
      <c r="AV144" s="53"/>
      <c r="AW144" s="53"/>
      <c r="AX144" s="53"/>
      <c r="AY144" s="53"/>
      <c r="AZ144" s="53"/>
      <c r="BA144" s="53"/>
      <c r="BB144" s="53"/>
      <c r="BC144" s="53"/>
      <c r="BD144" s="53"/>
      <c r="BE144" s="53"/>
      <c r="BF144" s="53"/>
      <c r="BG144" s="54"/>
    </row>
    <row r="145" spans="1:59" ht="15" customHeight="1" thickBot="1" x14ac:dyDescent="0.25">
      <c r="A145" s="654"/>
      <c r="B145" s="692"/>
      <c r="C145" s="775"/>
      <c r="D145" s="644"/>
      <c r="E145" s="787"/>
      <c r="F145" s="778"/>
      <c r="G145" s="633"/>
      <c r="H145" s="677"/>
      <c r="I145" s="598"/>
      <c r="J145" s="277" t="s">
        <v>28</v>
      </c>
      <c r="K145" s="185">
        <f>+L145+N145</f>
        <v>8.8000000000000007</v>
      </c>
      <c r="L145" s="304">
        <v>0</v>
      </c>
      <c r="M145" s="304">
        <v>0</v>
      </c>
      <c r="N145" s="305">
        <v>8.8000000000000007</v>
      </c>
      <c r="O145" s="185">
        <f>+P145+R145</f>
        <v>8.8000000000000007</v>
      </c>
      <c r="P145" s="177">
        <v>0</v>
      </c>
      <c r="Q145" s="306">
        <v>0</v>
      </c>
      <c r="R145" s="305">
        <v>8.8000000000000007</v>
      </c>
      <c r="S145" s="185">
        <f>+T145+V145</f>
        <v>8.8000000000000007</v>
      </c>
      <c r="T145" s="304">
        <v>0</v>
      </c>
      <c r="U145" s="304">
        <v>0</v>
      </c>
      <c r="V145" s="305">
        <v>8.8000000000000007</v>
      </c>
      <c r="W145" s="185">
        <f>+X145+Z145</f>
        <v>0</v>
      </c>
      <c r="X145" s="304">
        <v>0</v>
      </c>
      <c r="Y145" s="304">
        <v>0</v>
      </c>
      <c r="Z145" s="305">
        <v>0</v>
      </c>
      <c r="AA145" s="307">
        <v>8.8000000000000007</v>
      </c>
      <c r="AB145" s="307">
        <v>8.8000000000000007</v>
      </c>
      <c r="AC145" s="711"/>
      <c r="AD145" s="638"/>
      <c r="AE145" s="638"/>
      <c r="AF145" s="680"/>
      <c r="AQ145" s="53"/>
      <c r="AR145" s="53"/>
      <c r="AS145" s="53"/>
      <c r="AT145" s="53"/>
      <c r="AU145" s="53"/>
      <c r="AV145" s="53"/>
      <c r="AW145" s="53"/>
      <c r="AX145" s="53"/>
      <c r="AY145" s="53"/>
      <c r="AZ145" s="53"/>
      <c r="BA145" s="53"/>
      <c r="BB145" s="53"/>
      <c r="BC145" s="53"/>
      <c r="BD145" s="53"/>
      <c r="BE145" s="53"/>
      <c r="BF145" s="53"/>
      <c r="BG145" s="54"/>
    </row>
    <row r="146" spans="1:59" ht="18.75" customHeight="1" thickBot="1" x14ac:dyDescent="0.25">
      <c r="A146" s="655"/>
      <c r="B146" s="657"/>
      <c r="C146" s="776"/>
      <c r="D146" s="645"/>
      <c r="E146" s="672"/>
      <c r="F146" s="649"/>
      <c r="G146" s="634"/>
      <c r="H146" s="668"/>
      <c r="I146" s="599"/>
      <c r="J146" s="134" t="s">
        <v>26</v>
      </c>
      <c r="K146" s="106">
        <f t="shared" ref="K146:AB146" si="42">SUM(K142:K145)</f>
        <v>8.8000000000000007</v>
      </c>
      <c r="L146" s="175">
        <f t="shared" si="42"/>
        <v>0</v>
      </c>
      <c r="M146" s="3">
        <f t="shared" si="42"/>
        <v>0</v>
      </c>
      <c r="N146" s="24">
        <f t="shared" si="42"/>
        <v>8.8000000000000007</v>
      </c>
      <c r="O146" s="106">
        <f t="shared" si="42"/>
        <v>8.8000000000000007</v>
      </c>
      <c r="P146" s="3">
        <f t="shared" si="42"/>
        <v>0</v>
      </c>
      <c r="Q146" s="3">
        <f t="shared" si="42"/>
        <v>0</v>
      </c>
      <c r="R146" s="21">
        <f t="shared" si="42"/>
        <v>8.8000000000000007</v>
      </c>
      <c r="S146" s="106">
        <f t="shared" si="42"/>
        <v>8.8000000000000007</v>
      </c>
      <c r="T146" s="175">
        <f t="shared" si="42"/>
        <v>0</v>
      </c>
      <c r="U146" s="3">
        <f t="shared" si="42"/>
        <v>0</v>
      </c>
      <c r="V146" s="24">
        <f t="shared" si="42"/>
        <v>8.8000000000000007</v>
      </c>
      <c r="W146" s="106">
        <f t="shared" si="42"/>
        <v>0</v>
      </c>
      <c r="X146" s="3">
        <f t="shared" si="42"/>
        <v>0</v>
      </c>
      <c r="Y146" s="3">
        <f t="shared" si="42"/>
        <v>0</v>
      </c>
      <c r="Z146" s="21">
        <f t="shared" si="42"/>
        <v>0</v>
      </c>
      <c r="AA146" s="23">
        <f t="shared" si="42"/>
        <v>8.8000000000000007</v>
      </c>
      <c r="AB146" s="23">
        <f t="shared" si="42"/>
        <v>8.8000000000000007</v>
      </c>
      <c r="AC146" s="711"/>
      <c r="AD146" s="639"/>
      <c r="AE146" s="639"/>
      <c r="AF146" s="680"/>
      <c r="AQ146" s="53"/>
      <c r="AR146" s="53"/>
      <c r="AS146" s="53"/>
      <c r="AT146" s="53"/>
      <c r="AU146" s="53"/>
      <c r="AV146" s="53"/>
      <c r="AW146" s="53"/>
      <c r="AX146" s="53"/>
      <c r="AY146" s="53"/>
      <c r="AZ146" s="53"/>
      <c r="BA146" s="53"/>
      <c r="BB146" s="53"/>
      <c r="BC146" s="53"/>
      <c r="BD146" s="53"/>
      <c r="BE146" s="53"/>
      <c r="BF146" s="53"/>
      <c r="BG146" s="54"/>
    </row>
    <row r="147" spans="1:59" ht="14.25" customHeight="1" thickBot="1" x14ac:dyDescent="0.25">
      <c r="A147" s="653" t="s">
        <v>17</v>
      </c>
      <c r="B147" s="691" t="s">
        <v>18</v>
      </c>
      <c r="C147" s="774" t="s">
        <v>18</v>
      </c>
      <c r="D147" s="643" t="s">
        <v>72</v>
      </c>
      <c r="E147" s="786" t="s">
        <v>194</v>
      </c>
      <c r="F147" s="777"/>
      <c r="G147" s="632" t="s">
        <v>171</v>
      </c>
      <c r="H147" s="676" t="s">
        <v>21</v>
      </c>
      <c r="I147" s="597" t="s">
        <v>22</v>
      </c>
      <c r="J147" s="275" t="s">
        <v>25</v>
      </c>
      <c r="K147" s="153">
        <f>+L147+N147</f>
        <v>13.9</v>
      </c>
      <c r="L147" s="12">
        <v>0</v>
      </c>
      <c r="M147" s="319">
        <v>0</v>
      </c>
      <c r="N147" s="109">
        <v>13.9</v>
      </c>
      <c r="O147" s="153">
        <f>P147+R147</f>
        <v>0</v>
      </c>
      <c r="P147" s="12">
        <v>0</v>
      </c>
      <c r="Q147" s="238">
        <v>0</v>
      </c>
      <c r="R147" s="109">
        <v>0</v>
      </c>
      <c r="S147" s="153">
        <f>+T147+V147</f>
        <v>0</v>
      </c>
      <c r="T147" s="12">
        <v>0</v>
      </c>
      <c r="U147" s="319">
        <v>0</v>
      </c>
      <c r="V147" s="109">
        <v>0</v>
      </c>
      <c r="W147" s="153">
        <f>+X147+Z147</f>
        <v>0</v>
      </c>
      <c r="X147" s="236">
        <v>0</v>
      </c>
      <c r="Y147" s="236">
        <v>0</v>
      </c>
      <c r="Z147" s="109">
        <v>0</v>
      </c>
      <c r="AA147" s="286">
        <v>0</v>
      </c>
      <c r="AB147" s="288">
        <v>0</v>
      </c>
      <c r="AC147" s="596" t="s">
        <v>231</v>
      </c>
      <c r="AD147" s="637" t="s">
        <v>29</v>
      </c>
      <c r="AE147" s="637" t="s">
        <v>39</v>
      </c>
      <c r="AF147" s="669" t="s">
        <v>39</v>
      </c>
      <c r="AQ147" s="53"/>
      <c r="AR147" s="53"/>
      <c r="AS147" s="53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  <c r="BF147" s="53"/>
      <c r="BG147" s="54"/>
    </row>
    <row r="148" spans="1:59" ht="13.5" customHeight="1" thickBot="1" x14ac:dyDescent="0.25">
      <c r="A148" s="654"/>
      <c r="B148" s="692"/>
      <c r="C148" s="775"/>
      <c r="D148" s="644"/>
      <c r="E148" s="787"/>
      <c r="F148" s="778"/>
      <c r="G148" s="633"/>
      <c r="H148" s="677"/>
      <c r="I148" s="598"/>
      <c r="J148" s="276" t="s">
        <v>23</v>
      </c>
      <c r="K148" s="184">
        <f>+L148+N148</f>
        <v>0</v>
      </c>
      <c r="L148" s="193">
        <v>0</v>
      </c>
      <c r="M148" s="97">
        <v>0</v>
      </c>
      <c r="N148" s="318">
        <v>0</v>
      </c>
      <c r="O148" s="184">
        <f>+P148+R148</f>
        <v>0</v>
      </c>
      <c r="P148" s="191">
        <v>0</v>
      </c>
      <c r="Q148" s="272">
        <v>0</v>
      </c>
      <c r="R148" s="192">
        <v>0</v>
      </c>
      <c r="S148" s="184">
        <f>+T148+V148</f>
        <v>0</v>
      </c>
      <c r="T148" s="193">
        <v>0</v>
      </c>
      <c r="U148" s="97">
        <v>0</v>
      </c>
      <c r="V148" s="318">
        <v>0</v>
      </c>
      <c r="W148" s="184">
        <f>+X148+Z148</f>
        <v>0</v>
      </c>
      <c r="X148" s="193">
        <v>0</v>
      </c>
      <c r="Y148" s="193">
        <v>0</v>
      </c>
      <c r="Z148" s="192">
        <v>0</v>
      </c>
      <c r="AA148" s="288">
        <v>0</v>
      </c>
      <c r="AB148" s="288">
        <v>0</v>
      </c>
      <c r="AC148" s="596"/>
      <c r="AD148" s="638"/>
      <c r="AE148" s="638"/>
      <c r="AF148" s="669"/>
      <c r="AQ148" s="53"/>
      <c r="AR148" s="53"/>
      <c r="AS148" s="53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  <c r="BF148" s="53"/>
      <c r="BG148" s="54"/>
    </row>
    <row r="149" spans="1:59" ht="14.25" customHeight="1" thickBot="1" x14ac:dyDescent="0.25">
      <c r="A149" s="654"/>
      <c r="B149" s="692"/>
      <c r="C149" s="775"/>
      <c r="D149" s="644"/>
      <c r="E149" s="787"/>
      <c r="F149" s="778"/>
      <c r="G149" s="633"/>
      <c r="H149" s="677"/>
      <c r="I149" s="598"/>
      <c r="J149" s="276" t="s">
        <v>337</v>
      </c>
      <c r="K149" s="184">
        <f>+L149+N149</f>
        <v>0</v>
      </c>
      <c r="L149" s="193">
        <v>0</v>
      </c>
      <c r="M149" s="97">
        <v>0</v>
      </c>
      <c r="N149" s="318">
        <v>0</v>
      </c>
      <c r="O149" s="184">
        <f>P149+R149</f>
        <v>0</v>
      </c>
      <c r="P149" s="191">
        <v>0</v>
      </c>
      <c r="Q149" s="272">
        <v>0</v>
      </c>
      <c r="R149" s="192">
        <v>0</v>
      </c>
      <c r="S149" s="184">
        <f>+T149+V149</f>
        <v>0</v>
      </c>
      <c r="T149" s="193">
        <v>0</v>
      </c>
      <c r="U149" s="97">
        <v>0</v>
      </c>
      <c r="V149" s="318">
        <v>0</v>
      </c>
      <c r="W149" s="184">
        <f>+X149+Z149</f>
        <v>0</v>
      </c>
      <c r="X149" s="193">
        <v>0</v>
      </c>
      <c r="Y149" s="193">
        <v>0</v>
      </c>
      <c r="Z149" s="192">
        <v>0</v>
      </c>
      <c r="AA149" s="288">
        <v>0</v>
      </c>
      <c r="AB149" s="288">
        <v>0</v>
      </c>
      <c r="AC149" s="596"/>
      <c r="AD149" s="638"/>
      <c r="AE149" s="638"/>
      <c r="AF149" s="669"/>
      <c r="AQ149" s="53"/>
      <c r="AR149" s="53"/>
      <c r="AS149" s="53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  <c r="BF149" s="53"/>
      <c r="BG149" s="54"/>
    </row>
    <row r="150" spans="1:59" ht="15" customHeight="1" thickBot="1" x14ac:dyDescent="0.25">
      <c r="A150" s="654"/>
      <c r="B150" s="692"/>
      <c r="C150" s="775"/>
      <c r="D150" s="644"/>
      <c r="E150" s="787"/>
      <c r="F150" s="778"/>
      <c r="G150" s="633"/>
      <c r="H150" s="677"/>
      <c r="I150" s="598"/>
      <c r="J150" s="121" t="s">
        <v>28</v>
      </c>
      <c r="K150" s="125">
        <f>+L150+N150</f>
        <v>0</v>
      </c>
      <c r="L150" s="13">
        <v>0</v>
      </c>
      <c r="M150" s="13">
        <v>0</v>
      </c>
      <c r="N150" s="105">
        <v>0</v>
      </c>
      <c r="O150" s="125">
        <f>+P150+R150</f>
        <v>25</v>
      </c>
      <c r="P150" s="14">
        <v>25</v>
      </c>
      <c r="Q150" s="15">
        <v>0</v>
      </c>
      <c r="R150" s="105">
        <v>0</v>
      </c>
      <c r="S150" s="125">
        <f>+T150+V150</f>
        <v>8</v>
      </c>
      <c r="T150" s="13">
        <v>8</v>
      </c>
      <c r="U150" s="13">
        <v>0</v>
      </c>
      <c r="V150" s="105">
        <v>0</v>
      </c>
      <c r="W150" s="125">
        <f>+X150+Z150</f>
        <v>0</v>
      </c>
      <c r="X150" s="13">
        <v>0</v>
      </c>
      <c r="Y150" s="13">
        <v>0</v>
      </c>
      <c r="Z150" s="105">
        <v>0</v>
      </c>
      <c r="AA150" s="287">
        <v>5.5</v>
      </c>
      <c r="AB150" s="287">
        <v>5.5</v>
      </c>
      <c r="AC150" s="596"/>
      <c r="AD150" s="638"/>
      <c r="AE150" s="638"/>
      <c r="AF150" s="669"/>
      <c r="AQ150" s="53"/>
      <c r="AR150" s="53"/>
      <c r="AS150" s="53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  <c r="BF150" s="53"/>
      <c r="BG150" s="54"/>
    </row>
    <row r="151" spans="1:59" ht="20.25" customHeight="1" thickBot="1" x14ac:dyDescent="0.25">
      <c r="A151" s="655"/>
      <c r="B151" s="657"/>
      <c r="C151" s="776"/>
      <c r="D151" s="645"/>
      <c r="E151" s="672"/>
      <c r="F151" s="649"/>
      <c r="G151" s="634"/>
      <c r="H151" s="668"/>
      <c r="I151" s="599"/>
      <c r="J151" s="134" t="s">
        <v>26</v>
      </c>
      <c r="K151" s="106">
        <f t="shared" ref="K151:N151" si="43">SUM(K147:K150)</f>
        <v>13.9</v>
      </c>
      <c r="L151" s="175">
        <f t="shared" si="43"/>
        <v>0</v>
      </c>
      <c r="M151" s="3">
        <f t="shared" si="43"/>
        <v>0</v>
      </c>
      <c r="N151" s="24">
        <f t="shared" si="43"/>
        <v>13.9</v>
      </c>
      <c r="O151" s="106">
        <f t="shared" ref="O151:AB151" si="44">SUM(O147:O150)</f>
        <v>25</v>
      </c>
      <c r="P151" s="3">
        <f t="shared" si="44"/>
        <v>25</v>
      </c>
      <c r="Q151" s="3">
        <f t="shared" si="44"/>
        <v>0</v>
      </c>
      <c r="R151" s="21">
        <f t="shared" si="44"/>
        <v>0</v>
      </c>
      <c r="S151" s="106">
        <f t="shared" si="44"/>
        <v>8</v>
      </c>
      <c r="T151" s="175">
        <f t="shared" si="44"/>
        <v>8</v>
      </c>
      <c r="U151" s="3">
        <f t="shared" si="44"/>
        <v>0</v>
      </c>
      <c r="V151" s="24">
        <f t="shared" si="44"/>
        <v>0</v>
      </c>
      <c r="W151" s="106">
        <f t="shared" si="44"/>
        <v>0</v>
      </c>
      <c r="X151" s="3">
        <f t="shared" si="44"/>
        <v>0</v>
      </c>
      <c r="Y151" s="3">
        <f t="shared" si="44"/>
        <v>0</v>
      </c>
      <c r="Z151" s="21">
        <f t="shared" si="44"/>
        <v>0</v>
      </c>
      <c r="AA151" s="23">
        <f t="shared" si="44"/>
        <v>5.5</v>
      </c>
      <c r="AB151" s="23">
        <f t="shared" si="44"/>
        <v>5.5</v>
      </c>
      <c r="AC151" s="596"/>
      <c r="AD151" s="639"/>
      <c r="AE151" s="639"/>
      <c r="AF151" s="669"/>
      <c r="AQ151" s="53"/>
      <c r="AR151" s="53"/>
      <c r="AS151" s="53"/>
      <c r="AT151" s="53"/>
      <c r="AU151" s="53"/>
      <c r="AV151" s="53"/>
      <c r="AW151" s="53"/>
      <c r="AX151" s="53"/>
      <c r="AY151" s="53"/>
      <c r="AZ151" s="53"/>
      <c r="BA151" s="53"/>
      <c r="BB151" s="53"/>
      <c r="BC151" s="53"/>
      <c r="BD151" s="53"/>
      <c r="BE151" s="53"/>
      <c r="BF151" s="53"/>
      <c r="BG151" s="54"/>
    </row>
    <row r="152" spans="1:59" ht="24.75" customHeight="1" x14ac:dyDescent="0.2">
      <c r="A152" s="653" t="s">
        <v>17</v>
      </c>
      <c r="B152" s="691" t="s">
        <v>18</v>
      </c>
      <c r="C152" s="774" t="s">
        <v>18</v>
      </c>
      <c r="D152" s="768" t="s">
        <v>151</v>
      </c>
      <c r="E152" s="1145" t="s">
        <v>393</v>
      </c>
      <c r="F152" s="954"/>
      <c r="G152" s="681" t="s">
        <v>165</v>
      </c>
      <c r="H152" s="683" t="s">
        <v>21</v>
      </c>
      <c r="I152" s="685" t="s">
        <v>22</v>
      </c>
      <c r="J152" s="322" t="s">
        <v>25</v>
      </c>
      <c r="K152" s="250">
        <f>+L152+N152</f>
        <v>0</v>
      </c>
      <c r="L152" s="323">
        <v>0</v>
      </c>
      <c r="M152" s="99">
        <v>0</v>
      </c>
      <c r="N152" s="251">
        <v>0</v>
      </c>
      <c r="O152" s="250">
        <f>+P152+R152</f>
        <v>375.6</v>
      </c>
      <c r="P152" s="99">
        <v>0</v>
      </c>
      <c r="Q152" s="99">
        <v>0</v>
      </c>
      <c r="R152" s="100">
        <v>375.6</v>
      </c>
      <c r="S152" s="250">
        <f>+T152+V152</f>
        <v>375.6</v>
      </c>
      <c r="T152" s="323">
        <v>0</v>
      </c>
      <c r="U152" s="99">
        <v>0</v>
      </c>
      <c r="V152" s="251">
        <v>375.6</v>
      </c>
      <c r="W152" s="250">
        <f>+X152+Z152</f>
        <v>0</v>
      </c>
      <c r="X152" s="323">
        <v>0</v>
      </c>
      <c r="Y152" s="323">
        <v>0</v>
      </c>
      <c r="Z152" s="100">
        <v>0</v>
      </c>
      <c r="AA152" s="101">
        <v>0</v>
      </c>
      <c r="AB152" s="101">
        <v>0</v>
      </c>
      <c r="AC152" s="687" t="s">
        <v>260</v>
      </c>
      <c r="AD152" s="637" t="s">
        <v>79</v>
      </c>
      <c r="AE152" s="637" t="s">
        <v>39</v>
      </c>
      <c r="AF152" s="640" t="s">
        <v>39</v>
      </c>
      <c r="AQ152" s="53"/>
      <c r="AR152" s="53"/>
      <c r="AS152" s="53"/>
      <c r="AT152" s="53"/>
      <c r="AU152" s="53"/>
      <c r="AV152" s="53"/>
      <c r="AW152" s="53"/>
      <c r="AX152" s="53"/>
      <c r="AY152" s="53"/>
      <c r="AZ152" s="53"/>
      <c r="BA152" s="53"/>
      <c r="BB152" s="53"/>
      <c r="BC152" s="53"/>
      <c r="BD152" s="53"/>
      <c r="BE152" s="53"/>
      <c r="BF152" s="53"/>
      <c r="BG152" s="54"/>
    </row>
    <row r="153" spans="1:59" ht="24" customHeight="1" x14ac:dyDescent="0.2">
      <c r="A153" s="654"/>
      <c r="B153" s="692"/>
      <c r="C153" s="775"/>
      <c r="D153" s="779"/>
      <c r="E153" s="1146"/>
      <c r="F153" s="955"/>
      <c r="G153" s="956"/>
      <c r="H153" s="957"/>
      <c r="I153" s="1147"/>
      <c r="J153" s="311" t="s">
        <v>23</v>
      </c>
      <c r="K153" s="202">
        <f>+L153+N153</f>
        <v>0</v>
      </c>
      <c r="L153" s="315">
        <v>0</v>
      </c>
      <c r="M153" s="196">
        <v>0</v>
      </c>
      <c r="N153" s="321">
        <v>0</v>
      </c>
      <c r="O153" s="202">
        <f>+P153+R153</f>
        <v>0</v>
      </c>
      <c r="P153" s="315">
        <v>0</v>
      </c>
      <c r="Q153" s="196">
        <v>0</v>
      </c>
      <c r="R153" s="321">
        <v>0</v>
      </c>
      <c r="S153" s="202">
        <f>+T153+V153</f>
        <v>0</v>
      </c>
      <c r="T153" s="315">
        <v>0</v>
      </c>
      <c r="U153" s="196">
        <v>0</v>
      </c>
      <c r="V153" s="321">
        <v>0</v>
      </c>
      <c r="W153" s="202">
        <f>+X153+Z153</f>
        <v>0</v>
      </c>
      <c r="X153" s="315">
        <v>0</v>
      </c>
      <c r="Y153" s="315">
        <v>0</v>
      </c>
      <c r="Z153" s="314">
        <v>0</v>
      </c>
      <c r="AA153" s="316">
        <v>0</v>
      </c>
      <c r="AB153" s="316">
        <v>0</v>
      </c>
      <c r="AC153" s="716"/>
      <c r="AD153" s="638"/>
      <c r="AE153" s="638"/>
      <c r="AF153" s="641"/>
      <c r="AQ153" s="53"/>
      <c r="AR153" s="53"/>
      <c r="AS153" s="53"/>
      <c r="AT153" s="53"/>
      <c r="AU153" s="53"/>
      <c r="AV153" s="53"/>
      <c r="AW153" s="53"/>
      <c r="AX153" s="53"/>
      <c r="AY153" s="53"/>
      <c r="AZ153" s="53"/>
      <c r="BA153" s="53"/>
      <c r="BB153" s="53"/>
      <c r="BC153" s="53"/>
      <c r="BD153" s="53"/>
      <c r="BE153" s="53"/>
      <c r="BF153" s="53"/>
      <c r="BG153" s="54"/>
    </row>
    <row r="154" spans="1:59" ht="21" customHeight="1" x14ac:dyDescent="0.2">
      <c r="A154" s="654"/>
      <c r="B154" s="692"/>
      <c r="C154" s="775"/>
      <c r="D154" s="779"/>
      <c r="E154" s="1146"/>
      <c r="F154" s="955"/>
      <c r="G154" s="956"/>
      <c r="H154" s="957"/>
      <c r="I154" s="1147"/>
      <c r="J154" s="311" t="s">
        <v>24</v>
      </c>
      <c r="K154" s="202">
        <f>+L154+N154</f>
        <v>0</v>
      </c>
      <c r="L154" s="315">
        <v>0</v>
      </c>
      <c r="M154" s="196">
        <v>0</v>
      </c>
      <c r="N154" s="321">
        <v>0</v>
      </c>
      <c r="O154" s="202">
        <f>+P154+R154</f>
        <v>0</v>
      </c>
      <c r="P154" s="315">
        <v>0</v>
      </c>
      <c r="Q154" s="196">
        <v>0</v>
      </c>
      <c r="R154" s="321">
        <v>0</v>
      </c>
      <c r="S154" s="202">
        <f>+T154+V154</f>
        <v>0</v>
      </c>
      <c r="T154" s="315">
        <v>0</v>
      </c>
      <c r="U154" s="196">
        <v>0</v>
      </c>
      <c r="V154" s="321">
        <v>0</v>
      </c>
      <c r="W154" s="202">
        <f>+X154+Z154</f>
        <v>0</v>
      </c>
      <c r="X154" s="315">
        <v>0</v>
      </c>
      <c r="Y154" s="315">
        <v>0</v>
      </c>
      <c r="Z154" s="314">
        <v>0</v>
      </c>
      <c r="AA154" s="316">
        <v>0</v>
      </c>
      <c r="AB154" s="316">
        <v>0</v>
      </c>
      <c r="AC154" s="716"/>
      <c r="AD154" s="638"/>
      <c r="AE154" s="638"/>
      <c r="AF154" s="641"/>
      <c r="AQ154" s="53"/>
      <c r="AR154" s="53"/>
      <c r="AS154" s="53"/>
      <c r="AT154" s="53"/>
      <c r="AU154" s="53"/>
      <c r="AV154" s="53"/>
      <c r="AW154" s="53"/>
      <c r="AX154" s="53"/>
      <c r="AY154" s="53"/>
      <c r="AZ154" s="53"/>
      <c r="BA154" s="53"/>
      <c r="BB154" s="53"/>
      <c r="BC154" s="53"/>
      <c r="BD154" s="53"/>
      <c r="BE154" s="53"/>
      <c r="BF154" s="53"/>
      <c r="BG154" s="54"/>
    </row>
    <row r="155" spans="1:59" ht="24.75" customHeight="1" thickBot="1" x14ac:dyDescent="0.25">
      <c r="A155" s="654"/>
      <c r="B155" s="692"/>
      <c r="C155" s="775"/>
      <c r="D155" s="779"/>
      <c r="E155" s="1146"/>
      <c r="F155" s="955"/>
      <c r="G155" s="956"/>
      <c r="H155" s="957"/>
      <c r="I155" s="1147"/>
      <c r="J155" s="324" t="s">
        <v>28</v>
      </c>
      <c r="K155" s="181">
        <f>+L155+N155</f>
        <v>41.3</v>
      </c>
      <c r="L155" s="325">
        <v>0</v>
      </c>
      <c r="M155" s="326">
        <v>0</v>
      </c>
      <c r="N155" s="327">
        <v>41.3</v>
      </c>
      <c r="O155" s="181">
        <f>+P155+R155</f>
        <v>70.8</v>
      </c>
      <c r="P155" s="325">
        <v>0</v>
      </c>
      <c r="Q155" s="326">
        <v>0</v>
      </c>
      <c r="R155" s="327">
        <v>70.8</v>
      </c>
      <c r="S155" s="181">
        <f>+T155+V155</f>
        <v>123</v>
      </c>
      <c r="T155" s="325">
        <v>0</v>
      </c>
      <c r="U155" s="326">
        <v>0</v>
      </c>
      <c r="V155" s="327">
        <v>123</v>
      </c>
      <c r="W155" s="181">
        <f>+X155+Z155</f>
        <v>0</v>
      </c>
      <c r="X155" s="325">
        <v>0</v>
      </c>
      <c r="Y155" s="325">
        <v>0</v>
      </c>
      <c r="Z155" s="328">
        <v>0</v>
      </c>
      <c r="AA155" s="329">
        <v>0</v>
      </c>
      <c r="AB155" s="329">
        <v>0</v>
      </c>
      <c r="AC155" s="716"/>
      <c r="AD155" s="638"/>
      <c r="AE155" s="638"/>
      <c r="AF155" s="641"/>
      <c r="AQ155" s="53"/>
      <c r="AR155" s="53"/>
      <c r="AS155" s="53"/>
      <c r="AT155" s="53"/>
      <c r="AU155" s="53"/>
      <c r="AV155" s="53"/>
      <c r="AW155" s="53"/>
      <c r="AX155" s="53"/>
      <c r="AY155" s="53"/>
      <c r="AZ155" s="53"/>
      <c r="BA155" s="53"/>
      <c r="BB155" s="53"/>
      <c r="BC155" s="53"/>
      <c r="BD155" s="53"/>
      <c r="BE155" s="53"/>
      <c r="BF155" s="53"/>
      <c r="BG155" s="54"/>
    </row>
    <row r="156" spans="1:59" ht="32.25" customHeight="1" thickBot="1" x14ac:dyDescent="0.25">
      <c r="A156" s="655"/>
      <c r="B156" s="657"/>
      <c r="C156" s="776"/>
      <c r="D156" s="780"/>
      <c r="E156" s="675"/>
      <c r="F156" s="713"/>
      <c r="G156" s="682"/>
      <c r="H156" s="684"/>
      <c r="I156" s="686"/>
      <c r="J156" s="127" t="s">
        <v>26</v>
      </c>
      <c r="K156" s="6">
        <f t="shared" ref="K156:AB156" si="45">SUM(K152:K155)</f>
        <v>41.3</v>
      </c>
      <c r="L156" s="5">
        <f t="shared" si="45"/>
        <v>0</v>
      </c>
      <c r="M156" s="2">
        <f t="shared" si="45"/>
        <v>0</v>
      </c>
      <c r="N156" s="11">
        <f t="shared" si="45"/>
        <v>41.3</v>
      </c>
      <c r="O156" s="106">
        <f t="shared" si="45"/>
        <v>446.40000000000003</v>
      </c>
      <c r="P156" s="3">
        <f t="shared" si="45"/>
        <v>0</v>
      </c>
      <c r="Q156" s="3">
        <f t="shared" si="45"/>
        <v>0</v>
      </c>
      <c r="R156" s="21">
        <f t="shared" si="45"/>
        <v>446.40000000000003</v>
      </c>
      <c r="S156" s="6">
        <f t="shared" si="45"/>
        <v>498.6</v>
      </c>
      <c r="T156" s="5">
        <f t="shared" si="45"/>
        <v>0</v>
      </c>
      <c r="U156" s="2">
        <f t="shared" si="45"/>
        <v>0</v>
      </c>
      <c r="V156" s="11">
        <f t="shared" si="45"/>
        <v>498.6</v>
      </c>
      <c r="W156" s="6">
        <f t="shared" si="45"/>
        <v>0</v>
      </c>
      <c r="X156" s="2">
        <f t="shared" si="45"/>
        <v>0</v>
      </c>
      <c r="Y156" s="2">
        <f t="shared" si="45"/>
        <v>0</v>
      </c>
      <c r="Z156" s="7">
        <f t="shared" si="45"/>
        <v>0</v>
      </c>
      <c r="AA156" s="23">
        <f t="shared" si="45"/>
        <v>0</v>
      </c>
      <c r="AB156" s="23">
        <f t="shared" si="45"/>
        <v>0</v>
      </c>
      <c r="AC156" s="688"/>
      <c r="AD156" s="639"/>
      <c r="AE156" s="639"/>
      <c r="AF156" s="642"/>
      <c r="AQ156" s="53"/>
      <c r="AR156" s="53"/>
      <c r="AS156" s="53"/>
      <c r="AT156" s="53"/>
      <c r="AU156" s="53"/>
      <c r="AV156" s="53"/>
      <c r="AW156" s="53"/>
      <c r="AX156" s="53"/>
      <c r="AY156" s="53"/>
      <c r="AZ156" s="53"/>
      <c r="BA156" s="53"/>
      <c r="BB156" s="53"/>
      <c r="BC156" s="53"/>
      <c r="BD156" s="53"/>
      <c r="BE156" s="53"/>
      <c r="BF156" s="53"/>
      <c r="BG156" s="54"/>
    </row>
    <row r="157" spans="1:59" ht="21.75" customHeight="1" thickBot="1" x14ac:dyDescent="0.25">
      <c r="A157" s="653" t="s">
        <v>17</v>
      </c>
      <c r="B157" s="691" t="s">
        <v>18</v>
      </c>
      <c r="C157" s="774" t="s">
        <v>18</v>
      </c>
      <c r="D157" s="951" t="s">
        <v>348</v>
      </c>
      <c r="E157" s="855" t="s">
        <v>349</v>
      </c>
      <c r="F157" s="954"/>
      <c r="G157" s="681" t="s">
        <v>394</v>
      </c>
      <c r="H157" s="683" t="s">
        <v>350</v>
      </c>
      <c r="I157" s="683" t="s">
        <v>351</v>
      </c>
      <c r="J157" s="322" t="s">
        <v>25</v>
      </c>
      <c r="K157" s="250">
        <f>+L157+N157</f>
        <v>0</v>
      </c>
      <c r="L157" s="323">
        <v>0</v>
      </c>
      <c r="M157" s="99">
        <v>0</v>
      </c>
      <c r="N157" s="251">
        <v>0</v>
      </c>
      <c r="O157" s="250">
        <f>+P157+R157</f>
        <v>178</v>
      </c>
      <c r="P157" s="99">
        <v>0</v>
      </c>
      <c r="Q157" s="99">
        <v>0</v>
      </c>
      <c r="R157" s="100">
        <v>178</v>
      </c>
      <c r="S157" s="250">
        <f>+T157+V157</f>
        <v>178</v>
      </c>
      <c r="T157" s="323">
        <v>0</v>
      </c>
      <c r="U157" s="99">
        <v>0</v>
      </c>
      <c r="V157" s="251">
        <v>178</v>
      </c>
      <c r="W157" s="250">
        <f>+X157+Z157</f>
        <v>0</v>
      </c>
      <c r="X157" s="323">
        <v>0</v>
      </c>
      <c r="Y157" s="323">
        <v>0</v>
      </c>
      <c r="Z157" s="100">
        <v>0</v>
      </c>
      <c r="AA157" s="101">
        <v>0</v>
      </c>
      <c r="AB157" s="101">
        <v>0</v>
      </c>
      <c r="AC157" s="596" t="s">
        <v>261</v>
      </c>
      <c r="AD157" s="636" t="s">
        <v>79</v>
      </c>
      <c r="AE157" s="636" t="s">
        <v>39</v>
      </c>
      <c r="AF157" s="669" t="s">
        <v>39</v>
      </c>
      <c r="AQ157" s="53"/>
      <c r="AR157" s="53"/>
      <c r="AS157" s="53"/>
      <c r="AT157" s="53"/>
      <c r="AU157" s="53"/>
      <c r="AV157" s="53"/>
      <c r="AW157" s="53"/>
      <c r="AX157" s="53"/>
      <c r="AY157" s="53"/>
      <c r="AZ157" s="53"/>
      <c r="BA157" s="53"/>
      <c r="BB157" s="53"/>
      <c r="BC157" s="53"/>
      <c r="BD157" s="53"/>
      <c r="BE157" s="53"/>
      <c r="BF157" s="53"/>
      <c r="BG157" s="54"/>
    </row>
    <row r="158" spans="1:59" ht="23.25" customHeight="1" thickBot="1" x14ac:dyDescent="0.25">
      <c r="A158" s="654"/>
      <c r="B158" s="692"/>
      <c r="C158" s="775"/>
      <c r="D158" s="952"/>
      <c r="E158" s="856"/>
      <c r="F158" s="955"/>
      <c r="G158" s="956"/>
      <c r="H158" s="957"/>
      <c r="I158" s="957"/>
      <c r="J158" s="311" t="s">
        <v>28</v>
      </c>
      <c r="K158" s="202">
        <f>+L158+N158</f>
        <v>0</v>
      </c>
      <c r="L158" s="315">
        <v>0</v>
      </c>
      <c r="M158" s="196">
        <v>0</v>
      </c>
      <c r="N158" s="321">
        <v>0</v>
      </c>
      <c r="O158" s="202">
        <f>+P158+R158</f>
        <v>19.8</v>
      </c>
      <c r="P158" s="315">
        <v>0</v>
      </c>
      <c r="Q158" s="196">
        <v>0</v>
      </c>
      <c r="R158" s="321">
        <v>19.8</v>
      </c>
      <c r="S158" s="202">
        <f>+T158+V158</f>
        <v>19.8</v>
      </c>
      <c r="T158" s="315">
        <v>0</v>
      </c>
      <c r="U158" s="196">
        <v>0</v>
      </c>
      <c r="V158" s="321">
        <v>19.8</v>
      </c>
      <c r="W158" s="202">
        <f>+X158+Z158</f>
        <v>0</v>
      </c>
      <c r="X158" s="315">
        <v>0</v>
      </c>
      <c r="Y158" s="315">
        <v>0</v>
      </c>
      <c r="Z158" s="314">
        <v>0</v>
      </c>
      <c r="AA158" s="316">
        <v>0</v>
      </c>
      <c r="AB158" s="316">
        <v>0</v>
      </c>
      <c r="AC158" s="596"/>
      <c r="AD158" s="636"/>
      <c r="AE158" s="636"/>
      <c r="AF158" s="669"/>
      <c r="AQ158" s="53"/>
      <c r="AR158" s="53"/>
      <c r="AS158" s="53"/>
      <c r="AT158" s="53"/>
      <c r="AU158" s="53"/>
      <c r="AV158" s="53"/>
      <c r="AW158" s="53"/>
      <c r="AX158" s="53"/>
      <c r="AY158" s="53"/>
      <c r="AZ158" s="53"/>
      <c r="BA158" s="53"/>
      <c r="BB158" s="53"/>
      <c r="BC158" s="53"/>
      <c r="BD158" s="53"/>
      <c r="BE158" s="53"/>
      <c r="BF158" s="53"/>
      <c r="BG158" s="54"/>
    </row>
    <row r="159" spans="1:59" ht="33" customHeight="1" thickBot="1" x14ac:dyDescent="0.25">
      <c r="A159" s="655"/>
      <c r="B159" s="657"/>
      <c r="C159" s="776"/>
      <c r="D159" s="953"/>
      <c r="E159" s="857"/>
      <c r="F159" s="713"/>
      <c r="G159" s="682"/>
      <c r="H159" s="684"/>
      <c r="I159" s="684"/>
      <c r="J159" s="127" t="s">
        <v>26</v>
      </c>
      <c r="K159" s="6">
        <f t="shared" ref="K159:AB159" si="46">SUM(K157:K158)</f>
        <v>0</v>
      </c>
      <c r="L159" s="5">
        <f t="shared" si="46"/>
        <v>0</v>
      </c>
      <c r="M159" s="2">
        <f t="shared" si="46"/>
        <v>0</v>
      </c>
      <c r="N159" s="11">
        <f t="shared" si="46"/>
        <v>0</v>
      </c>
      <c r="O159" s="106">
        <f t="shared" si="46"/>
        <v>197.8</v>
      </c>
      <c r="P159" s="3">
        <f t="shared" si="46"/>
        <v>0</v>
      </c>
      <c r="Q159" s="3">
        <f t="shared" si="46"/>
        <v>0</v>
      </c>
      <c r="R159" s="21">
        <f t="shared" si="46"/>
        <v>197.8</v>
      </c>
      <c r="S159" s="6">
        <f t="shared" si="46"/>
        <v>197.8</v>
      </c>
      <c r="T159" s="5">
        <f t="shared" si="46"/>
        <v>0</v>
      </c>
      <c r="U159" s="2">
        <f t="shared" si="46"/>
        <v>0</v>
      </c>
      <c r="V159" s="11">
        <f t="shared" si="46"/>
        <v>197.8</v>
      </c>
      <c r="W159" s="6">
        <f t="shared" si="46"/>
        <v>0</v>
      </c>
      <c r="X159" s="2">
        <f t="shared" si="46"/>
        <v>0</v>
      </c>
      <c r="Y159" s="2">
        <f t="shared" si="46"/>
        <v>0</v>
      </c>
      <c r="Z159" s="7">
        <f t="shared" si="46"/>
        <v>0</v>
      </c>
      <c r="AA159" s="23">
        <f t="shared" si="46"/>
        <v>0</v>
      </c>
      <c r="AB159" s="23">
        <f t="shared" si="46"/>
        <v>0</v>
      </c>
      <c r="AC159" s="596"/>
      <c r="AD159" s="636"/>
      <c r="AE159" s="636"/>
      <c r="AF159" s="669"/>
      <c r="AQ159" s="53"/>
      <c r="AR159" s="53"/>
      <c r="AS159" s="53"/>
      <c r="AT159" s="53"/>
      <c r="AU159" s="53"/>
      <c r="AV159" s="53"/>
      <c r="AW159" s="53"/>
      <c r="AX159" s="53"/>
      <c r="AY159" s="53"/>
      <c r="AZ159" s="53"/>
      <c r="BA159" s="53"/>
      <c r="BB159" s="53"/>
      <c r="BC159" s="53"/>
      <c r="BD159" s="53"/>
      <c r="BE159" s="53"/>
      <c r="BF159" s="53"/>
      <c r="BG159" s="54"/>
    </row>
    <row r="160" spans="1:59" ht="15" customHeight="1" thickBot="1" x14ac:dyDescent="0.25">
      <c r="A160" s="653" t="s">
        <v>17</v>
      </c>
      <c r="B160" s="691" t="s">
        <v>18</v>
      </c>
      <c r="C160" s="774" t="s">
        <v>18</v>
      </c>
      <c r="D160" s="768" t="s">
        <v>73</v>
      </c>
      <c r="E160" s="855" t="s">
        <v>195</v>
      </c>
      <c r="F160" s="777"/>
      <c r="G160" s="632" t="s">
        <v>395</v>
      </c>
      <c r="H160" s="676" t="s">
        <v>21</v>
      </c>
      <c r="I160" s="597" t="s">
        <v>22</v>
      </c>
      <c r="J160" s="275" t="s">
        <v>25</v>
      </c>
      <c r="K160" s="153">
        <f>+L160+N160</f>
        <v>0</v>
      </c>
      <c r="L160" s="236">
        <v>0</v>
      </c>
      <c r="M160" s="12">
        <v>0</v>
      </c>
      <c r="N160" s="292">
        <v>0</v>
      </c>
      <c r="O160" s="153">
        <f>+P160+R160</f>
        <v>55.5</v>
      </c>
      <c r="P160" s="12">
        <v>0</v>
      </c>
      <c r="Q160" s="12">
        <v>0</v>
      </c>
      <c r="R160" s="109">
        <v>55.5</v>
      </c>
      <c r="S160" s="153">
        <f>+T160+V160</f>
        <v>55.5</v>
      </c>
      <c r="T160" s="236">
        <v>0</v>
      </c>
      <c r="U160" s="12">
        <v>0</v>
      </c>
      <c r="V160" s="292">
        <v>55.5</v>
      </c>
      <c r="W160" s="153">
        <f>+X160+Z160</f>
        <v>0</v>
      </c>
      <c r="X160" s="236">
        <v>0</v>
      </c>
      <c r="Y160" s="236">
        <v>0</v>
      </c>
      <c r="Z160" s="109">
        <v>0</v>
      </c>
      <c r="AA160" s="286">
        <v>0</v>
      </c>
      <c r="AB160" s="286">
        <v>0</v>
      </c>
      <c r="AC160" s="596" t="s">
        <v>176</v>
      </c>
      <c r="AD160" s="636" t="s">
        <v>29</v>
      </c>
      <c r="AE160" s="636" t="s">
        <v>39</v>
      </c>
      <c r="AF160" s="669" t="s">
        <v>39</v>
      </c>
      <c r="AQ160" s="53"/>
      <c r="AR160" s="53"/>
      <c r="AS160" s="53"/>
      <c r="AT160" s="53"/>
      <c r="AU160" s="53"/>
      <c r="AV160" s="53"/>
      <c r="AW160" s="53"/>
      <c r="AX160" s="53"/>
      <c r="AY160" s="53"/>
      <c r="AZ160" s="53"/>
      <c r="BA160" s="53"/>
      <c r="BB160" s="53"/>
      <c r="BC160" s="53"/>
      <c r="BD160" s="53"/>
      <c r="BE160" s="53"/>
      <c r="BF160" s="53"/>
      <c r="BG160" s="54"/>
    </row>
    <row r="161" spans="1:59" ht="15.75" customHeight="1" thickBot="1" x14ac:dyDescent="0.25">
      <c r="A161" s="654"/>
      <c r="B161" s="692"/>
      <c r="C161" s="775"/>
      <c r="D161" s="779"/>
      <c r="E161" s="856"/>
      <c r="F161" s="778"/>
      <c r="G161" s="633"/>
      <c r="H161" s="677"/>
      <c r="I161" s="598"/>
      <c r="J161" s="276" t="s">
        <v>23</v>
      </c>
      <c r="K161" s="184">
        <f>+L161+N161</f>
        <v>0</v>
      </c>
      <c r="L161" s="193">
        <v>0</v>
      </c>
      <c r="M161" s="97">
        <v>0</v>
      </c>
      <c r="N161" s="318">
        <v>0</v>
      </c>
      <c r="O161" s="184">
        <f>+P161+R161</f>
        <v>4.5</v>
      </c>
      <c r="P161" s="193">
        <v>0</v>
      </c>
      <c r="Q161" s="97">
        <v>0</v>
      </c>
      <c r="R161" s="318">
        <v>4.5</v>
      </c>
      <c r="S161" s="184">
        <f>+T161+V161</f>
        <v>4.5</v>
      </c>
      <c r="T161" s="193">
        <v>0</v>
      </c>
      <c r="U161" s="97">
        <v>0</v>
      </c>
      <c r="V161" s="318">
        <v>4.5</v>
      </c>
      <c r="W161" s="184">
        <f>+X161+Z161</f>
        <v>0</v>
      </c>
      <c r="X161" s="193">
        <v>0</v>
      </c>
      <c r="Y161" s="193">
        <v>0</v>
      </c>
      <c r="Z161" s="192">
        <v>0</v>
      </c>
      <c r="AA161" s="288">
        <v>0</v>
      </c>
      <c r="AB161" s="288">
        <v>0</v>
      </c>
      <c r="AC161" s="596"/>
      <c r="AD161" s="636"/>
      <c r="AE161" s="636"/>
      <c r="AF161" s="669"/>
      <c r="AQ161" s="53"/>
      <c r="AR161" s="53"/>
      <c r="AS161" s="53"/>
      <c r="AT161" s="53"/>
      <c r="AU161" s="53"/>
      <c r="AV161" s="53"/>
      <c r="AW161" s="53"/>
      <c r="AX161" s="53"/>
      <c r="AY161" s="53"/>
      <c r="AZ161" s="53"/>
      <c r="BA161" s="53"/>
      <c r="BB161" s="53"/>
      <c r="BC161" s="53"/>
      <c r="BD161" s="53"/>
      <c r="BE161" s="53"/>
      <c r="BF161" s="53"/>
      <c r="BG161" s="54"/>
    </row>
    <row r="162" spans="1:59" ht="15.75" customHeight="1" thickBot="1" x14ac:dyDescent="0.25">
      <c r="A162" s="654"/>
      <c r="B162" s="692"/>
      <c r="C162" s="775"/>
      <c r="D162" s="779"/>
      <c r="E162" s="856"/>
      <c r="F162" s="778"/>
      <c r="G162" s="633"/>
      <c r="H162" s="677"/>
      <c r="I162" s="598"/>
      <c r="J162" s="276" t="s">
        <v>337</v>
      </c>
      <c r="K162" s="184">
        <f>+L162+N162</f>
        <v>0</v>
      </c>
      <c r="L162" s="193">
        <v>0</v>
      </c>
      <c r="M162" s="97">
        <v>0</v>
      </c>
      <c r="N162" s="318">
        <v>0</v>
      </c>
      <c r="O162" s="184">
        <f>+P162+R162</f>
        <v>0</v>
      </c>
      <c r="P162" s="193">
        <v>0</v>
      </c>
      <c r="Q162" s="97">
        <v>0</v>
      </c>
      <c r="R162" s="318">
        <v>0</v>
      </c>
      <c r="S162" s="184">
        <f>+T162+V162</f>
        <v>0</v>
      </c>
      <c r="T162" s="193">
        <v>0</v>
      </c>
      <c r="U162" s="97">
        <v>0</v>
      </c>
      <c r="V162" s="318">
        <v>0</v>
      </c>
      <c r="W162" s="184">
        <f>+X162+Z162</f>
        <v>0</v>
      </c>
      <c r="X162" s="193">
        <v>0</v>
      </c>
      <c r="Y162" s="193">
        <v>0</v>
      </c>
      <c r="Z162" s="192">
        <v>0</v>
      </c>
      <c r="AA162" s="288">
        <v>0</v>
      </c>
      <c r="AB162" s="288">
        <v>0</v>
      </c>
      <c r="AC162" s="596"/>
      <c r="AD162" s="636"/>
      <c r="AE162" s="636"/>
      <c r="AF162" s="669"/>
      <c r="AQ162" s="53"/>
      <c r="AR162" s="53"/>
      <c r="AS162" s="53"/>
      <c r="AT162" s="53"/>
      <c r="AU162" s="53"/>
      <c r="AV162" s="53"/>
      <c r="AW162" s="53"/>
      <c r="AX162" s="53"/>
      <c r="AY162" s="53"/>
      <c r="AZ162" s="53"/>
      <c r="BA162" s="53"/>
      <c r="BB162" s="53"/>
      <c r="BC162" s="53"/>
      <c r="BD162" s="53"/>
      <c r="BE162" s="53"/>
      <c r="BF162" s="53"/>
      <c r="BG162" s="54"/>
    </row>
    <row r="163" spans="1:59" ht="15.75" customHeight="1" thickBot="1" x14ac:dyDescent="0.25">
      <c r="A163" s="654"/>
      <c r="B163" s="692"/>
      <c r="C163" s="775"/>
      <c r="D163" s="779"/>
      <c r="E163" s="856"/>
      <c r="F163" s="778"/>
      <c r="G163" s="633"/>
      <c r="H163" s="677"/>
      <c r="I163" s="598"/>
      <c r="J163" s="277" t="s">
        <v>28</v>
      </c>
      <c r="K163" s="185">
        <f>+L163+N163</f>
        <v>2.5</v>
      </c>
      <c r="L163" s="304">
        <v>0</v>
      </c>
      <c r="M163" s="110">
        <v>0</v>
      </c>
      <c r="N163" s="308">
        <v>2.5</v>
      </c>
      <c r="O163" s="185">
        <f>+P163+R163</f>
        <v>15</v>
      </c>
      <c r="P163" s="304">
        <v>0</v>
      </c>
      <c r="Q163" s="110">
        <v>0</v>
      </c>
      <c r="R163" s="308">
        <v>15</v>
      </c>
      <c r="S163" s="185">
        <f>+T163+V163</f>
        <v>15</v>
      </c>
      <c r="T163" s="304">
        <v>0</v>
      </c>
      <c r="U163" s="110">
        <v>0</v>
      </c>
      <c r="V163" s="308">
        <v>15</v>
      </c>
      <c r="W163" s="185">
        <f>+X163+Z163</f>
        <v>0</v>
      </c>
      <c r="X163" s="304">
        <v>0</v>
      </c>
      <c r="Y163" s="304">
        <v>0</v>
      </c>
      <c r="Z163" s="305">
        <v>0</v>
      </c>
      <c r="AA163" s="307">
        <v>0</v>
      </c>
      <c r="AB163" s="307">
        <v>0</v>
      </c>
      <c r="AC163" s="596"/>
      <c r="AD163" s="636"/>
      <c r="AE163" s="636"/>
      <c r="AF163" s="669"/>
      <c r="AQ163" s="53"/>
      <c r="AR163" s="53"/>
      <c r="AS163" s="53"/>
      <c r="AT163" s="53"/>
      <c r="AU163" s="53"/>
      <c r="AV163" s="53"/>
      <c r="AW163" s="53"/>
      <c r="AX163" s="53"/>
      <c r="AY163" s="53"/>
      <c r="AZ163" s="53"/>
      <c r="BA163" s="53"/>
      <c r="BB163" s="53"/>
      <c r="BC163" s="53"/>
      <c r="BD163" s="53"/>
      <c r="BE163" s="53"/>
      <c r="BF163" s="53"/>
      <c r="BG163" s="54"/>
    </row>
    <row r="164" spans="1:59" ht="22.5" customHeight="1" thickBot="1" x14ac:dyDescent="0.25">
      <c r="A164" s="655"/>
      <c r="B164" s="657"/>
      <c r="C164" s="776"/>
      <c r="D164" s="780"/>
      <c r="E164" s="857"/>
      <c r="F164" s="649"/>
      <c r="G164" s="634"/>
      <c r="H164" s="668"/>
      <c r="I164" s="599"/>
      <c r="J164" s="127" t="s">
        <v>26</v>
      </c>
      <c r="K164" s="6">
        <f t="shared" ref="K164:N164" si="47">SUM(K160:K163)</f>
        <v>2.5</v>
      </c>
      <c r="L164" s="5">
        <f t="shared" si="47"/>
        <v>0</v>
      </c>
      <c r="M164" s="2">
        <f t="shared" si="47"/>
        <v>0</v>
      </c>
      <c r="N164" s="11">
        <f t="shared" si="47"/>
        <v>2.5</v>
      </c>
      <c r="O164" s="106">
        <f t="shared" ref="O164:AB164" si="48">SUM(O160:O163)</f>
        <v>75</v>
      </c>
      <c r="P164" s="3">
        <f t="shared" si="48"/>
        <v>0</v>
      </c>
      <c r="Q164" s="3">
        <f t="shared" si="48"/>
        <v>0</v>
      </c>
      <c r="R164" s="21">
        <f t="shared" si="48"/>
        <v>75</v>
      </c>
      <c r="S164" s="6">
        <f t="shared" si="48"/>
        <v>75</v>
      </c>
      <c r="T164" s="5">
        <f t="shared" si="48"/>
        <v>0</v>
      </c>
      <c r="U164" s="2">
        <f t="shared" si="48"/>
        <v>0</v>
      </c>
      <c r="V164" s="11">
        <f t="shared" si="48"/>
        <v>75</v>
      </c>
      <c r="W164" s="6">
        <f t="shared" si="48"/>
        <v>0</v>
      </c>
      <c r="X164" s="2">
        <f t="shared" si="48"/>
        <v>0</v>
      </c>
      <c r="Y164" s="2">
        <f t="shared" si="48"/>
        <v>0</v>
      </c>
      <c r="Z164" s="7">
        <f t="shared" si="48"/>
        <v>0</v>
      </c>
      <c r="AA164" s="23">
        <f t="shared" si="48"/>
        <v>0</v>
      </c>
      <c r="AB164" s="23">
        <f t="shared" si="48"/>
        <v>0</v>
      </c>
      <c r="AC164" s="596"/>
      <c r="AD164" s="636"/>
      <c r="AE164" s="636"/>
      <c r="AF164" s="669"/>
      <c r="AQ164" s="53"/>
      <c r="AR164" s="53"/>
      <c r="AS164" s="53"/>
      <c r="AT164" s="53"/>
      <c r="AU164" s="53"/>
      <c r="AV164" s="53"/>
      <c r="AW164" s="53"/>
      <c r="AX164" s="53"/>
      <c r="AY164" s="53"/>
      <c r="AZ164" s="53"/>
      <c r="BA164" s="53"/>
      <c r="BB164" s="53"/>
      <c r="BC164" s="53"/>
      <c r="BD164" s="53"/>
      <c r="BE164" s="53"/>
      <c r="BF164" s="53"/>
      <c r="BG164" s="54"/>
    </row>
    <row r="165" spans="1:59" ht="14.25" customHeight="1" x14ac:dyDescent="0.2">
      <c r="A165" s="653" t="s">
        <v>17</v>
      </c>
      <c r="B165" s="691" t="s">
        <v>18</v>
      </c>
      <c r="C165" s="774" t="s">
        <v>18</v>
      </c>
      <c r="D165" s="768" t="s">
        <v>74</v>
      </c>
      <c r="E165" s="781" t="s">
        <v>374</v>
      </c>
      <c r="F165" s="961"/>
      <c r="G165" s="771" t="s">
        <v>123</v>
      </c>
      <c r="H165" s="788" t="s">
        <v>21</v>
      </c>
      <c r="I165" s="734" t="s">
        <v>22</v>
      </c>
      <c r="J165" s="330" t="s">
        <v>25</v>
      </c>
      <c r="K165" s="156">
        <f>+L165+N165</f>
        <v>0</v>
      </c>
      <c r="L165" s="291">
        <v>0</v>
      </c>
      <c r="M165" s="333">
        <v>0</v>
      </c>
      <c r="N165" s="334">
        <v>0</v>
      </c>
      <c r="O165" s="153">
        <f>+P165+R165</f>
        <v>0</v>
      </c>
      <c r="P165" s="12">
        <v>0</v>
      </c>
      <c r="Q165" s="12">
        <v>0</v>
      </c>
      <c r="R165" s="109">
        <v>0</v>
      </c>
      <c r="S165" s="156">
        <f>+T165+V165</f>
        <v>0</v>
      </c>
      <c r="T165" s="291">
        <v>0</v>
      </c>
      <c r="U165" s="333">
        <v>0</v>
      </c>
      <c r="V165" s="334">
        <v>0</v>
      </c>
      <c r="W165" s="156">
        <f>+X165+Z165</f>
        <v>0</v>
      </c>
      <c r="X165" s="291">
        <v>0</v>
      </c>
      <c r="Y165" s="291">
        <v>0</v>
      </c>
      <c r="Z165" s="237">
        <v>0</v>
      </c>
      <c r="AA165" s="286">
        <v>0</v>
      </c>
      <c r="AB165" s="286">
        <v>0</v>
      </c>
      <c r="AC165" s="706" t="s">
        <v>196</v>
      </c>
      <c r="AD165" s="940" t="s">
        <v>285</v>
      </c>
      <c r="AE165" s="940" t="s">
        <v>285</v>
      </c>
      <c r="AF165" s="958" t="s">
        <v>285</v>
      </c>
      <c r="AQ165" s="53"/>
      <c r="AR165" s="53"/>
      <c r="AS165" s="53"/>
      <c r="AT165" s="53"/>
      <c r="AU165" s="53"/>
      <c r="AV165" s="53"/>
      <c r="AW165" s="53"/>
      <c r="AX165" s="53"/>
      <c r="AY165" s="53"/>
      <c r="AZ165" s="53"/>
      <c r="BA165" s="53"/>
      <c r="BB165" s="53"/>
      <c r="BC165" s="53"/>
      <c r="BD165" s="53"/>
      <c r="BE165" s="53"/>
      <c r="BF165" s="53"/>
      <c r="BG165" s="54"/>
    </row>
    <row r="166" spans="1:59" ht="15" customHeight="1" x14ac:dyDescent="0.2">
      <c r="A166" s="654"/>
      <c r="B166" s="692"/>
      <c r="C166" s="775"/>
      <c r="D166" s="779"/>
      <c r="E166" s="782"/>
      <c r="F166" s="962"/>
      <c r="G166" s="772"/>
      <c r="H166" s="789"/>
      <c r="I166" s="735"/>
      <c r="J166" s="331" t="s">
        <v>23</v>
      </c>
      <c r="K166" s="190">
        <f>+L166+N166</f>
        <v>0</v>
      </c>
      <c r="L166" s="283">
        <v>0</v>
      </c>
      <c r="M166" s="96">
        <v>0</v>
      </c>
      <c r="N166" s="335">
        <v>0</v>
      </c>
      <c r="O166" s="184">
        <f>+P166+R166</f>
        <v>0</v>
      </c>
      <c r="P166" s="193">
        <v>0</v>
      </c>
      <c r="Q166" s="97">
        <v>0</v>
      </c>
      <c r="R166" s="318">
        <v>0</v>
      </c>
      <c r="S166" s="190">
        <f>+T166+V166</f>
        <v>0</v>
      </c>
      <c r="T166" s="283">
        <v>0</v>
      </c>
      <c r="U166" s="96">
        <v>0</v>
      </c>
      <c r="V166" s="335">
        <v>0</v>
      </c>
      <c r="W166" s="190">
        <f>+X166+Z166</f>
        <v>0</v>
      </c>
      <c r="X166" s="283">
        <v>0</v>
      </c>
      <c r="Y166" s="283">
        <v>0</v>
      </c>
      <c r="Z166" s="337">
        <v>0</v>
      </c>
      <c r="AA166" s="288">
        <v>0</v>
      </c>
      <c r="AB166" s="288">
        <v>0</v>
      </c>
      <c r="AC166" s="707"/>
      <c r="AD166" s="941"/>
      <c r="AE166" s="941"/>
      <c r="AF166" s="959"/>
      <c r="AQ166" s="53"/>
      <c r="AR166" s="53"/>
      <c r="AS166" s="53"/>
      <c r="AT166" s="53"/>
      <c r="AU166" s="53"/>
      <c r="AV166" s="53"/>
      <c r="AW166" s="53"/>
      <c r="AX166" s="53"/>
      <c r="AY166" s="53"/>
      <c r="AZ166" s="53"/>
      <c r="BA166" s="53"/>
      <c r="BB166" s="53"/>
      <c r="BC166" s="53"/>
      <c r="BD166" s="53"/>
      <c r="BE166" s="53"/>
      <c r="BF166" s="53"/>
      <c r="BG166" s="54"/>
    </row>
    <row r="167" spans="1:59" ht="15" customHeight="1" x14ac:dyDescent="0.2">
      <c r="A167" s="654"/>
      <c r="B167" s="692"/>
      <c r="C167" s="775"/>
      <c r="D167" s="779"/>
      <c r="E167" s="782"/>
      <c r="F167" s="962"/>
      <c r="G167" s="772"/>
      <c r="H167" s="789"/>
      <c r="I167" s="735"/>
      <c r="J167" s="331" t="s">
        <v>24</v>
      </c>
      <c r="K167" s="190">
        <f>+L167+N167</f>
        <v>0</v>
      </c>
      <c r="L167" s="283">
        <v>0</v>
      </c>
      <c r="M167" s="96">
        <v>0</v>
      </c>
      <c r="N167" s="335">
        <v>0</v>
      </c>
      <c r="O167" s="184">
        <f>+P167+R167</f>
        <v>0</v>
      </c>
      <c r="P167" s="193">
        <v>0</v>
      </c>
      <c r="Q167" s="97">
        <v>0</v>
      </c>
      <c r="R167" s="318">
        <v>0</v>
      </c>
      <c r="S167" s="190">
        <f>+T167+V167</f>
        <v>0</v>
      </c>
      <c r="T167" s="283">
        <v>0</v>
      </c>
      <c r="U167" s="96">
        <v>0</v>
      </c>
      <c r="V167" s="335">
        <v>0</v>
      </c>
      <c r="W167" s="190">
        <f>+X167+Z167</f>
        <v>0</v>
      </c>
      <c r="X167" s="283">
        <v>0</v>
      </c>
      <c r="Y167" s="283">
        <v>0</v>
      </c>
      <c r="Z167" s="337">
        <v>0</v>
      </c>
      <c r="AA167" s="288">
        <v>0</v>
      </c>
      <c r="AB167" s="288">
        <v>0</v>
      </c>
      <c r="AC167" s="707"/>
      <c r="AD167" s="941"/>
      <c r="AE167" s="941"/>
      <c r="AF167" s="959"/>
      <c r="AQ167" s="53"/>
      <c r="AR167" s="53"/>
      <c r="AS167" s="53"/>
      <c r="AT167" s="53"/>
      <c r="AU167" s="53"/>
      <c r="AV167" s="53"/>
      <c r="AW167" s="53"/>
      <c r="AX167" s="53"/>
      <c r="AY167" s="53"/>
      <c r="AZ167" s="53"/>
      <c r="BA167" s="53"/>
      <c r="BB167" s="53"/>
      <c r="BC167" s="53"/>
      <c r="BD167" s="53"/>
      <c r="BE167" s="53"/>
      <c r="BF167" s="53"/>
      <c r="BG167" s="54"/>
    </row>
    <row r="168" spans="1:59" ht="17.25" customHeight="1" thickBot="1" x14ac:dyDescent="0.25">
      <c r="A168" s="654"/>
      <c r="B168" s="692"/>
      <c r="C168" s="775"/>
      <c r="D168" s="779"/>
      <c r="E168" s="782"/>
      <c r="F168" s="962"/>
      <c r="G168" s="772"/>
      <c r="H168" s="789"/>
      <c r="I168" s="735"/>
      <c r="J168" s="332" t="s">
        <v>28</v>
      </c>
      <c r="K168" s="187">
        <f>+L168+N168</f>
        <v>40.9</v>
      </c>
      <c r="L168" s="108">
        <v>40.9</v>
      </c>
      <c r="M168" s="103">
        <v>0</v>
      </c>
      <c r="N168" s="336">
        <v>0</v>
      </c>
      <c r="O168" s="125">
        <f>+P168+R168</f>
        <v>40</v>
      </c>
      <c r="P168" s="13">
        <v>40</v>
      </c>
      <c r="Q168" s="98">
        <v>0</v>
      </c>
      <c r="R168" s="293">
        <v>0</v>
      </c>
      <c r="S168" s="187">
        <f>+T168+V168</f>
        <v>30</v>
      </c>
      <c r="T168" s="108">
        <v>30</v>
      </c>
      <c r="U168" s="103">
        <v>0</v>
      </c>
      <c r="V168" s="336">
        <v>0</v>
      </c>
      <c r="W168" s="187">
        <f>+X168+Z168</f>
        <v>0</v>
      </c>
      <c r="X168" s="108">
        <v>0</v>
      </c>
      <c r="Y168" s="108">
        <v>0</v>
      </c>
      <c r="Z168" s="284">
        <v>0</v>
      </c>
      <c r="AA168" s="287">
        <v>40</v>
      </c>
      <c r="AB168" s="287">
        <v>40</v>
      </c>
      <c r="AC168" s="707"/>
      <c r="AD168" s="941"/>
      <c r="AE168" s="941"/>
      <c r="AF168" s="959"/>
      <c r="AQ168" s="53"/>
      <c r="AR168" s="53"/>
      <c r="AS168" s="53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  <c r="BF168" s="53"/>
      <c r="BG168" s="54"/>
    </row>
    <row r="169" spans="1:59" ht="21" customHeight="1" thickBot="1" x14ac:dyDescent="0.25">
      <c r="A169" s="655"/>
      <c r="B169" s="657"/>
      <c r="C169" s="776"/>
      <c r="D169" s="780"/>
      <c r="E169" s="753"/>
      <c r="F169" s="963"/>
      <c r="G169" s="773"/>
      <c r="H169" s="790"/>
      <c r="I169" s="736"/>
      <c r="J169" s="127" t="s">
        <v>26</v>
      </c>
      <c r="K169" s="6">
        <f t="shared" ref="K169:N169" si="49">SUM(K165:K168)</f>
        <v>40.9</v>
      </c>
      <c r="L169" s="5">
        <f t="shared" si="49"/>
        <v>40.9</v>
      </c>
      <c r="M169" s="2">
        <f t="shared" si="49"/>
        <v>0</v>
      </c>
      <c r="N169" s="11">
        <f t="shared" si="49"/>
        <v>0</v>
      </c>
      <c r="O169" s="106">
        <f t="shared" ref="O169:AB169" si="50">SUM(O165:O168)</f>
        <v>40</v>
      </c>
      <c r="P169" s="3">
        <f t="shared" si="50"/>
        <v>40</v>
      </c>
      <c r="Q169" s="3">
        <f t="shared" si="50"/>
        <v>0</v>
      </c>
      <c r="R169" s="21">
        <f t="shared" si="50"/>
        <v>0</v>
      </c>
      <c r="S169" s="6">
        <f t="shared" si="50"/>
        <v>30</v>
      </c>
      <c r="T169" s="5">
        <f t="shared" si="50"/>
        <v>30</v>
      </c>
      <c r="U169" s="2">
        <f t="shared" si="50"/>
        <v>0</v>
      </c>
      <c r="V169" s="11">
        <f t="shared" si="50"/>
        <v>0</v>
      </c>
      <c r="W169" s="6">
        <f t="shared" si="50"/>
        <v>0</v>
      </c>
      <c r="X169" s="2">
        <f t="shared" si="50"/>
        <v>0</v>
      </c>
      <c r="Y169" s="2">
        <f t="shared" si="50"/>
        <v>0</v>
      </c>
      <c r="Z169" s="7">
        <f t="shared" si="50"/>
        <v>0</v>
      </c>
      <c r="AA169" s="23">
        <f t="shared" si="50"/>
        <v>40</v>
      </c>
      <c r="AB169" s="23">
        <f t="shared" si="50"/>
        <v>40</v>
      </c>
      <c r="AC169" s="708"/>
      <c r="AD169" s="942"/>
      <c r="AE169" s="942"/>
      <c r="AF169" s="960"/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  <c r="BF169" s="53"/>
      <c r="BG169" s="54"/>
    </row>
    <row r="170" spans="1:59" ht="15.75" customHeight="1" thickBot="1" x14ac:dyDescent="0.25">
      <c r="A170" s="653" t="s">
        <v>17</v>
      </c>
      <c r="B170" s="691" t="s">
        <v>18</v>
      </c>
      <c r="C170" s="774" t="s">
        <v>18</v>
      </c>
      <c r="D170" s="660" t="s">
        <v>76</v>
      </c>
      <c r="E170" s="964" t="s">
        <v>201</v>
      </c>
      <c r="F170" s="777"/>
      <c r="G170" s="632" t="s">
        <v>123</v>
      </c>
      <c r="H170" s="676" t="s">
        <v>21</v>
      </c>
      <c r="I170" s="597" t="s">
        <v>22</v>
      </c>
      <c r="J170" s="276" t="s">
        <v>25</v>
      </c>
      <c r="K170" s="182">
        <f>+L170+N170</f>
        <v>1.5</v>
      </c>
      <c r="L170" s="191">
        <v>0</v>
      </c>
      <c r="M170" s="191">
        <v>0</v>
      </c>
      <c r="N170" s="318">
        <v>1.5</v>
      </c>
      <c r="O170" s="182">
        <f>+P170+R170</f>
        <v>60</v>
      </c>
      <c r="P170" s="191">
        <v>0</v>
      </c>
      <c r="Q170" s="191">
        <v>0</v>
      </c>
      <c r="R170" s="318">
        <v>60</v>
      </c>
      <c r="S170" s="182">
        <f>+T170+V170</f>
        <v>60</v>
      </c>
      <c r="T170" s="191">
        <v>0</v>
      </c>
      <c r="U170" s="191">
        <v>0</v>
      </c>
      <c r="V170" s="318">
        <v>60</v>
      </c>
      <c r="W170" s="182">
        <f>+X170+Z170</f>
        <v>0</v>
      </c>
      <c r="X170" s="191">
        <v>0</v>
      </c>
      <c r="Y170" s="281">
        <v>0</v>
      </c>
      <c r="Z170" s="318">
        <v>0</v>
      </c>
      <c r="AA170" s="288">
        <v>0</v>
      </c>
      <c r="AB170" s="288">
        <v>0</v>
      </c>
      <c r="AC170" s="596" t="s">
        <v>261</v>
      </c>
      <c r="AD170" s="636" t="s">
        <v>79</v>
      </c>
      <c r="AE170" s="636" t="s">
        <v>39</v>
      </c>
      <c r="AF170" s="669" t="s">
        <v>39</v>
      </c>
      <c r="AQ170" s="53"/>
      <c r="AR170" s="53"/>
      <c r="AS170" s="5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54"/>
    </row>
    <row r="171" spans="1:59" ht="15.75" customHeight="1" thickBot="1" x14ac:dyDescent="0.25">
      <c r="A171" s="654"/>
      <c r="B171" s="692"/>
      <c r="C171" s="775"/>
      <c r="D171" s="661"/>
      <c r="E171" s="965"/>
      <c r="F171" s="778"/>
      <c r="G171" s="633"/>
      <c r="H171" s="677"/>
      <c r="I171" s="598"/>
      <c r="J171" s="276" t="s">
        <v>23</v>
      </c>
      <c r="K171" s="184">
        <f>+L171+N171</f>
        <v>0</v>
      </c>
      <c r="L171" s="191">
        <v>0</v>
      </c>
      <c r="M171" s="97">
        <v>0</v>
      </c>
      <c r="N171" s="318">
        <v>0</v>
      </c>
      <c r="O171" s="184">
        <f>+P171+R171</f>
        <v>0</v>
      </c>
      <c r="P171" s="191">
        <v>0</v>
      </c>
      <c r="Q171" s="97">
        <v>0</v>
      </c>
      <c r="R171" s="318">
        <v>0</v>
      </c>
      <c r="S171" s="184">
        <f>+T171+V171</f>
        <v>0</v>
      </c>
      <c r="T171" s="191">
        <v>0</v>
      </c>
      <c r="U171" s="97">
        <v>0</v>
      </c>
      <c r="V171" s="318">
        <v>0</v>
      </c>
      <c r="W171" s="184">
        <f>+X171+Z171</f>
        <v>0</v>
      </c>
      <c r="X171" s="191">
        <v>0</v>
      </c>
      <c r="Y171" s="281">
        <v>0</v>
      </c>
      <c r="Z171" s="318">
        <v>0</v>
      </c>
      <c r="AA171" s="288">
        <v>0</v>
      </c>
      <c r="AB171" s="288">
        <v>0</v>
      </c>
      <c r="AC171" s="596"/>
      <c r="AD171" s="636"/>
      <c r="AE171" s="636"/>
      <c r="AF171" s="669"/>
      <c r="AQ171" s="53"/>
      <c r="AR171" s="53"/>
      <c r="AS171" s="53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  <c r="BF171" s="53"/>
      <c r="BG171" s="54"/>
    </row>
    <row r="172" spans="1:59" ht="15.75" customHeight="1" thickBot="1" x14ac:dyDescent="0.25">
      <c r="A172" s="654"/>
      <c r="B172" s="692"/>
      <c r="C172" s="775"/>
      <c r="D172" s="661"/>
      <c r="E172" s="965"/>
      <c r="F172" s="778"/>
      <c r="G172" s="633"/>
      <c r="H172" s="677"/>
      <c r="I172" s="598"/>
      <c r="J172" s="276" t="s">
        <v>24</v>
      </c>
      <c r="K172" s="184">
        <f>+L172+N172</f>
        <v>0</v>
      </c>
      <c r="L172" s="191">
        <v>0</v>
      </c>
      <c r="M172" s="97">
        <v>0</v>
      </c>
      <c r="N172" s="318">
        <v>0</v>
      </c>
      <c r="O172" s="184">
        <f>+P172+R172</f>
        <v>0</v>
      </c>
      <c r="P172" s="191">
        <v>0</v>
      </c>
      <c r="Q172" s="97">
        <v>0</v>
      </c>
      <c r="R172" s="318">
        <v>0</v>
      </c>
      <c r="S172" s="184">
        <f>+T172+V172</f>
        <v>0</v>
      </c>
      <c r="T172" s="191">
        <v>0</v>
      </c>
      <c r="U172" s="97">
        <v>0</v>
      </c>
      <c r="V172" s="318">
        <v>0</v>
      </c>
      <c r="W172" s="184">
        <f>+X172+Z172</f>
        <v>0</v>
      </c>
      <c r="X172" s="191">
        <v>0</v>
      </c>
      <c r="Y172" s="281">
        <v>0</v>
      </c>
      <c r="Z172" s="318">
        <v>0</v>
      </c>
      <c r="AA172" s="288">
        <v>0</v>
      </c>
      <c r="AB172" s="288">
        <v>0</v>
      </c>
      <c r="AC172" s="596"/>
      <c r="AD172" s="636"/>
      <c r="AE172" s="636"/>
      <c r="AF172" s="669"/>
      <c r="AQ172" s="53"/>
      <c r="AR172" s="53"/>
      <c r="AS172" s="53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  <c r="BF172" s="53"/>
      <c r="BG172" s="54"/>
    </row>
    <row r="173" spans="1:59" ht="17.25" customHeight="1" thickBot="1" x14ac:dyDescent="0.25">
      <c r="A173" s="654"/>
      <c r="B173" s="692"/>
      <c r="C173" s="775"/>
      <c r="D173" s="661"/>
      <c r="E173" s="965"/>
      <c r="F173" s="778"/>
      <c r="G173" s="633"/>
      <c r="H173" s="677"/>
      <c r="I173" s="598"/>
      <c r="J173" s="121" t="s">
        <v>28</v>
      </c>
      <c r="K173" s="125">
        <f>+L173+N173</f>
        <v>0</v>
      </c>
      <c r="L173" s="14">
        <v>0</v>
      </c>
      <c r="M173" s="98">
        <v>0</v>
      </c>
      <c r="N173" s="293">
        <v>0</v>
      </c>
      <c r="O173" s="125">
        <f>+P173+R173</f>
        <v>10</v>
      </c>
      <c r="P173" s="14">
        <v>0</v>
      </c>
      <c r="Q173" s="98">
        <v>0</v>
      </c>
      <c r="R173" s="293">
        <v>10</v>
      </c>
      <c r="S173" s="125">
        <f>+T173+V173</f>
        <v>10</v>
      </c>
      <c r="T173" s="14">
        <v>0</v>
      </c>
      <c r="U173" s="98">
        <v>0</v>
      </c>
      <c r="V173" s="293">
        <v>10</v>
      </c>
      <c r="W173" s="125">
        <f>+X173+Z173</f>
        <v>0</v>
      </c>
      <c r="X173" s="14">
        <v>0</v>
      </c>
      <c r="Y173" s="197">
        <v>0</v>
      </c>
      <c r="Z173" s="293">
        <v>0</v>
      </c>
      <c r="AA173" s="287">
        <v>0</v>
      </c>
      <c r="AB173" s="287">
        <v>0</v>
      </c>
      <c r="AC173" s="596"/>
      <c r="AD173" s="636"/>
      <c r="AE173" s="636"/>
      <c r="AF173" s="669"/>
      <c r="AQ173" s="53"/>
      <c r="AR173" s="53"/>
      <c r="AS173" s="53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  <c r="BF173" s="53"/>
      <c r="BG173" s="54"/>
    </row>
    <row r="174" spans="1:59" ht="24.75" customHeight="1" thickBot="1" x14ac:dyDescent="0.25">
      <c r="A174" s="655"/>
      <c r="B174" s="657"/>
      <c r="C174" s="776"/>
      <c r="D174" s="662"/>
      <c r="E174" s="966"/>
      <c r="F174" s="649"/>
      <c r="G174" s="634"/>
      <c r="H174" s="668"/>
      <c r="I174" s="599"/>
      <c r="J174" s="127" t="s">
        <v>26</v>
      </c>
      <c r="K174" s="8">
        <f t="shared" ref="K174:N174" si="51">SUM(K170:K173)</f>
        <v>1.5</v>
      </c>
      <c r="L174" s="2">
        <f t="shared" si="51"/>
        <v>0</v>
      </c>
      <c r="M174" s="2">
        <f t="shared" si="51"/>
        <v>0</v>
      </c>
      <c r="N174" s="11">
        <f t="shared" si="51"/>
        <v>1.5</v>
      </c>
      <c r="O174" s="8">
        <f t="shared" ref="O174:AB174" si="52">SUM(O170:O173)</f>
        <v>70</v>
      </c>
      <c r="P174" s="2">
        <f t="shared" si="52"/>
        <v>0</v>
      </c>
      <c r="Q174" s="2">
        <f t="shared" si="52"/>
        <v>0</v>
      </c>
      <c r="R174" s="11">
        <f t="shared" si="52"/>
        <v>70</v>
      </c>
      <c r="S174" s="8">
        <f t="shared" si="52"/>
        <v>70</v>
      </c>
      <c r="T174" s="2">
        <f t="shared" si="52"/>
        <v>0</v>
      </c>
      <c r="U174" s="2">
        <f t="shared" si="52"/>
        <v>0</v>
      </c>
      <c r="V174" s="11">
        <f t="shared" si="52"/>
        <v>70</v>
      </c>
      <c r="W174" s="8">
        <f t="shared" si="52"/>
        <v>0</v>
      </c>
      <c r="X174" s="2">
        <f t="shared" si="52"/>
        <v>0</v>
      </c>
      <c r="Y174" s="1">
        <f t="shared" si="52"/>
        <v>0</v>
      </c>
      <c r="Z174" s="11">
        <f t="shared" si="52"/>
        <v>0</v>
      </c>
      <c r="AA174" s="9">
        <f t="shared" si="52"/>
        <v>0</v>
      </c>
      <c r="AB174" s="9">
        <f t="shared" si="52"/>
        <v>0</v>
      </c>
      <c r="AC174" s="596"/>
      <c r="AD174" s="636"/>
      <c r="AE174" s="636"/>
      <c r="AF174" s="669"/>
      <c r="AQ174" s="53"/>
      <c r="AR174" s="53"/>
      <c r="AS174" s="53"/>
      <c r="AT174" s="53"/>
      <c r="AU174" s="53"/>
      <c r="AV174" s="53"/>
      <c r="AW174" s="53"/>
      <c r="AX174" s="53"/>
      <c r="AY174" s="53"/>
      <c r="AZ174" s="53"/>
      <c r="BA174" s="53"/>
      <c r="BB174" s="53"/>
      <c r="BC174" s="53"/>
      <c r="BD174" s="53"/>
      <c r="BE174" s="53"/>
      <c r="BF174" s="53"/>
      <c r="BG174" s="54"/>
    </row>
    <row r="175" spans="1:59" ht="18.75" customHeight="1" x14ac:dyDescent="0.2">
      <c r="A175" s="653" t="s">
        <v>17</v>
      </c>
      <c r="B175" s="691" t="s">
        <v>18</v>
      </c>
      <c r="C175" s="774" t="s">
        <v>18</v>
      </c>
      <c r="D175" s="660" t="s">
        <v>77</v>
      </c>
      <c r="E175" s="964" t="s">
        <v>202</v>
      </c>
      <c r="F175" s="777"/>
      <c r="G175" s="632" t="s">
        <v>396</v>
      </c>
      <c r="H175" s="676" t="s">
        <v>21</v>
      </c>
      <c r="I175" s="597" t="s">
        <v>22</v>
      </c>
      <c r="J175" s="275" t="s">
        <v>25</v>
      </c>
      <c r="K175" s="153">
        <f>+L175+N175</f>
        <v>0</v>
      </c>
      <c r="L175" s="12">
        <v>0</v>
      </c>
      <c r="M175" s="12">
        <v>0</v>
      </c>
      <c r="N175" s="292">
        <v>0</v>
      </c>
      <c r="O175" s="153">
        <f>+P175+R175</f>
        <v>0</v>
      </c>
      <c r="P175" s="12">
        <v>0</v>
      </c>
      <c r="Q175" s="12">
        <v>0</v>
      </c>
      <c r="R175" s="292">
        <v>0</v>
      </c>
      <c r="S175" s="153">
        <f>+T175+V175</f>
        <v>0</v>
      </c>
      <c r="T175" s="12">
        <v>0</v>
      </c>
      <c r="U175" s="12">
        <v>0</v>
      </c>
      <c r="V175" s="292">
        <v>0</v>
      </c>
      <c r="W175" s="153">
        <f>+X175+Z175</f>
        <v>0</v>
      </c>
      <c r="X175" s="12">
        <v>0</v>
      </c>
      <c r="Y175" s="12">
        <v>0</v>
      </c>
      <c r="Z175" s="292">
        <v>0</v>
      </c>
      <c r="AA175" s="286">
        <v>0</v>
      </c>
      <c r="AB175" s="286">
        <v>0</v>
      </c>
      <c r="AC175" s="687" t="s">
        <v>176</v>
      </c>
      <c r="AD175" s="637" t="s">
        <v>39</v>
      </c>
      <c r="AE175" s="637" t="s">
        <v>39</v>
      </c>
      <c r="AF175" s="640" t="s">
        <v>39</v>
      </c>
      <c r="AQ175" s="53"/>
      <c r="AR175" s="53"/>
      <c r="AS175" s="53"/>
      <c r="AT175" s="53"/>
      <c r="AU175" s="53"/>
      <c r="AV175" s="53"/>
      <c r="AW175" s="53"/>
      <c r="AX175" s="53"/>
      <c r="AY175" s="53"/>
      <c r="AZ175" s="53"/>
      <c r="BA175" s="53"/>
      <c r="BB175" s="53"/>
      <c r="BC175" s="53"/>
      <c r="BD175" s="53"/>
      <c r="BE175" s="53"/>
      <c r="BF175" s="53"/>
      <c r="BG175" s="54"/>
    </row>
    <row r="176" spans="1:59" ht="18.75" customHeight="1" x14ac:dyDescent="0.2">
      <c r="A176" s="654"/>
      <c r="B176" s="692"/>
      <c r="C176" s="775"/>
      <c r="D176" s="661"/>
      <c r="E176" s="965"/>
      <c r="F176" s="778"/>
      <c r="G176" s="633"/>
      <c r="H176" s="677"/>
      <c r="I176" s="598"/>
      <c r="J176" s="276" t="s">
        <v>23</v>
      </c>
      <c r="K176" s="184">
        <f>+L176+N176</f>
        <v>0</v>
      </c>
      <c r="L176" s="191">
        <v>0</v>
      </c>
      <c r="M176" s="97">
        <v>0</v>
      </c>
      <c r="N176" s="318">
        <v>0</v>
      </c>
      <c r="O176" s="184">
        <f>+P176+R176</f>
        <v>0</v>
      </c>
      <c r="P176" s="191">
        <v>0</v>
      </c>
      <c r="Q176" s="97">
        <v>0</v>
      </c>
      <c r="R176" s="318">
        <v>0</v>
      </c>
      <c r="S176" s="184">
        <f>+T176+V176</f>
        <v>0</v>
      </c>
      <c r="T176" s="191">
        <v>0</v>
      </c>
      <c r="U176" s="97">
        <v>0</v>
      </c>
      <c r="V176" s="318">
        <v>0</v>
      </c>
      <c r="W176" s="184">
        <f>+X176+Z176</f>
        <v>0</v>
      </c>
      <c r="X176" s="191">
        <v>0</v>
      </c>
      <c r="Y176" s="191">
        <v>0</v>
      </c>
      <c r="Z176" s="318">
        <v>0</v>
      </c>
      <c r="AA176" s="288">
        <v>0</v>
      </c>
      <c r="AB176" s="288">
        <v>0</v>
      </c>
      <c r="AC176" s="716"/>
      <c r="AD176" s="638"/>
      <c r="AE176" s="638"/>
      <c r="AF176" s="641"/>
      <c r="AQ176" s="53"/>
      <c r="AR176" s="53"/>
      <c r="AS176" s="53"/>
      <c r="AT176" s="53"/>
      <c r="AU176" s="53"/>
      <c r="AV176" s="53"/>
      <c r="AW176" s="53"/>
      <c r="AX176" s="53"/>
      <c r="AY176" s="53"/>
      <c r="AZ176" s="53"/>
      <c r="BA176" s="53"/>
      <c r="BB176" s="53"/>
      <c r="BC176" s="53"/>
      <c r="BD176" s="53"/>
      <c r="BE176" s="53"/>
      <c r="BF176" s="53"/>
      <c r="BG176" s="54"/>
    </row>
    <row r="177" spans="1:67" ht="18.75" customHeight="1" x14ac:dyDescent="0.2">
      <c r="A177" s="654"/>
      <c r="B177" s="692"/>
      <c r="C177" s="775"/>
      <c r="D177" s="661"/>
      <c r="E177" s="965"/>
      <c r="F177" s="778"/>
      <c r="G177" s="633"/>
      <c r="H177" s="677"/>
      <c r="I177" s="598"/>
      <c r="J177" s="276" t="s">
        <v>24</v>
      </c>
      <c r="K177" s="184">
        <f>+L177+N177</f>
        <v>0</v>
      </c>
      <c r="L177" s="191">
        <v>0</v>
      </c>
      <c r="M177" s="97">
        <v>0</v>
      </c>
      <c r="N177" s="318">
        <v>0</v>
      </c>
      <c r="O177" s="184">
        <f>+P177+R177</f>
        <v>0</v>
      </c>
      <c r="P177" s="191">
        <v>0</v>
      </c>
      <c r="Q177" s="97">
        <v>0</v>
      </c>
      <c r="R177" s="318">
        <v>0</v>
      </c>
      <c r="S177" s="184">
        <f>+T177+V177</f>
        <v>0</v>
      </c>
      <c r="T177" s="191">
        <v>0</v>
      </c>
      <c r="U177" s="97">
        <v>0</v>
      </c>
      <c r="V177" s="318">
        <v>0</v>
      </c>
      <c r="W177" s="184">
        <f>+X177+Z177</f>
        <v>0</v>
      </c>
      <c r="X177" s="191">
        <v>0</v>
      </c>
      <c r="Y177" s="191">
        <v>0</v>
      </c>
      <c r="Z177" s="318">
        <v>0</v>
      </c>
      <c r="AA177" s="288">
        <v>0</v>
      </c>
      <c r="AB177" s="288">
        <v>0</v>
      </c>
      <c r="AC177" s="716"/>
      <c r="AD177" s="638"/>
      <c r="AE177" s="638"/>
      <c r="AF177" s="641"/>
      <c r="AQ177" s="53"/>
      <c r="AR177" s="53"/>
      <c r="AS177" s="53"/>
      <c r="AT177" s="53"/>
      <c r="AU177" s="53"/>
      <c r="AV177" s="53"/>
      <c r="AW177" s="53"/>
      <c r="AX177" s="53"/>
      <c r="AY177" s="53"/>
      <c r="AZ177" s="53"/>
      <c r="BA177" s="53"/>
      <c r="BB177" s="53"/>
      <c r="BC177" s="53"/>
      <c r="BD177" s="53"/>
      <c r="BE177" s="53"/>
      <c r="BF177" s="53"/>
      <c r="BG177" s="54"/>
    </row>
    <row r="178" spans="1:67" ht="21" customHeight="1" thickBot="1" x14ac:dyDescent="0.25">
      <c r="A178" s="654"/>
      <c r="B178" s="692"/>
      <c r="C178" s="775"/>
      <c r="D178" s="661"/>
      <c r="E178" s="965"/>
      <c r="F178" s="778"/>
      <c r="G178" s="633"/>
      <c r="H178" s="677"/>
      <c r="I178" s="598"/>
      <c r="J178" s="121" t="s">
        <v>28</v>
      </c>
      <c r="K178" s="125">
        <f>+L178+N178</f>
        <v>1.6</v>
      </c>
      <c r="L178" s="14">
        <v>0</v>
      </c>
      <c r="M178" s="98">
        <v>0</v>
      </c>
      <c r="N178" s="293">
        <v>1.6</v>
      </c>
      <c r="O178" s="125">
        <f>+P178+R178</f>
        <v>1.6</v>
      </c>
      <c r="P178" s="14">
        <v>0</v>
      </c>
      <c r="Q178" s="98">
        <v>0</v>
      </c>
      <c r="R178" s="293">
        <v>1.6</v>
      </c>
      <c r="S178" s="125">
        <f>+T178+V178</f>
        <v>1.6</v>
      </c>
      <c r="T178" s="14">
        <v>0</v>
      </c>
      <c r="U178" s="98">
        <v>0</v>
      </c>
      <c r="V178" s="293">
        <v>1.6</v>
      </c>
      <c r="W178" s="125">
        <f>+X178+Z178</f>
        <v>0</v>
      </c>
      <c r="X178" s="14">
        <v>0</v>
      </c>
      <c r="Y178" s="14">
        <v>0</v>
      </c>
      <c r="Z178" s="293">
        <v>0</v>
      </c>
      <c r="AA178" s="287">
        <v>1.6</v>
      </c>
      <c r="AB178" s="287">
        <v>1.6</v>
      </c>
      <c r="AC178" s="716"/>
      <c r="AD178" s="638"/>
      <c r="AE178" s="638"/>
      <c r="AF178" s="641"/>
      <c r="AQ178" s="53"/>
      <c r="AR178" s="53"/>
      <c r="AS178" s="53"/>
      <c r="AT178" s="53"/>
      <c r="AU178" s="53"/>
      <c r="AV178" s="53"/>
      <c r="AW178" s="53"/>
      <c r="AX178" s="53"/>
      <c r="AY178" s="53"/>
      <c r="AZ178" s="53"/>
      <c r="BA178" s="53"/>
      <c r="BB178" s="53"/>
      <c r="BC178" s="53"/>
      <c r="BD178" s="53"/>
      <c r="BE178" s="53"/>
      <c r="BF178" s="53"/>
      <c r="BG178" s="54"/>
    </row>
    <row r="179" spans="1:67" ht="21.75" customHeight="1" thickBot="1" x14ac:dyDescent="0.25">
      <c r="A179" s="655"/>
      <c r="B179" s="657"/>
      <c r="C179" s="776"/>
      <c r="D179" s="662"/>
      <c r="E179" s="966"/>
      <c r="F179" s="649"/>
      <c r="G179" s="634"/>
      <c r="H179" s="668"/>
      <c r="I179" s="599"/>
      <c r="J179" s="127" t="s">
        <v>26</v>
      </c>
      <c r="K179" s="8">
        <f t="shared" ref="K179:N179" si="53">SUM(K175:K178)</f>
        <v>1.6</v>
      </c>
      <c r="L179" s="2">
        <f t="shared" si="53"/>
        <v>0</v>
      </c>
      <c r="M179" s="2">
        <f t="shared" si="53"/>
        <v>0</v>
      </c>
      <c r="N179" s="11">
        <f t="shared" si="53"/>
        <v>1.6</v>
      </c>
      <c r="O179" s="20">
        <f t="shared" ref="O179:AB179" si="54">SUM(O175:O178)</f>
        <v>1.6</v>
      </c>
      <c r="P179" s="3">
        <f t="shared" si="54"/>
        <v>0</v>
      </c>
      <c r="Q179" s="3">
        <f t="shared" si="54"/>
        <v>0</v>
      </c>
      <c r="R179" s="24">
        <f t="shared" si="54"/>
        <v>1.6</v>
      </c>
      <c r="S179" s="8">
        <f t="shared" si="54"/>
        <v>1.6</v>
      </c>
      <c r="T179" s="2">
        <f t="shared" si="54"/>
        <v>0</v>
      </c>
      <c r="U179" s="2">
        <f t="shared" si="54"/>
        <v>0</v>
      </c>
      <c r="V179" s="11">
        <f t="shared" si="54"/>
        <v>1.6</v>
      </c>
      <c r="W179" s="8">
        <f t="shared" si="54"/>
        <v>0</v>
      </c>
      <c r="X179" s="2">
        <f t="shared" si="54"/>
        <v>0</v>
      </c>
      <c r="Y179" s="2">
        <f t="shared" si="54"/>
        <v>0</v>
      </c>
      <c r="Z179" s="11">
        <f t="shared" si="54"/>
        <v>0</v>
      </c>
      <c r="AA179" s="23">
        <f t="shared" si="54"/>
        <v>1.6</v>
      </c>
      <c r="AB179" s="23">
        <f t="shared" si="54"/>
        <v>1.6</v>
      </c>
      <c r="AC179" s="688"/>
      <c r="AD179" s="639"/>
      <c r="AE179" s="639"/>
      <c r="AF179" s="642"/>
      <c r="AQ179" s="53"/>
      <c r="AR179" s="53"/>
      <c r="AS179" s="53"/>
      <c r="AT179" s="53"/>
      <c r="AU179" s="53"/>
      <c r="AV179" s="53"/>
      <c r="AW179" s="53"/>
      <c r="AX179" s="53"/>
      <c r="AY179" s="53"/>
      <c r="AZ179" s="53"/>
      <c r="BA179" s="53"/>
      <c r="BB179" s="53"/>
      <c r="BC179" s="53"/>
      <c r="BD179" s="53"/>
      <c r="BE179" s="53"/>
      <c r="BF179" s="53"/>
      <c r="BG179" s="54"/>
    </row>
    <row r="180" spans="1:67" ht="15.75" customHeight="1" thickBot="1" x14ac:dyDescent="0.25">
      <c r="A180" s="653" t="s">
        <v>17</v>
      </c>
      <c r="B180" s="587" t="s">
        <v>18</v>
      </c>
      <c r="C180" s="774" t="s">
        <v>18</v>
      </c>
      <c r="D180" s="660" t="s">
        <v>78</v>
      </c>
      <c r="E180" s="1131" t="s">
        <v>203</v>
      </c>
      <c r="F180" s="647"/>
      <c r="G180" s="740" t="s">
        <v>157</v>
      </c>
      <c r="H180" s="666" t="s">
        <v>21</v>
      </c>
      <c r="I180" s="658" t="s">
        <v>22</v>
      </c>
      <c r="J180" s="275" t="s">
        <v>25</v>
      </c>
      <c r="K180" s="153">
        <f>+L180+N180</f>
        <v>9</v>
      </c>
      <c r="L180" s="12">
        <v>0</v>
      </c>
      <c r="M180" s="12">
        <v>0</v>
      </c>
      <c r="N180" s="292">
        <v>9</v>
      </c>
      <c r="O180" s="153">
        <f>+P180+R180</f>
        <v>0</v>
      </c>
      <c r="P180" s="12">
        <v>0</v>
      </c>
      <c r="Q180" s="12">
        <v>0</v>
      </c>
      <c r="R180" s="292">
        <v>0</v>
      </c>
      <c r="S180" s="153">
        <f>+T180+V180</f>
        <v>0</v>
      </c>
      <c r="T180" s="12">
        <v>0</v>
      </c>
      <c r="U180" s="12">
        <v>0</v>
      </c>
      <c r="V180" s="292">
        <v>0</v>
      </c>
      <c r="W180" s="153">
        <f>+X180+Z180</f>
        <v>0</v>
      </c>
      <c r="X180" s="12">
        <v>0</v>
      </c>
      <c r="Y180" s="12">
        <v>0</v>
      </c>
      <c r="Z180" s="292">
        <v>0</v>
      </c>
      <c r="AA180" s="286">
        <v>0</v>
      </c>
      <c r="AB180" s="286">
        <v>0</v>
      </c>
      <c r="AC180" s="687" t="s">
        <v>176</v>
      </c>
      <c r="AD180" s="636" t="s">
        <v>39</v>
      </c>
      <c r="AE180" s="636" t="s">
        <v>39</v>
      </c>
      <c r="AF180" s="669" t="s">
        <v>39</v>
      </c>
      <c r="AQ180" s="53"/>
      <c r="AR180" s="53"/>
      <c r="AS180" s="53"/>
      <c r="AT180" s="53"/>
      <c r="AU180" s="53"/>
      <c r="AV180" s="53"/>
      <c r="AW180" s="53"/>
      <c r="AX180" s="53"/>
      <c r="AY180" s="53"/>
      <c r="AZ180" s="53"/>
      <c r="BA180" s="53"/>
      <c r="BB180" s="53"/>
      <c r="BC180" s="53"/>
      <c r="BD180" s="53"/>
      <c r="BE180" s="53"/>
      <c r="BF180" s="53"/>
      <c r="BG180" s="54"/>
    </row>
    <row r="181" spans="1:67" ht="15.75" customHeight="1" thickBot="1" x14ac:dyDescent="0.25">
      <c r="A181" s="654"/>
      <c r="B181" s="1110"/>
      <c r="C181" s="775"/>
      <c r="D181" s="661"/>
      <c r="E181" s="1132"/>
      <c r="F181" s="648"/>
      <c r="G181" s="741"/>
      <c r="H181" s="667"/>
      <c r="I181" s="659"/>
      <c r="J181" s="276" t="s">
        <v>23</v>
      </c>
      <c r="K181" s="184">
        <f>+L181+N181</f>
        <v>0</v>
      </c>
      <c r="L181" s="191">
        <v>0</v>
      </c>
      <c r="M181" s="97">
        <v>0</v>
      </c>
      <c r="N181" s="318">
        <v>0</v>
      </c>
      <c r="O181" s="184">
        <f>+P181+R181</f>
        <v>0</v>
      </c>
      <c r="P181" s="191">
        <v>0</v>
      </c>
      <c r="Q181" s="97">
        <v>0</v>
      </c>
      <c r="R181" s="318">
        <v>0</v>
      </c>
      <c r="S181" s="184">
        <f>+T181+V181</f>
        <v>0</v>
      </c>
      <c r="T181" s="191">
        <v>0</v>
      </c>
      <c r="U181" s="97">
        <v>0</v>
      </c>
      <c r="V181" s="318">
        <v>0</v>
      </c>
      <c r="W181" s="184">
        <f>+X181+Z181</f>
        <v>0</v>
      </c>
      <c r="X181" s="191">
        <v>0</v>
      </c>
      <c r="Y181" s="191">
        <v>0</v>
      </c>
      <c r="Z181" s="318">
        <v>0</v>
      </c>
      <c r="AA181" s="288">
        <v>0</v>
      </c>
      <c r="AB181" s="288">
        <v>0</v>
      </c>
      <c r="AC181" s="716"/>
      <c r="AD181" s="636"/>
      <c r="AE181" s="636"/>
      <c r="AF181" s="669"/>
      <c r="AQ181" s="53"/>
      <c r="AR181" s="53"/>
      <c r="AS181" s="53"/>
      <c r="AT181" s="53"/>
      <c r="AU181" s="53"/>
      <c r="AV181" s="53"/>
      <c r="AW181" s="53"/>
      <c r="AX181" s="53"/>
      <c r="AY181" s="53"/>
      <c r="AZ181" s="53"/>
      <c r="BA181" s="53"/>
      <c r="BB181" s="53"/>
      <c r="BC181" s="53"/>
      <c r="BD181" s="53"/>
      <c r="BE181" s="53"/>
      <c r="BF181" s="53"/>
      <c r="BG181" s="54"/>
    </row>
    <row r="182" spans="1:67" ht="17.25" customHeight="1" thickBot="1" x14ac:dyDescent="0.25">
      <c r="A182" s="654"/>
      <c r="B182" s="1110"/>
      <c r="C182" s="775"/>
      <c r="D182" s="661"/>
      <c r="E182" s="1132"/>
      <c r="F182" s="648"/>
      <c r="G182" s="741"/>
      <c r="H182" s="667"/>
      <c r="I182" s="659"/>
      <c r="J182" s="276" t="s">
        <v>337</v>
      </c>
      <c r="K182" s="184">
        <f>+L182+N182</f>
        <v>0</v>
      </c>
      <c r="L182" s="191">
        <v>0</v>
      </c>
      <c r="M182" s="97">
        <v>0</v>
      </c>
      <c r="N182" s="318">
        <v>0</v>
      </c>
      <c r="O182" s="184">
        <f>+P182+R182</f>
        <v>0</v>
      </c>
      <c r="P182" s="191">
        <v>0</v>
      </c>
      <c r="Q182" s="97">
        <v>0</v>
      </c>
      <c r="R182" s="318">
        <v>0</v>
      </c>
      <c r="S182" s="184">
        <f>+T182+V182</f>
        <v>0</v>
      </c>
      <c r="T182" s="191">
        <v>0</v>
      </c>
      <c r="U182" s="97">
        <v>0</v>
      </c>
      <c r="V182" s="318">
        <v>0</v>
      </c>
      <c r="W182" s="184">
        <f>+X182+Z182</f>
        <v>0</v>
      </c>
      <c r="X182" s="191">
        <v>0</v>
      </c>
      <c r="Y182" s="191">
        <v>0</v>
      </c>
      <c r="Z182" s="318">
        <v>0</v>
      </c>
      <c r="AA182" s="288">
        <v>0</v>
      </c>
      <c r="AB182" s="288">
        <v>0</v>
      </c>
      <c r="AC182" s="716"/>
      <c r="AD182" s="636"/>
      <c r="AE182" s="636"/>
      <c r="AF182" s="669"/>
      <c r="AQ182" s="53"/>
      <c r="AR182" s="53"/>
      <c r="AS182" s="53"/>
      <c r="AT182" s="53"/>
      <c r="AU182" s="53"/>
      <c r="AV182" s="53"/>
      <c r="AW182" s="53"/>
      <c r="AX182" s="53"/>
      <c r="AY182" s="53"/>
      <c r="AZ182" s="53"/>
      <c r="BA182" s="53"/>
      <c r="BB182" s="53"/>
      <c r="BC182" s="53"/>
      <c r="BD182" s="53"/>
      <c r="BE182" s="53"/>
      <c r="BF182" s="53"/>
      <c r="BG182" s="54"/>
    </row>
    <row r="183" spans="1:67" ht="15.75" customHeight="1" thickBot="1" x14ac:dyDescent="0.25">
      <c r="A183" s="654"/>
      <c r="B183" s="1110"/>
      <c r="C183" s="775"/>
      <c r="D183" s="661"/>
      <c r="E183" s="1132"/>
      <c r="F183" s="648"/>
      <c r="G183" s="741"/>
      <c r="H183" s="667"/>
      <c r="I183" s="659"/>
      <c r="J183" s="277" t="s">
        <v>28</v>
      </c>
      <c r="K183" s="185">
        <f>+L183+N183</f>
        <v>16</v>
      </c>
      <c r="L183" s="177">
        <v>0</v>
      </c>
      <c r="M183" s="110">
        <v>0</v>
      </c>
      <c r="N183" s="308">
        <v>16</v>
      </c>
      <c r="O183" s="185">
        <f>+P183+R183</f>
        <v>0</v>
      </c>
      <c r="P183" s="177">
        <v>0</v>
      </c>
      <c r="Q183" s="110">
        <v>0</v>
      </c>
      <c r="R183" s="308">
        <v>0</v>
      </c>
      <c r="S183" s="185">
        <f>+T183+V183</f>
        <v>0</v>
      </c>
      <c r="T183" s="177">
        <v>0</v>
      </c>
      <c r="U183" s="110">
        <v>0</v>
      </c>
      <c r="V183" s="308">
        <v>0</v>
      </c>
      <c r="W183" s="185">
        <f>+X183+Z183</f>
        <v>0</v>
      </c>
      <c r="X183" s="177">
        <v>0</v>
      </c>
      <c r="Y183" s="177">
        <v>0</v>
      </c>
      <c r="Z183" s="308">
        <v>0</v>
      </c>
      <c r="AA183" s="307">
        <v>0</v>
      </c>
      <c r="AB183" s="307">
        <v>0</v>
      </c>
      <c r="AC183" s="716"/>
      <c r="AD183" s="636"/>
      <c r="AE183" s="636"/>
      <c r="AF183" s="669"/>
      <c r="AQ183" s="53"/>
      <c r="AR183" s="53"/>
      <c r="AS183" s="53"/>
      <c r="AT183" s="53"/>
      <c r="AU183" s="53"/>
      <c r="AV183" s="53"/>
      <c r="AW183" s="53"/>
      <c r="AX183" s="53"/>
      <c r="AY183" s="53"/>
      <c r="AZ183" s="53"/>
      <c r="BA183" s="53"/>
      <c r="BB183" s="53"/>
      <c r="BC183" s="53"/>
      <c r="BD183" s="53"/>
      <c r="BE183" s="53"/>
      <c r="BF183" s="53"/>
      <c r="BG183" s="54"/>
    </row>
    <row r="184" spans="1:67" ht="25.5" customHeight="1" thickBot="1" x14ac:dyDescent="0.25">
      <c r="A184" s="655"/>
      <c r="B184" s="657"/>
      <c r="C184" s="776"/>
      <c r="D184" s="662"/>
      <c r="E184" s="966"/>
      <c r="F184" s="649"/>
      <c r="G184" s="634"/>
      <c r="H184" s="668"/>
      <c r="I184" s="599"/>
      <c r="J184" s="341" t="s">
        <v>26</v>
      </c>
      <c r="K184" s="214">
        <f t="shared" ref="K184:N184" si="55">SUM(K180:K183)</f>
        <v>25</v>
      </c>
      <c r="L184" s="198">
        <f t="shared" si="55"/>
        <v>0</v>
      </c>
      <c r="M184" s="198">
        <f t="shared" si="55"/>
        <v>0</v>
      </c>
      <c r="N184" s="213">
        <f t="shared" si="55"/>
        <v>25</v>
      </c>
      <c r="O184" s="342">
        <f t="shared" ref="O184:AB184" si="56">SUM(O180:O183)</f>
        <v>0</v>
      </c>
      <c r="P184" s="136">
        <f t="shared" si="56"/>
        <v>0</v>
      </c>
      <c r="Q184" s="136">
        <f t="shared" si="56"/>
        <v>0</v>
      </c>
      <c r="R184" s="343">
        <f t="shared" si="56"/>
        <v>0</v>
      </c>
      <c r="S184" s="214">
        <f t="shared" si="56"/>
        <v>0</v>
      </c>
      <c r="T184" s="198">
        <f t="shared" si="56"/>
        <v>0</v>
      </c>
      <c r="U184" s="198">
        <f t="shared" si="56"/>
        <v>0</v>
      </c>
      <c r="V184" s="213">
        <f t="shared" si="56"/>
        <v>0</v>
      </c>
      <c r="W184" s="214">
        <f t="shared" si="56"/>
        <v>0</v>
      </c>
      <c r="X184" s="198">
        <f t="shared" si="56"/>
        <v>0</v>
      </c>
      <c r="Y184" s="198">
        <f t="shared" si="56"/>
        <v>0</v>
      </c>
      <c r="Z184" s="213">
        <f t="shared" si="56"/>
        <v>0</v>
      </c>
      <c r="AA184" s="340">
        <f t="shared" si="56"/>
        <v>0</v>
      </c>
      <c r="AB184" s="340">
        <f t="shared" si="56"/>
        <v>0</v>
      </c>
      <c r="AC184" s="688"/>
      <c r="AD184" s="636"/>
      <c r="AE184" s="636"/>
      <c r="AF184" s="669"/>
      <c r="AQ184" s="53"/>
      <c r="AR184" s="53"/>
      <c r="AS184" s="53"/>
      <c r="AT184" s="53"/>
      <c r="AU184" s="53"/>
      <c r="AV184" s="53"/>
      <c r="AW184" s="53"/>
      <c r="AX184" s="53"/>
      <c r="AY184" s="53"/>
      <c r="AZ184" s="53"/>
      <c r="BA184" s="53"/>
      <c r="BB184" s="53"/>
      <c r="BC184" s="53"/>
      <c r="BD184" s="53"/>
      <c r="BE184" s="53"/>
      <c r="BF184" s="53"/>
      <c r="BG184" s="54"/>
    </row>
    <row r="185" spans="1:67" ht="13.5" customHeight="1" thickBot="1" x14ac:dyDescent="0.25">
      <c r="A185" s="665" t="s">
        <v>17</v>
      </c>
      <c r="B185" s="656" t="s">
        <v>18</v>
      </c>
      <c r="C185" s="764" t="s">
        <v>18</v>
      </c>
      <c r="D185" s="1127" t="s">
        <v>333</v>
      </c>
      <c r="E185" s="717" t="s">
        <v>334</v>
      </c>
      <c r="F185" s="712"/>
      <c r="G185" s="714" t="s">
        <v>157</v>
      </c>
      <c r="H185" s="715" t="s">
        <v>21</v>
      </c>
      <c r="I185" s="733" t="s">
        <v>22</v>
      </c>
      <c r="J185" s="322" t="s">
        <v>25</v>
      </c>
      <c r="K185" s="250">
        <f>+L185+N185</f>
        <v>0</v>
      </c>
      <c r="L185" s="99">
        <v>0</v>
      </c>
      <c r="M185" s="99">
        <v>0</v>
      </c>
      <c r="N185" s="251">
        <v>0</v>
      </c>
      <c r="O185" s="250">
        <f>+P185+R185</f>
        <v>0</v>
      </c>
      <c r="P185" s="99">
        <v>0</v>
      </c>
      <c r="Q185" s="99">
        <v>0</v>
      </c>
      <c r="R185" s="251">
        <v>0</v>
      </c>
      <c r="S185" s="250">
        <f>+T185+V185</f>
        <v>0</v>
      </c>
      <c r="T185" s="99">
        <v>0</v>
      </c>
      <c r="U185" s="99">
        <v>0</v>
      </c>
      <c r="V185" s="251">
        <v>0</v>
      </c>
      <c r="W185" s="250">
        <f>+X185+Z185</f>
        <v>0</v>
      </c>
      <c r="X185" s="99">
        <v>0</v>
      </c>
      <c r="Y185" s="99">
        <v>0</v>
      </c>
      <c r="Z185" s="251">
        <v>0</v>
      </c>
      <c r="AA185" s="101">
        <v>0</v>
      </c>
      <c r="AB185" s="101">
        <v>0</v>
      </c>
      <c r="AC185" s="596" t="s">
        <v>200</v>
      </c>
      <c r="AD185" s="636" t="s">
        <v>39</v>
      </c>
      <c r="AE185" s="636" t="s">
        <v>39</v>
      </c>
      <c r="AF185" s="972" t="s">
        <v>39</v>
      </c>
      <c r="AQ185" s="53"/>
      <c r="AR185" s="53"/>
      <c r="AS185" s="53"/>
      <c r="AT185" s="53"/>
      <c r="AU185" s="53"/>
      <c r="AV185" s="53"/>
      <c r="AW185" s="53"/>
      <c r="AX185" s="53"/>
      <c r="AY185" s="53"/>
      <c r="AZ185" s="53"/>
      <c r="BA185" s="53"/>
      <c r="BB185" s="53"/>
      <c r="BC185" s="53"/>
      <c r="BD185" s="53"/>
      <c r="BE185" s="53"/>
      <c r="BF185" s="53"/>
      <c r="BG185" s="54"/>
    </row>
    <row r="186" spans="1:67" ht="13.5" customHeight="1" thickBot="1" x14ac:dyDescent="0.25">
      <c r="A186" s="586"/>
      <c r="B186" s="657"/>
      <c r="C186" s="555"/>
      <c r="D186" s="953"/>
      <c r="E186" s="718"/>
      <c r="F186" s="713"/>
      <c r="G186" s="682"/>
      <c r="H186" s="684"/>
      <c r="I186" s="686"/>
      <c r="J186" s="362" t="s">
        <v>23</v>
      </c>
      <c r="K186" s="320">
        <f>+L186+N186</f>
        <v>0</v>
      </c>
      <c r="L186" s="196">
        <v>0</v>
      </c>
      <c r="M186" s="196">
        <v>0</v>
      </c>
      <c r="N186" s="244">
        <v>0</v>
      </c>
      <c r="O186" s="320">
        <f>+P186+R186</f>
        <v>0</v>
      </c>
      <c r="P186" s="196">
        <v>0</v>
      </c>
      <c r="Q186" s="196">
        <v>0</v>
      </c>
      <c r="R186" s="244">
        <v>0</v>
      </c>
      <c r="S186" s="320">
        <f>+T186+V186</f>
        <v>0</v>
      </c>
      <c r="T186" s="196">
        <v>0</v>
      </c>
      <c r="U186" s="196">
        <v>0</v>
      </c>
      <c r="V186" s="244">
        <v>0</v>
      </c>
      <c r="W186" s="320">
        <f>+X186+Z186</f>
        <v>0</v>
      </c>
      <c r="X186" s="196">
        <v>0</v>
      </c>
      <c r="Y186" s="196">
        <v>0</v>
      </c>
      <c r="Z186" s="244">
        <v>0</v>
      </c>
      <c r="AA186" s="245">
        <v>0</v>
      </c>
      <c r="AB186" s="245">
        <v>0</v>
      </c>
      <c r="AC186" s="596"/>
      <c r="AD186" s="636"/>
      <c r="AE186" s="636"/>
      <c r="AF186" s="972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53"/>
      <c r="BC186" s="53"/>
      <c r="BD186" s="53"/>
      <c r="BE186" s="53"/>
      <c r="BF186" s="53"/>
      <c r="BG186" s="54"/>
    </row>
    <row r="187" spans="1:67" ht="14.25" customHeight="1" thickBot="1" x14ac:dyDescent="0.25">
      <c r="A187" s="586"/>
      <c r="B187" s="657"/>
      <c r="C187" s="555"/>
      <c r="D187" s="953"/>
      <c r="E187" s="718"/>
      <c r="F187" s="713"/>
      <c r="G187" s="682"/>
      <c r="H187" s="684"/>
      <c r="I187" s="686"/>
      <c r="J187" s="364" t="s">
        <v>28</v>
      </c>
      <c r="K187" s="365">
        <f>+L187+N187</f>
        <v>1.2</v>
      </c>
      <c r="L187" s="361">
        <v>0</v>
      </c>
      <c r="M187" s="361">
        <v>0</v>
      </c>
      <c r="N187" s="327">
        <v>1.2</v>
      </c>
      <c r="O187" s="365">
        <f>+P187+R187</f>
        <v>1.2</v>
      </c>
      <c r="P187" s="361">
        <v>0</v>
      </c>
      <c r="Q187" s="361">
        <v>0</v>
      </c>
      <c r="R187" s="327">
        <v>1.2</v>
      </c>
      <c r="S187" s="365">
        <f>+T187+V187</f>
        <v>1.2</v>
      </c>
      <c r="T187" s="361">
        <v>0</v>
      </c>
      <c r="U187" s="361">
        <v>0</v>
      </c>
      <c r="V187" s="327">
        <v>1.2</v>
      </c>
      <c r="W187" s="365">
        <f>+X187+Z187</f>
        <v>0</v>
      </c>
      <c r="X187" s="361">
        <v>0</v>
      </c>
      <c r="Y187" s="361">
        <v>0</v>
      </c>
      <c r="Z187" s="327">
        <v>0</v>
      </c>
      <c r="AA187" s="329">
        <v>1.2</v>
      </c>
      <c r="AB187" s="329">
        <v>1.2</v>
      </c>
      <c r="AC187" s="596"/>
      <c r="AD187" s="636"/>
      <c r="AE187" s="636"/>
      <c r="AF187" s="972"/>
      <c r="AQ187" s="53"/>
      <c r="AR187" s="53"/>
      <c r="AS187" s="53"/>
      <c r="AT187" s="53"/>
      <c r="AU187" s="53"/>
      <c r="AV187" s="53"/>
      <c r="AW187" s="53"/>
      <c r="AX187" s="53"/>
      <c r="AY187" s="53"/>
      <c r="AZ187" s="53"/>
      <c r="BA187" s="53"/>
      <c r="BB187" s="53"/>
      <c r="BC187" s="53"/>
      <c r="BD187" s="53"/>
      <c r="BE187" s="53"/>
      <c r="BF187" s="53"/>
      <c r="BG187" s="54"/>
    </row>
    <row r="188" spans="1:67" ht="20.25" customHeight="1" thickBot="1" x14ac:dyDescent="0.25">
      <c r="A188" s="586"/>
      <c r="B188" s="657"/>
      <c r="C188" s="555"/>
      <c r="D188" s="953"/>
      <c r="E188" s="718"/>
      <c r="F188" s="713"/>
      <c r="G188" s="682"/>
      <c r="H188" s="684"/>
      <c r="I188" s="686"/>
      <c r="J188" s="127" t="s">
        <v>26</v>
      </c>
      <c r="K188" s="8">
        <f t="shared" ref="K188:AB188" si="57">SUM(K185:K187)</f>
        <v>1.2</v>
      </c>
      <c r="L188" s="2">
        <f t="shared" si="57"/>
        <v>0</v>
      </c>
      <c r="M188" s="2">
        <f t="shared" si="57"/>
        <v>0</v>
      </c>
      <c r="N188" s="7">
        <f t="shared" si="57"/>
        <v>1.2</v>
      </c>
      <c r="O188" s="20">
        <f t="shared" si="57"/>
        <v>1.2</v>
      </c>
      <c r="P188" s="3">
        <f t="shared" si="57"/>
        <v>0</v>
      </c>
      <c r="Q188" s="3">
        <f t="shared" si="57"/>
        <v>0</v>
      </c>
      <c r="R188" s="21">
        <f t="shared" si="57"/>
        <v>1.2</v>
      </c>
      <c r="S188" s="8">
        <f t="shared" si="57"/>
        <v>1.2</v>
      </c>
      <c r="T188" s="2">
        <f t="shared" si="57"/>
        <v>0</v>
      </c>
      <c r="U188" s="2">
        <f t="shared" si="57"/>
        <v>0</v>
      </c>
      <c r="V188" s="7">
        <f t="shared" si="57"/>
        <v>1.2</v>
      </c>
      <c r="W188" s="8">
        <f t="shared" si="57"/>
        <v>0</v>
      </c>
      <c r="X188" s="2">
        <f t="shared" si="57"/>
        <v>0</v>
      </c>
      <c r="Y188" s="2">
        <f t="shared" si="57"/>
        <v>0</v>
      </c>
      <c r="Z188" s="7">
        <f t="shared" si="57"/>
        <v>0</v>
      </c>
      <c r="AA188" s="23">
        <f t="shared" si="57"/>
        <v>1.2</v>
      </c>
      <c r="AB188" s="23">
        <f t="shared" si="57"/>
        <v>1.2</v>
      </c>
      <c r="AC188" s="596"/>
      <c r="AD188" s="636"/>
      <c r="AE188" s="636"/>
      <c r="AF188" s="669"/>
      <c r="AQ188" s="53"/>
      <c r="AR188" s="53"/>
      <c r="AS188" s="53"/>
      <c r="AT188" s="53"/>
      <c r="AU188" s="53"/>
      <c r="AV188" s="53"/>
      <c r="AW188" s="53"/>
      <c r="AX188" s="53"/>
      <c r="AY188" s="53"/>
      <c r="AZ188" s="53"/>
      <c r="BA188" s="53"/>
      <c r="BB188" s="53"/>
      <c r="BC188" s="53"/>
      <c r="BD188" s="53"/>
      <c r="BE188" s="53"/>
      <c r="BF188" s="53"/>
      <c r="BG188" s="54"/>
    </row>
    <row r="189" spans="1:67" s="68" customFormat="1" ht="18.75" customHeight="1" thickBot="1" x14ac:dyDescent="0.25">
      <c r="A189" s="583" t="s">
        <v>17</v>
      </c>
      <c r="B189" s="587" t="s">
        <v>18</v>
      </c>
      <c r="C189" s="678" t="s">
        <v>18</v>
      </c>
      <c r="D189" s="703" t="s">
        <v>75</v>
      </c>
      <c r="E189" s="802" t="s">
        <v>152</v>
      </c>
      <c r="F189" s="737"/>
      <c r="G189" s="740" t="s">
        <v>154</v>
      </c>
      <c r="H189" s="666" t="s">
        <v>21</v>
      </c>
      <c r="I189" s="658" t="s">
        <v>22</v>
      </c>
      <c r="J189" s="275" t="s">
        <v>25</v>
      </c>
      <c r="K189" s="178">
        <f>+L189+N189</f>
        <v>0</v>
      </c>
      <c r="L189" s="345">
        <v>0</v>
      </c>
      <c r="M189" s="345">
        <v>0</v>
      </c>
      <c r="N189" s="346">
        <v>0</v>
      </c>
      <c r="O189" s="178">
        <f>P189+R189</f>
        <v>0</v>
      </c>
      <c r="P189" s="345">
        <v>0</v>
      </c>
      <c r="Q189" s="345">
        <v>0</v>
      </c>
      <c r="R189" s="346">
        <v>0</v>
      </c>
      <c r="S189" s="178">
        <f>+T189+V189</f>
        <v>0</v>
      </c>
      <c r="T189" s="345">
        <v>0</v>
      </c>
      <c r="U189" s="345">
        <v>0</v>
      </c>
      <c r="V189" s="346">
        <v>0</v>
      </c>
      <c r="W189" s="178">
        <f>+X189+Z189</f>
        <v>0</v>
      </c>
      <c r="X189" s="345">
        <v>0</v>
      </c>
      <c r="Y189" s="345">
        <v>0</v>
      </c>
      <c r="Z189" s="346">
        <v>0</v>
      </c>
      <c r="AA189" s="350">
        <v>0</v>
      </c>
      <c r="AB189" s="350">
        <v>0</v>
      </c>
      <c r="AC189" s="596" t="s">
        <v>176</v>
      </c>
      <c r="AD189" s="636" t="s">
        <v>39</v>
      </c>
      <c r="AE189" s="636" t="s">
        <v>39</v>
      </c>
      <c r="AF189" s="669" t="s">
        <v>39</v>
      </c>
      <c r="AN189" s="69"/>
      <c r="AO189" s="69"/>
      <c r="AP189" s="60"/>
      <c r="AQ189" s="64"/>
      <c r="AR189" s="70"/>
      <c r="AS189" s="70"/>
      <c r="AT189" s="70"/>
      <c r="AU189" s="70"/>
      <c r="AV189" s="70"/>
      <c r="AW189" s="70"/>
      <c r="AX189" s="70"/>
      <c r="AY189" s="70"/>
      <c r="AZ189" s="70"/>
      <c r="BA189" s="70"/>
      <c r="BB189" s="70"/>
      <c r="BC189" s="70"/>
      <c r="BD189" s="70"/>
      <c r="BE189" s="70"/>
      <c r="BF189" s="70"/>
      <c r="BG189" s="71"/>
      <c r="BH189" s="69"/>
      <c r="BI189" s="69"/>
      <c r="BJ189" s="69"/>
      <c r="BK189" s="69"/>
      <c r="BL189" s="69"/>
      <c r="BM189" s="69"/>
      <c r="BN189" s="69"/>
      <c r="BO189" s="69"/>
    </row>
    <row r="190" spans="1:67" s="68" customFormat="1" ht="17.25" customHeight="1" thickBot="1" x14ac:dyDescent="0.25">
      <c r="A190" s="585"/>
      <c r="B190" s="588"/>
      <c r="C190" s="679"/>
      <c r="D190" s="704"/>
      <c r="E190" s="803"/>
      <c r="F190" s="738"/>
      <c r="G190" s="741"/>
      <c r="H190" s="667"/>
      <c r="I190" s="659"/>
      <c r="J190" s="276" t="s">
        <v>23</v>
      </c>
      <c r="K190" s="202">
        <f>+L190+N190</f>
        <v>0</v>
      </c>
      <c r="L190" s="203">
        <v>0</v>
      </c>
      <c r="M190" s="203">
        <v>0</v>
      </c>
      <c r="N190" s="204">
        <v>0</v>
      </c>
      <c r="O190" s="202">
        <f>+P190+R190</f>
        <v>0</v>
      </c>
      <c r="P190" s="203">
        <v>0</v>
      </c>
      <c r="Q190" s="203">
        <v>0</v>
      </c>
      <c r="R190" s="204">
        <v>0</v>
      </c>
      <c r="S190" s="202">
        <f>+T190+V190</f>
        <v>0</v>
      </c>
      <c r="T190" s="203">
        <v>0</v>
      </c>
      <c r="U190" s="203">
        <v>0</v>
      </c>
      <c r="V190" s="204">
        <v>0</v>
      </c>
      <c r="W190" s="202">
        <f>+X190+Z190</f>
        <v>0</v>
      </c>
      <c r="X190" s="203">
        <v>0</v>
      </c>
      <c r="Y190" s="203">
        <v>0</v>
      </c>
      <c r="Z190" s="204">
        <v>0</v>
      </c>
      <c r="AA190" s="205">
        <v>0</v>
      </c>
      <c r="AB190" s="205">
        <v>0</v>
      </c>
      <c r="AC190" s="1093"/>
      <c r="AD190" s="1108"/>
      <c r="AE190" s="1108"/>
      <c r="AF190" s="1107"/>
      <c r="AN190" s="69"/>
      <c r="AO190" s="69"/>
      <c r="AP190" s="60"/>
      <c r="AQ190" s="64"/>
      <c r="AR190" s="70"/>
      <c r="AS190" s="70"/>
      <c r="AT190" s="70"/>
      <c r="AU190" s="70"/>
      <c r="AV190" s="70"/>
      <c r="AW190" s="70"/>
      <c r="AX190" s="70"/>
      <c r="AY190" s="70"/>
      <c r="AZ190" s="70"/>
      <c r="BA190" s="70"/>
      <c r="BB190" s="70"/>
      <c r="BC190" s="70"/>
      <c r="BD190" s="70"/>
      <c r="BE190" s="70"/>
      <c r="BF190" s="70"/>
      <c r="BG190" s="71"/>
      <c r="BH190" s="69"/>
      <c r="BI190" s="69"/>
      <c r="BJ190" s="69"/>
      <c r="BK190" s="69"/>
      <c r="BL190" s="69"/>
      <c r="BM190" s="69"/>
      <c r="BN190" s="69"/>
      <c r="BO190" s="69"/>
    </row>
    <row r="191" spans="1:67" s="68" customFormat="1" ht="17.25" customHeight="1" thickBot="1" x14ac:dyDescent="0.25">
      <c r="A191" s="585"/>
      <c r="B191" s="588"/>
      <c r="C191" s="679"/>
      <c r="D191" s="704"/>
      <c r="E191" s="803"/>
      <c r="F191" s="738"/>
      <c r="G191" s="741"/>
      <c r="H191" s="667"/>
      <c r="I191" s="659"/>
      <c r="J191" s="276" t="s">
        <v>24</v>
      </c>
      <c r="K191" s="202">
        <f>+L191+N191</f>
        <v>0</v>
      </c>
      <c r="L191" s="203">
        <v>0</v>
      </c>
      <c r="M191" s="203">
        <v>0</v>
      </c>
      <c r="N191" s="204">
        <v>0</v>
      </c>
      <c r="O191" s="202">
        <f>+P191+R191</f>
        <v>0</v>
      </c>
      <c r="P191" s="203">
        <v>0</v>
      </c>
      <c r="Q191" s="203">
        <v>0</v>
      </c>
      <c r="R191" s="204">
        <v>0</v>
      </c>
      <c r="S191" s="202">
        <f>+T191+V191</f>
        <v>0</v>
      </c>
      <c r="T191" s="203">
        <v>0</v>
      </c>
      <c r="U191" s="203">
        <v>0</v>
      </c>
      <c r="V191" s="204">
        <v>0</v>
      </c>
      <c r="W191" s="202">
        <f>+X191+Z191</f>
        <v>0</v>
      </c>
      <c r="X191" s="203">
        <v>0</v>
      </c>
      <c r="Y191" s="203">
        <v>0</v>
      </c>
      <c r="Z191" s="204">
        <v>0</v>
      </c>
      <c r="AA191" s="205">
        <v>0</v>
      </c>
      <c r="AB191" s="205">
        <v>0</v>
      </c>
      <c r="AC191" s="1093"/>
      <c r="AD191" s="1108"/>
      <c r="AE191" s="1108"/>
      <c r="AF191" s="1107"/>
      <c r="AN191" s="69"/>
      <c r="AO191" s="69"/>
      <c r="AP191" s="60"/>
      <c r="AQ191" s="64"/>
      <c r="AR191" s="70"/>
      <c r="AS191" s="70"/>
      <c r="AT191" s="70"/>
      <c r="AU191" s="70"/>
      <c r="AV191" s="70"/>
      <c r="AW191" s="70"/>
      <c r="AX191" s="70"/>
      <c r="AY191" s="70"/>
      <c r="AZ191" s="70"/>
      <c r="BA191" s="70"/>
      <c r="BB191" s="70"/>
      <c r="BC191" s="70"/>
      <c r="BD191" s="70"/>
      <c r="BE191" s="70"/>
      <c r="BF191" s="70"/>
      <c r="BG191" s="71"/>
      <c r="BH191" s="69"/>
      <c r="BI191" s="69"/>
      <c r="BJ191" s="69"/>
      <c r="BK191" s="69"/>
      <c r="BL191" s="69"/>
      <c r="BM191" s="69"/>
      <c r="BN191" s="69"/>
      <c r="BO191" s="69"/>
    </row>
    <row r="192" spans="1:67" s="68" customFormat="1" ht="16.5" customHeight="1" thickBot="1" x14ac:dyDescent="0.25">
      <c r="A192" s="585"/>
      <c r="B192" s="588"/>
      <c r="C192" s="679"/>
      <c r="D192" s="704"/>
      <c r="E192" s="803"/>
      <c r="F192" s="738"/>
      <c r="G192" s="741"/>
      <c r="H192" s="667"/>
      <c r="I192" s="659"/>
      <c r="J192" s="277" t="s">
        <v>28</v>
      </c>
      <c r="K192" s="181">
        <f>L192+N192</f>
        <v>0</v>
      </c>
      <c r="L192" s="352">
        <v>0</v>
      </c>
      <c r="M192" s="352">
        <v>0</v>
      </c>
      <c r="N192" s="353">
        <v>0</v>
      </c>
      <c r="O192" s="181">
        <f>P192+R192</f>
        <v>0</v>
      </c>
      <c r="P192" s="352">
        <v>0</v>
      </c>
      <c r="Q192" s="352">
        <v>0</v>
      </c>
      <c r="R192" s="353">
        <v>0</v>
      </c>
      <c r="S192" s="181">
        <f>T192+V192</f>
        <v>0</v>
      </c>
      <c r="T192" s="352">
        <v>0</v>
      </c>
      <c r="U192" s="352">
        <v>0</v>
      </c>
      <c r="V192" s="353">
        <v>0</v>
      </c>
      <c r="W192" s="181">
        <f>+X192+Z192</f>
        <v>0</v>
      </c>
      <c r="X192" s="352">
        <v>0</v>
      </c>
      <c r="Y192" s="352">
        <v>0</v>
      </c>
      <c r="Z192" s="353">
        <v>0</v>
      </c>
      <c r="AA192" s="354">
        <v>0</v>
      </c>
      <c r="AB192" s="354">
        <v>0</v>
      </c>
      <c r="AC192" s="1093"/>
      <c r="AD192" s="1108"/>
      <c r="AE192" s="1108"/>
      <c r="AF192" s="1107"/>
      <c r="AN192" s="69"/>
      <c r="AO192" s="69"/>
      <c r="AP192" s="60"/>
      <c r="AQ192" s="64"/>
      <c r="AR192" s="70"/>
      <c r="AS192" s="70"/>
      <c r="AT192" s="70"/>
      <c r="AU192" s="70"/>
      <c r="AV192" s="70"/>
      <c r="AW192" s="70"/>
      <c r="AX192" s="70"/>
      <c r="AY192" s="70"/>
      <c r="AZ192" s="70"/>
      <c r="BA192" s="70"/>
      <c r="BB192" s="70"/>
      <c r="BC192" s="70"/>
      <c r="BD192" s="70"/>
      <c r="BE192" s="70"/>
      <c r="BF192" s="70"/>
      <c r="BG192" s="71"/>
      <c r="BH192" s="69"/>
      <c r="BI192" s="69"/>
      <c r="BJ192" s="69"/>
      <c r="BK192" s="69"/>
      <c r="BL192" s="69"/>
      <c r="BM192" s="69"/>
      <c r="BN192" s="69"/>
      <c r="BO192" s="69"/>
    </row>
    <row r="193" spans="1:67" s="68" customFormat="1" ht="22.5" customHeight="1" thickBot="1" x14ac:dyDescent="0.25">
      <c r="A193" s="586"/>
      <c r="B193" s="589"/>
      <c r="C193" s="555"/>
      <c r="D193" s="705"/>
      <c r="E193" s="804"/>
      <c r="F193" s="739"/>
      <c r="G193" s="634"/>
      <c r="H193" s="668"/>
      <c r="I193" s="599"/>
      <c r="J193" s="338" t="s">
        <v>26</v>
      </c>
      <c r="K193" s="16">
        <f>SUM(K189:K192)</f>
        <v>0</v>
      </c>
      <c r="L193" s="17">
        <f t="shared" ref="L193:N193" si="58">SUM(L189:L192)</f>
        <v>0</v>
      </c>
      <c r="M193" s="17">
        <f t="shared" si="58"/>
        <v>0</v>
      </c>
      <c r="N193" s="18">
        <f t="shared" si="58"/>
        <v>0</v>
      </c>
      <c r="O193" s="16">
        <f>SUM(O189:O192)</f>
        <v>0</v>
      </c>
      <c r="P193" s="17">
        <f t="shared" ref="P193:AB193" si="59">SUM(P189:P192)</f>
        <v>0</v>
      </c>
      <c r="Q193" s="17">
        <f t="shared" si="59"/>
        <v>0</v>
      </c>
      <c r="R193" s="18">
        <f t="shared" si="59"/>
        <v>0</v>
      </c>
      <c r="S193" s="16">
        <f t="shared" si="59"/>
        <v>0</v>
      </c>
      <c r="T193" s="17">
        <f t="shared" si="59"/>
        <v>0</v>
      </c>
      <c r="U193" s="17">
        <f t="shared" si="59"/>
        <v>0</v>
      </c>
      <c r="V193" s="18">
        <f t="shared" si="59"/>
        <v>0</v>
      </c>
      <c r="W193" s="16">
        <f t="shared" si="59"/>
        <v>0</v>
      </c>
      <c r="X193" s="17">
        <f t="shared" si="59"/>
        <v>0</v>
      </c>
      <c r="Y193" s="17">
        <f t="shared" si="59"/>
        <v>0</v>
      </c>
      <c r="Z193" s="18">
        <f t="shared" si="59"/>
        <v>0</v>
      </c>
      <c r="AA193" s="19">
        <f t="shared" si="59"/>
        <v>0</v>
      </c>
      <c r="AB193" s="19">
        <f t="shared" si="59"/>
        <v>0</v>
      </c>
      <c r="AC193" s="1093"/>
      <c r="AD193" s="1108"/>
      <c r="AE193" s="1108"/>
      <c r="AF193" s="1107"/>
      <c r="AN193" s="69"/>
      <c r="AO193" s="69"/>
      <c r="AP193" s="60"/>
      <c r="AQ193" s="64"/>
      <c r="AR193" s="70"/>
      <c r="AS193" s="70"/>
      <c r="AT193" s="70"/>
      <c r="AU193" s="70"/>
      <c r="AV193" s="70"/>
      <c r="AW193" s="70"/>
      <c r="AX193" s="70"/>
      <c r="AY193" s="70"/>
      <c r="AZ193" s="70"/>
      <c r="BA193" s="70"/>
      <c r="BB193" s="70"/>
      <c r="BC193" s="70"/>
      <c r="BD193" s="70"/>
      <c r="BE193" s="70"/>
      <c r="BF193" s="70"/>
      <c r="BG193" s="71"/>
      <c r="BH193" s="69"/>
      <c r="BI193" s="69"/>
      <c r="BJ193" s="69"/>
      <c r="BK193" s="69"/>
      <c r="BL193" s="69"/>
      <c r="BM193" s="69"/>
      <c r="BN193" s="69"/>
      <c r="BO193" s="69"/>
    </row>
    <row r="194" spans="1:67" s="68" customFormat="1" ht="21.75" customHeight="1" thickBot="1" x14ac:dyDescent="0.25">
      <c r="A194" s="583" t="s">
        <v>17</v>
      </c>
      <c r="B194" s="587" t="s">
        <v>18</v>
      </c>
      <c r="C194" s="678" t="s">
        <v>18</v>
      </c>
      <c r="D194" s="703" t="s">
        <v>153</v>
      </c>
      <c r="E194" s="802" t="s">
        <v>204</v>
      </c>
      <c r="F194" s="737"/>
      <c r="G194" s="740" t="s">
        <v>154</v>
      </c>
      <c r="H194" s="666" t="s">
        <v>21</v>
      </c>
      <c r="I194" s="658" t="s">
        <v>22</v>
      </c>
      <c r="J194" s="275" t="s">
        <v>25</v>
      </c>
      <c r="K194" s="178">
        <f>+L194+N194</f>
        <v>0</v>
      </c>
      <c r="L194" s="345">
        <v>0</v>
      </c>
      <c r="M194" s="345">
        <v>0</v>
      </c>
      <c r="N194" s="346">
        <v>0</v>
      </c>
      <c r="O194" s="178">
        <f>P194+R194</f>
        <v>0</v>
      </c>
      <c r="P194" s="345">
        <v>0</v>
      </c>
      <c r="Q194" s="345">
        <v>0</v>
      </c>
      <c r="R194" s="346">
        <v>0</v>
      </c>
      <c r="S194" s="178">
        <f>+T194+V194</f>
        <v>0</v>
      </c>
      <c r="T194" s="345">
        <v>0</v>
      </c>
      <c r="U194" s="345">
        <v>0</v>
      </c>
      <c r="V194" s="346">
        <v>0</v>
      </c>
      <c r="W194" s="178">
        <f>+X194+Z194</f>
        <v>0</v>
      </c>
      <c r="X194" s="345">
        <v>0</v>
      </c>
      <c r="Y194" s="345">
        <v>0</v>
      </c>
      <c r="Z194" s="346">
        <v>0</v>
      </c>
      <c r="AA194" s="350">
        <v>0</v>
      </c>
      <c r="AB194" s="350">
        <v>0</v>
      </c>
      <c r="AC194" s="596" t="s">
        <v>261</v>
      </c>
      <c r="AD194" s="636" t="s">
        <v>39</v>
      </c>
      <c r="AE194" s="636" t="s">
        <v>39</v>
      </c>
      <c r="AF194" s="669" t="s">
        <v>39</v>
      </c>
      <c r="AN194" s="69"/>
      <c r="AO194" s="69"/>
      <c r="AP194" s="60"/>
      <c r="AQ194" s="64"/>
      <c r="AR194" s="70"/>
      <c r="AS194" s="70"/>
      <c r="AT194" s="70"/>
      <c r="AU194" s="70"/>
      <c r="AV194" s="70"/>
      <c r="AW194" s="70"/>
      <c r="AX194" s="70"/>
      <c r="AY194" s="70"/>
      <c r="AZ194" s="70"/>
      <c r="BA194" s="70"/>
      <c r="BB194" s="70"/>
      <c r="BC194" s="70"/>
      <c r="BD194" s="70"/>
      <c r="BE194" s="70"/>
      <c r="BF194" s="70"/>
      <c r="BG194" s="71"/>
      <c r="BH194" s="69"/>
      <c r="BI194" s="69"/>
      <c r="BJ194" s="69"/>
      <c r="BK194" s="69"/>
      <c r="BL194" s="69"/>
      <c r="BM194" s="69"/>
      <c r="BN194" s="69"/>
      <c r="BO194" s="69"/>
    </row>
    <row r="195" spans="1:67" s="68" customFormat="1" ht="19.5" customHeight="1" thickBot="1" x14ac:dyDescent="0.25">
      <c r="A195" s="585"/>
      <c r="B195" s="588"/>
      <c r="C195" s="679"/>
      <c r="D195" s="704"/>
      <c r="E195" s="803"/>
      <c r="F195" s="738"/>
      <c r="G195" s="741"/>
      <c r="H195" s="667"/>
      <c r="I195" s="659"/>
      <c r="J195" s="277" t="s">
        <v>28</v>
      </c>
      <c r="K195" s="181">
        <f>L195+N195</f>
        <v>4.5</v>
      </c>
      <c r="L195" s="352">
        <v>4.5</v>
      </c>
      <c r="M195" s="352">
        <v>0</v>
      </c>
      <c r="N195" s="353">
        <v>0</v>
      </c>
      <c r="O195" s="181">
        <f>P195+R195</f>
        <v>0</v>
      </c>
      <c r="P195" s="352">
        <v>0</v>
      </c>
      <c r="Q195" s="352">
        <v>0</v>
      </c>
      <c r="R195" s="353">
        <v>0</v>
      </c>
      <c r="S195" s="181">
        <f>T195+V195</f>
        <v>0</v>
      </c>
      <c r="T195" s="352">
        <v>0</v>
      </c>
      <c r="U195" s="352">
        <v>0</v>
      </c>
      <c r="V195" s="353">
        <v>0</v>
      </c>
      <c r="W195" s="181">
        <f>+X195+Z195</f>
        <v>0</v>
      </c>
      <c r="X195" s="352">
        <v>0</v>
      </c>
      <c r="Y195" s="352">
        <v>0</v>
      </c>
      <c r="Z195" s="353">
        <v>0</v>
      </c>
      <c r="AA195" s="354">
        <v>0</v>
      </c>
      <c r="AB195" s="354">
        <v>0</v>
      </c>
      <c r="AC195" s="1093"/>
      <c r="AD195" s="1108"/>
      <c r="AE195" s="1108"/>
      <c r="AF195" s="1107"/>
      <c r="AN195" s="69"/>
      <c r="AO195" s="69"/>
      <c r="AP195" s="60"/>
      <c r="AQ195" s="64"/>
      <c r="AR195" s="70"/>
      <c r="AS195" s="70"/>
      <c r="AT195" s="70"/>
      <c r="AU195" s="70"/>
      <c r="AV195" s="70"/>
      <c r="AW195" s="70"/>
      <c r="AX195" s="70"/>
      <c r="AY195" s="70"/>
      <c r="AZ195" s="70"/>
      <c r="BA195" s="70"/>
      <c r="BB195" s="70"/>
      <c r="BC195" s="70"/>
      <c r="BD195" s="70"/>
      <c r="BE195" s="70"/>
      <c r="BF195" s="70"/>
      <c r="BG195" s="71"/>
      <c r="BH195" s="69"/>
      <c r="BI195" s="69"/>
      <c r="BJ195" s="69"/>
      <c r="BK195" s="69"/>
      <c r="BL195" s="69"/>
      <c r="BM195" s="69"/>
      <c r="BN195" s="69"/>
      <c r="BO195" s="69"/>
    </row>
    <row r="196" spans="1:67" s="68" customFormat="1" ht="22.5" customHeight="1" thickBot="1" x14ac:dyDescent="0.25">
      <c r="A196" s="586"/>
      <c r="B196" s="589"/>
      <c r="C196" s="555"/>
      <c r="D196" s="705"/>
      <c r="E196" s="804"/>
      <c r="F196" s="739"/>
      <c r="G196" s="634"/>
      <c r="H196" s="668"/>
      <c r="I196" s="599"/>
      <c r="J196" s="338" t="s">
        <v>26</v>
      </c>
      <c r="K196" s="16">
        <f t="shared" ref="K196:AB196" si="60">SUM(K194:K195)</f>
        <v>4.5</v>
      </c>
      <c r="L196" s="17">
        <f t="shared" si="60"/>
        <v>4.5</v>
      </c>
      <c r="M196" s="17">
        <f t="shared" si="60"/>
        <v>0</v>
      </c>
      <c r="N196" s="18">
        <f t="shared" si="60"/>
        <v>0</v>
      </c>
      <c r="O196" s="16">
        <f t="shared" si="60"/>
        <v>0</v>
      </c>
      <c r="P196" s="17">
        <f t="shared" si="60"/>
        <v>0</v>
      </c>
      <c r="Q196" s="17">
        <f t="shared" si="60"/>
        <v>0</v>
      </c>
      <c r="R196" s="18">
        <f t="shared" si="60"/>
        <v>0</v>
      </c>
      <c r="S196" s="16">
        <f t="shared" si="60"/>
        <v>0</v>
      </c>
      <c r="T196" s="17">
        <f t="shared" si="60"/>
        <v>0</v>
      </c>
      <c r="U196" s="17">
        <f t="shared" si="60"/>
        <v>0</v>
      </c>
      <c r="V196" s="18">
        <f t="shared" si="60"/>
        <v>0</v>
      </c>
      <c r="W196" s="16">
        <f t="shared" si="60"/>
        <v>0</v>
      </c>
      <c r="X196" s="17">
        <f t="shared" si="60"/>
        <v>0</v>
      </c>
      <c r="Y196" s="17">
        <f t="shared" si="60"/>
        <v>0</v>
      </c>
      <c r="Z196" s="18">
        <f t="shared" si="60"/>
        <v>0</v>
      </c>
      <c r="AA196" s="19">
        <f t="shared" si="60"/>
        <v>0</v>
      </c>
      <c r="AB196" s="19">
        <f t="shared" si="60"/>
        <v>0</v>
      </c>
      <c r="AC196" s="1093"/>
      <c r="AD196" s="1108"/>
      <c r="AE196" s="1108"/>
      <c r="AF196" s="1107"/>
      <c r="AN196" s="69"/>
      <c r="AO196" s="69"/>
      <c r="AP196" s="60"/>
      <c r="AQ196" s="64"/>
      <c r="AR196" s="70"/>
      <c r="AS196" s="70"/>
      <c r="AT196" s="70"/>
      <c r="AU196" s="70"/>
      <c r="AV196" s="70"/>
      <c r="AW196" s="70"/>
      <c r="AX196" s="70"/>
      <c r="AY196" s="70"/>
      <c r="AZ196" s="70"/>
      <c r="BA196" s="70"/>
      <c r="BB196" s="70"/>
      <c r="BC196" s="70"/>
      <c r="BD196" s="70"/>
      <c r="BE196" s="70"/>
      <c r="BF196" s="70"/>
      <c r="BG196" s="71"/>
      <c r="BH196" s="69"/>
      <c r="BI196" s="69"/>
      <c r="BJ196" s="69"/>
      <c r="BK196" s="69"/>
      <c r="BL196" s="69"/>
      <c r="BM196" s="69"/>
      <c r="BN196" s="69"/>
      <c r="BO196" s="69"/>
    </row>
    <row r="197" spans="1:67" s="68" customFormat="1" ht="22.5" customHeight="1" thickBot="1" x14ac:dyDescent="0.25">
      <c r="A197" s="583" t="s">
        <v>17</v>
      </c>
      <c r="B197" s="587" t="s">
        <v>18</v>
      </c>
      <c r="C197" s="678" t="s">
        <v>18</v>
      </c>
      <c r="D197" s="703" t="s">
        <v>155</v>
      </c>
      <c r="E197" s="802" t="s">
        <v>205</v>
      </c>
      <c r="F197" s="737"/>
      <c r="G197" s="740" t="s">
        <v>123</v>
      </c>
      <c r="H197" s="666" t="s">
        <v>21</v>
      </c>
      <c r="I197" s="658" t="s">
        <v>22</v>
      </c>
      <c r="J197" s="275" t="s">
        <v>25</v>
      </c>
      <c r="K197" s="178">
        <f>+L197+N197</f>
        <v>0</v>
      </c>
      <c r="L197" s="345">
        <v>0</v>
      </c>
      <c r="M197" s="345">
        <v>0</v>
      </c>
      <c r="N197" s="346">
        <v>0</v>
      </c>
      <c r="O197" s="178">
        <f>P197+R197</f>
        <v>197.2</v>
      </c>
      <c r="P197" s="345">
        <v>0</v>
      </c>
      <c r="Q197" s="345">
        <v>0</v>
      </c>
      <c r="R197" s="346">
        <v>197.2</v>
      </c>
      <c r="S197" s="178">
        <f>+T197+V197</f>
        <v>197.2</v>
      </c>
      <c r="T197" s="345">
        <v>0</v>
      </c>
      <c r="U197" s="345">
        <v>0</v>
      </c>
      <c r="V197" s="346">
        <v>197.2</v>
      </c>
      <c r="W197" s="178">
        <f>+X197+Z197</f>
        <v>0</v>
      </c>
      <c r="X197" s="345">
        <v>0</v>
      </c>
      <c r="Y197" s="345">
        <v>0</v>
      </c>
      <c r="Z197" s="346">
        <v>0</v>
      </c>
      <c r="AA197" s="350">
        <v>0</v>
      </c>
      <c r="AB197" s="350">
        <v>0</v>
      </c>
      <c r="AC197" s="596" t="s">
        <v>176</v>
      </c>
      <c r="AD197" s="636" t="s">
        <v>29</v>
      </c>
      <c r="AE197" s="636" t="s">
        <v>39</v>
      </c>
      <c r="AF197" s="669" t="s">
        <v>39</v>
      </c>
      <c r="AN197" s="69"/>
      <c r="AO197" s="69"/>
      <c r="AP197" s="60"/>
      <c r="AQ197" s="64"/>
      <c r="AR197" s="70"/>
      <c r="AS197" s="70"/>
      <c r="AT197" s="70"/>
      <c r="AU197" s="70"/>
      <c r="AV197" s="70"/>
      <c r="AW197" s="70"/>
      <c r="AX197" s="70"/>
      <c r="AY197" s="70"/>
      <c r="AZ197" s="70"/>
      <c r="BA197" s="70"/>
      <c r="BB197" s="70"/>
      <c r="BC197" s="70"/>
      <c r="BD197" s="70"/>
      <c r="BE197" s="70"/>
      <c r="BF197" s="70"/>
      <c r="BG197" s="71"/>
      <c r="BH197" s="69"/>
      <c r="BI197" s="69"/>
      <c r="BJ197" s="69"/>
      <c r="BK197" s="69"/>
      <c r="BL197" s="69"/>
      <c r="BM197" s="69"/>
      <c r="BN197" s="69"/>
      <c r="BO197" s="69"/>
    </row>
    <row r="198" spans="1:67" s="68" customFormat="1" ht="22.5" customHeight="1" thickBot="1" x14ac:dyDescent="0.25">
      <c r="A198" s="585"/>
      <c r="B198" s="588"/>
      <c r="C198" s="679"/>
      <c r="D198" s="704"/>
      <c r="E198" s="803"/>
      <c r="F198" s="738"/>
      <c r="G198" s="741"/>
      <c r="H198" s="667"/>
      <c r="I198" s="659"/>
      <c r="J198" s="277" t="s">
        <v>28</v>
      </c>
      <c r="K198" s="181">
        <f>L198+N198</f>
        <v>0</v>
      </c>
      <c r="L198" s="352">
        <v>0</v>
      </c>
      <c r="M198" s="352">
        <v>0</v>
      </c>
      <c r="N198" s="353">
        <v>0</v>
      </c>
      <c r="O198" s="181">
        <f>P198+R198</f>
        <v>50</v>
      </c>
      <c r="P198" s="352">
        <v>0</v>
      </c>
      <c r="Q198" s="352">
        <v>0</v>
      </c>
      <c r="R198" s="353">
        <v>50</v>
      </c>
      <c r="S198" s="181">
        <f>T198+V198</f>
        <v>50</v>
      </c>
      <c r="T198" s="352">
        <v>0</v>
      </c>
      <c r="U198" s="352">
        <v>0</v>
      </c>
      <c r="V198" s="353">
        <v>50</v>
      </c>
      <c r="W198" s="181">
        <f>+X198+Z198</f>
        <v>0</v>
      </c>
      <c r="X198" s="352">
        <v>0</v>
      </c>
      <c r="Y198" s="352">
        <v>0</v>
      </c>
      <c r="Z198" s="353">
        <v>0</v>
      </c>
      <c r="AA198" s="354">
        <v>0</v>
      </c>
      <c r="AB198" s="354">
        <v>0</v>
      </c>
      <c r="AC198" s="1093"/>
      <c r="AD198" s="1108"/>
      <c r="AE198" s="1108"/>
      <c r="AF198" s="1107"/>
      <c r="AN198" s="69"/>
      <c r="AO198" s="69"/>
      <c r="AP198" s="60"/>
      <c r="AQ198" s="64"/>
      <c r="AR198" s="70"/>
      <c r="AS198" s="70"/>
      <c r="AT198" s="70"/>
      <c r="AU198" s="70"/>
      <c r="AV198" s="70"/>
      <c r="AW198" s="70"/>
      <c r="AX198" s="70"/>
      <c r="AY198" s="70"/>
      <c r="AZ198" s="70"/>
      <c r="BA198" s="70"/>
      <c r="BB198" s="70"/>
      <c r="BC198" s="70"/>
      <c r="BD198" s="70"/>
      <c r="BE198" s="70"/>
      <c r="BF198" s="70"/>
      <c r="BG198" s="71"/>
      <c r="BH198" s="69"/>
      <c r="BI198" s="69"/>
      <c r="BJ198" s="69"/>
      <c r="BK198" s="69"/>
      <c r="BL198" s="69"/>
      <c r="BM198" s="69"/>
      <c r="BN198" s="69"/>
      <c r="BO198" s="69"/>
    </row>
    <row r="199" spans="1:67" s="68" customFormat="1" ht="22.5" customHeight="1" thickBot="1" x14ac:dyDescent="0.25">
      <c r="A199" s="586"/>
      <c r="B199" s="589"/>
      <c r="C199" s="555"/>
      <c r="D199" s="705"/>
      <c r="E199" s="804"/>
      <c r="F199" s="739"/>
      <c r="G199" s="634"/>
      <c r="H199" s="668"/>
      <c r="I199" s="599"/>
      <c r="J199" s="338" t="s">
        <v>26</v>
      </c>
      <c r="K199" s="16">
        <f t="shared" ref="K199:AB199" si="61">SUM(K197:K198)</f>
        <v>0</v>
      </c>
      <c r="L199" s="17">
        <f t="shared" si="61"/>
        <v>0</v>
      </c>
      <c r="M199" s="17">
        <f t="shared" si="61"/>
        <v>0</v>
      </c>
      <c r="N199" s="18">
        <f t="shared" si="61"/>
        <v>0</v>
      </c>
      <c r="O199" s="16">
        <f t="shared" si="61"/>
        <v>247.2</v>
      </c>
      <c r="P199" s="17">
        <f t="shared" si="61"/>
        <v>0</v>
      </c>
      <c r="Q199" s="17">
        <f t="shared" si="61"/>
        <v>0</v>
      </c>
      <c r="R199" s="18">
        <f t="shared" si="61"/>
        <v>247.2</v>
      </c>
      <c r="S199" s="16">
        <f t="shared" si="61"/>
        <v>247.2</v>
      </c>
      <c r="T199" s="17">
        <f t="shared" si="61"/>
        <v>0</v>
      </c>
      <c r="U199" s="17">
        <f t="shared" si="61"/>
        <v>0</v>
      </c>
      <c r="V199" s="18">
        <f t="shared" si="61"/>
        <v>247.2</v>
      </c>
      <c r="W199" s="16">
        <f t="shared" si="61"/>
        <v>0</v>
      </c>
      <c r="X199" s="17">
        <f t="shared" si="61"/>
        <v>0</v>
      </c>
      <c r="Y199" s="17">
        <f t="shared" si="61"/>
        <v>0</v>
      </c>
      <c r="Z199" s="18">
        <f t="shared" si="61"/>
        <v>0</v>
      </c>
      <c r="AA199" s="19">
        <f t="shared" si="61"/>
        <v>0</v>
      </c>
      <c r="AB199" s="19">
        <f t="shared" si="61"/>
        <v>0</v>
      </c>
      <c r="AC199" s="1093"/>
      <c r="AD199" s="1108"/>
      <c r="AE199" s="1108"/>
      <c r="AF199" s="1107"/>
      <c r="AN199" s="69"/>
      <c r="AO199" s="69"/>
      <c r="AP199" s="60"/>
      <c r="AQ199" s="64"/>
      <c r="AR199" s="70"/>
      <c r="AS199" s="70"/>
      <c r="AT199" s="70"/>
      <c r="AU199" s="70"/>
      <c r="AV199" s="70"/>
      <c r="AW199" s="70"/>
      <c r="AX199" s="70"/>
      <c r="AY199" s="70"/>
      <c r="AZ199" s="70"/>
      <c r="BA199" s="70"/>
      <c r="BB199" s="70"/>
      <c r="BC199" s="70"/>
      <c r="BD199" s="70"/>
      <c r="BE199" s="70"/>
      <c r="BF199" s="70"/>
      <c r="BG199" s="71"/>
      <c r="BH199" s="69"/>
      <c r="BI199" s="69"/>
      <c r="BJ199" s="69"/>
      <c r="BK199" s="69"/>
      <c r="BL199" s="69"/>
      <c r="BM199" s="69"/>
      <c r="BN199" s="69"/>
      <c r="BO199" s="69"/>
    </row>
    <row r="200" spans="1:67" s="68" customFormat="1" ht="27" customHeight="1" thickBot="1" x14ac:dyDescent="0.25">
      <c r="A200" s="663" t="s">
        <v>17</v>
      </c>
      <c r="B200" s="587" t="s">
        <v>18</v>
      </c>
      <c r="C200" s="678" t="s">
        <v>18</v>
      </c>
      <c r="D200" s="834" t="s">
        <v>159</v>
      </c>
      <c r="E200" s="781" t="s">
        <v>160</v>
      </c>
      <c r="F200" s="743"/>
      <c r="G200" s="632" t="s">
        <v>161</v>
      </c>
      <c r="H200" s="757" t="s">
        <v>84</v>
      </c>
      <c r="I200" s="658" t="s">
        <v>22</v>
      </c>
      <c r="J200" s="115" t="s">
        <v>28</v>
      </c>
      <c r="K200" s="172">
        <f>+L200+N200</f>
        <v>2</v>
      </c>
      <c r="L200" s="355">
        <v>2</v>
      </c>
      <c r="M200" s="356">
        <v>0</v>
      </c>
      <c r="N200" s="357">
        <v>0</v>
      </c>
      <c r="O200" s="172">
        <f>+P200+R200</f>
        <v>2</v>
      </c>
      <c r="P200" s="356">
        <v>2</v>
      </c>
      <c r="Q200" s="356">
        <v>0</v>
      </c>
      <c r="R200" s="358">
        <v>0</v>
      </c>
      <c r="S200" s="172">
        <f>+T200+V200</f>
        <v>2</v>
      </c>
      <c r="T200" s="355">
        <v>2</v>
      </c>
      <c r="U200" s="356">
        <v>0</v>
      </c>
      <c r="V200" s="357">
        <v>0</v>
      </c>
      <c r="W200" s="186">
        <f>+X200+Z200</f>
        <v>0</v>
      </c>
      <c r="X200" s="356">
        <v>0</v>
      </c>
      <c r="Y200" s="356">
        <v>0</v>
      </c>
      <c r="Z200" s="358">
        <v>0</v>
      </c>
      <c r="AA200" s="359">
        <v>2</v>
      </c>
      <c r="AB200" s="359">
        <v>2</v>
      </c>
      <c r="AC200" s="865" t="s">
        <v>370</v>
      </c>
      <c r="AD200" s="725">
        <v>11</v>
      </c>
      <c r="AE200" s="725">
        <v>11</v>
      </c>
      <c r="AF200" s="807">
        <v>11</v>
      </c>
      <c r="AN200" s="69"/>
      <c r="AO200" s="69"/>
      <c r="AP200" s="60"/>
      <c r="AQ200" s="64"/>
      <c r="AR200" s="70"/>
      <c r="AS200" s="70"/>
      <c r="AT200" s="70"/>
      <c r="AU200" s="70"/>
      <c r="AV200" s="70"/>
      <c r="AW200" s="70"/>
      <c r="AX200" s="70"/>
      <c r="AY200" s="70"/>
      <c r="AZ200" s="70"/>
      <c r="BA200" s="70"/>
      <c r="BB200" s="70"/>
      <c r="BC200" s="70"/>
      <c r="BD200" s="70"/>
      <c r="BE200" s="70"/>
      <c r="BF200" s="70"/>
      <c r="BG200" s="71"/>
      <c r="BH200" s="69"/>
      <c r="BI200" s="69"/>
      <c r="BJ200" s="69"/>
      <c r="BK200" s="69"/>
      <c r="BL200" s="69"/>
      <c r="BM200" s="69"/>
      <c r="BN200" s="69"/>
      <c r="BO200" s="69"/>
    </row>
    <row r="201" spans="1:67" s="68" customFormat="1" ht="29.25" customHeight="1" thickBot="1" x14ac:dyDescent="0.25">
      <c r="A201" s="664"/>
      <c r="B201" s="589"/>
      <c r="C201" s="690"/>
      <c r="D201" s="836"/>
      <c r="E201" s="753"/>
      <c r="F201" s="745"/>
      <c r="G201" s="634"/>
      <c r="H201" s="756"/>
      <c r="I201" s="747"/>
      <c r="J201" s="360" t="s">
        <v>26</v>
      </c>
      <c r="K201" s="8">
        <f t="shared" ref="K201:N201" si="62">SUM(K200)</f>
        <v>2</v>
      </c>
      <c r="L201" s="2">
        <f t="shared" si="62"/>
        <v>2</v>
      </c>
      <c r="M201" s="2">
        <f t="shared" si="62"/>
        <v>0</v>
      </c>
      <c r="N201" s="11">
        <f t="shared" si="62"/>
        <v>0</v>
      </c>
      <c r="O201" s="20">
        <f>SUM(O200)</f>
        <v>2</v>
      </c>
      <c r="P201" s="3">
        <f>+P200</f>
        <v>2</v>
      </c>
      <c r="Q201" s="3">
        <v>0</v>
      </c>
      <c r="R201" s="21">
        <f t="shared" ref="R201:Z201" si="63">SUM(R200)</f>
        <v>0</v>
      </c>
      <c r="S201" s="8">
        <f t="shared" si="63"/>
        <v>2</v>
      </c>
      <c r="T201" s="2">
        <f t="shared" si="63"/>
        <v>2</v>
      </c>
      <c r="U201" s="2">
        <f t="shared" si="63"/>
        <v>0</v>
      </c>
      <c r="V201" s="11">
        <f t="shared" si="63"/>
        <v>0</v>
      </c>
      <c r="W201" s="8">
        <f t="shared" si="63"/>
        <v>0</v>
      </c>
      <c r="X201" s="2">
        <f t="shared" si="63"/>
        <v>0</v>
      </c>
      <c r="Y201" s="2">
        <f t="shared" si="63"/>
        <v>0</v>
      </c>
      <c r="Z201" s="11">
        <f t="shared" si="63"/>
        <v>0</v>
      </c>
      <c r="AA201" s="23">
        <f>AA200</f>
        <v>2</v>
      </c>
      <c r="AB201" s="23">
        <f>AB200</f>
        <v>2</v>
      </c>
      <c r="AC201" s="867"/>
      <c r="AD201" s="727"/>
      <c r="AE201" s="727"/>
      <c r="AF201" s="808"/>
      <c r="AN201" s="69"/>
      <c r="AO201" s="69"/>
      <c r="AP201" s="60"/>
      <c r="AQ201" s="64"/>
      <c r="AR201" s="70"/>
      <c r="AS201" s="70"/>
      <c r="AT201" s="70"/>
      <c r="AU201" s="70"/>
      <c r="AV201" s="70"/>
      <c r="AW201" s="70"/>
      <c r="AX201" s="70"/>
      <c r="AY201" s="70"/>
      <c r="AZ201" s="70"/>
      <c r="BA201" s="70"/>
      <c r="BB201" s="70"/>
      <c r="BC201" s="70"/>
      <c r="BD201" s="70"/>
      <c r="BE201" s="70"/>
      <c r="BF201" s="70"/>
      <c r="BG201" s="71"/>
      <c r="BH201" s="69"/>
      <c r="BI201" s="69"/>
      <c r="BJ201" s="69"/>
      <c r="BK201" s="69"/>
      <c r="BL201" s="69"/>
      <c r="BM201" s="69"/>
      <c r="BN201" s="69"/>
      <c r="BO201" s="69"/>
    </row>
    <row r="202" spans="1:67" s="68" customFormat="1" ht="19.5" customHeight="1" thickBot="1" x14ac:dyDescent="0.25">
      <c r="A202" s="665" t="s">
        <v>17</v>
      </c>
      <c r="B202" s="656" t="s">
        <v>18</v>
      </c>
      <c r="C202" s="764" t="s">
        <v>18</v>
      </c>
      <c r="D202" s="768" t="s">
        <v>166</v>
      </c>
      <c r="E202" s="717" t="s">
        <v>278</v>
      </c>
      <c r="F202" s="712"/>
      <c r="G202" s="714" t="s">
        <v>123</v>
      </c>
      <c r="H202" s="715" t="s">
        <v>21</v>
      </c>
      <c r="I202" s="733" t="s">
        <v>22</v>
      </c>
      <c r="J202" s="322" t="s">
        <v>25</v>
      </c>
      <c r="K202" s="250">
        <f>+L202+N202</f>
        <v>0</v>
      </c>
      <c r="L202" s="99">
        <v>0</v>
      </c>
      <c r="M202" s="99">
        <v>0</v>
      </c>
      <c r="N202" s="251">
        <v>0</v>
      </c>
      <c r="O202" s="250">
        <f>P202+R202</f>
        <v>0</v>
      </c>
      <c r="P202" s="99">
        <v>0</v>
      </c>
      <c r="Q202" s="99">
        <v>0</v>
      </c>
      <c r="R202" s="251">
        <v>0</v>
      </c>
      <c r="S202" s="250">
        <f>+T202+V202</f>
        <v>0</v>
      </c>
      <c r="T202" s="99">
        <v>0</v>
      </c>
      <c r="U202" s="99">
        <v>0</v>
      </c>
      <c r="V202" s="251">
        <v>0</v>
      </c>
      <c r="W202" s="250">
        <f>+X202+Z202</f>
        <v>0</v>
      </c>
      <c r="X202" s="99">
        <v>0</v>
      </c>
      <c r="Y202" s="99">
        <v>0</v>
      </c>
      <c r="Z202" s="251">
        <v>0</v>
      </c>
      <c r="AA202" s="101">
        <v>0</v>
      </c>
      <c r="AB202" s="101">
        <v>0</v>
      </c>
      <c r="AC202" s="596" t="s">
        <v>193</v>
      </c>
      <c r="AD202" s="636" t="s">
        <v>39</v>
      </c>
      <c r="AE202" s="636" t="s">
        <v>39</v>
      </c>
      <c r="AF202" s="972" t="s">
        <v>39</v>
      </c>
      <c r="AN202" s="69"/>
      <c r="AO202" s="69"/>
      <c r="AP202" s="60"/>
      <c r="AQ202" s="64"/>
      <c r="AR202" s="70"/>
      <c r="AS202" s="70"/>
      <c r="AT202" s="70"/>
      <c r="AU202" s="70"/>
      <c r="AV202" s="70"/>
      <c r="AW202" s="70"/>
      <c r="AX202" s="70"/>
      <c r="AY202" s="70"/>
      <c r="AZ202" s="70"/>
      <c r="BA202" s="70"/>
      <c r="BB202" s="70"/>
      <c r="BC202" s="70"/>
      <c r="BD202" s="70"/>
      <c r="BE202" s="70"/>
      <c r="BF202" s="70"/>
      <c r="BG202" s="71"/>
      <c r="BH202" s="69"/>
      <c r="BI202" s="69"/>
      <c r="BJ202" s="69"/>
      <c r="BK202" s="69"/>
      <c r="BL202" s="69"/>
      <c r="BM202" s="69"/>
      <c r="BN202" s="69"/>
      <c r="BO202" s="69"/>
    </row>
    <row r="203" spans="1:67" s="68" customFormat="1" ht="20.25" customHeight="1" thickBot="1" x14ac:dyDescent="0.25">
      <c r="A203" s="586"/>
      <c r="B203" s="657"/>
      <c r="C203" s="555"/>
      <c r="D203" s="769"/>
      <c r="E203" s="718"/>
      <c r="F203" s="713"/>
      <c r="G203" s="682"/>
      <c r="H203" s="684"/>
      <c r="I203" s="686"/>
      <c r="J203" s="324" t="s">
        <v>28</v>
      </c>
      <c r="K203" s="181">
        <f>+L203+N203</f>
        <v>13.5</v>
      </c>
      <c r="L203" s="361">
        <v>0</v>
      </c>
      <c r="M203" s="326">
        <v>0</v>
      </c>
      <c r="N203" s="327">
        <v>13.5</v>
      </c>
      <c r="O203" s="181">
        <f>+P203+R203</f>
        <v>0</v>
      </c>
      <c r="P203" s="361">
        <v>0</v>
      </c>
      <c r="Q203" s="326">
        <v>0</v>
      </c>
      <c r="R203" s="327">
        <v>0</v>
      </c>
      <c r="S203" s="181">
        <f>+T203+V203</f>
        <v>0</v>
      </c>
      <c r="T203" s="361">
        <v>0</v>
      </c>
      <c r="U203" s="326">
        <v>0</v>
      </c>
      <c r="V203" s="327">
        <v>0</v>
      </c>
      <c r="W203" s="181">
        <f>+X203+Z203</f>
        <v>0</v>
      </c>
      <c r="X203" s="361">
        <v>0</v>
      </c>
      <c r="Y203" s="361">
        <v>0</v>
      </c>
      <c r="Z203" s="327">
        <v>0</v>
      </c>
      <c r="AA203" s="329">
        <v>0</v>
      </c>
      <c r="AB203" s="329">
        <v>0</v>
      </c>
      <c r="AC203" s="596"/>
      <c r="AD203" s="636"/>
      <c r="AE203" s="636"/>
      <c r="AF203" s="972"/>
      <c r="AN203" s="69"/>
      <c r="AO203" s="69"/>
      <c r="AP203" s="60"/>
      <c r="AQ203" s="64"/>
      <c r="AR203" s="70"/>
      <c r="AS203" s="70"/>
      <c r="AT203" s="70"/>
      <c r="AU203" s="70"/>
      <c r="AV203" s="70"/>
      <c r="AW203" s="70"/>
      <c r="AX203" s="70"/>
      <c r="AY203" s="70"/>
      <c r="AZ203" s="70"/>
      <c r="BA203" s="70"/>
      <c r="BB203" s="70"/>
      <c r="BC203" s="70"/>
      <c r="BD203" s="70"/>
      <c r="BE203" s="70"/>
      <c r="BF203" s="70"/>
      <c r="BG203" s="71"/>
      <c r="BH203" s="69"/>
      <c r="BI203" s="69"/>
      <c r="BJ203" s="69"/>
      <c r="BK203" s="69"/>
      <c r="BL203" s="69"/>
      <c r="BM203" s="69"/>
      <c r="BN203" s="69"/>
      <c r="BO203" s="69"/>
    </row>
    <row r="204" spans="1:67" s="68" customFormat="1" ht="27.75" customHeight="1" thickBot="1" x14ac:dyDescent="0.25">
      <c r="A204" s="586"/>
      <c r="B204" s="657"/>
      <c r="C204" s="555"/>
      <c r="D204" s="770"/>
      <c r="E204" s="718"/>
      <c r="F204" s="713"/>
      <c r="G204" s="682"/>
      <c r="H204" s="684"/>
      <c r="I204" s="686"/>
      <c r="J204" s="127" t="s">
        <v>26</v>
      </c>
      <c r="K204" s="8">
        <f t="shared" ref="K204:AB204" si="64">SUM(K202:K203)</f>
        <v>13.5</v>
      </c>
      <c r="L204" s="2">
        <f t="shared" si="64"/>
        <v>0</v>
      </c>
      <c r="M204" s="2">
        <f t="shared" si="64"/>
        <v>0</v>
      </c>
      <c r="N204" s="7">
        <f t="shared" si="64"/>
        <v>13.5</v>
      </c>
      <c r="O204" s="20">
        <f t="shared" si="64"/>
        <v>0</v>
      </c>
      <c r="P204" s="3">
        <f t="shared" si="64"/>
        <v>0</v>
      </c>
      <c r="Q204" s="3">
        <f t="shared" si="64"/>
        <v>0</v>
      </c>
      <c r="R204" s="21">
        <f t="shared" si="64"/>
        <v>0</v>
      </c>
      <c r="S204" s="8">
        <f t="shared" si="64"/>
        <v>0</v>
      </c>
      <c r="T204" s="2">
        <f t="shared" si="64"/>
        <v>0</v>
      </c>
      <c r="U204" s="2">
        <f t="shared" si="64"/>
        <v>0</v>
      </c>
      <c r="V204" s="7">
        <f t="shared" si="64"/>
        <v>0</v>
      </c>
      <c r="W204" s="8">
        <f t="shared" si="64"/>
        <v>0</v>
      </c>
      <c r="X204" s="2">
        <f t="shared" si="64"/>
        <v>0</v>
      </c>
      <c r="Y204" s="2">
        <f t="shared" si="64"/>
        <v>0</v>
      </c>
      <c r="Z204" s="7">
        <f t="shared" si="64"/>
        <v>0</v>
      </c>
      <c r="AA204" s="23">
        <f t="shared" si="64"/>
        <v>0</v>
      </c>
      <c r="AB204" s="23">
        <f t="shared" si="64"/>
        <v>0</v>
      </c>
      <c r="AC204" s="596"/>
      <c r="AD204" s="636"/>
      <c r="AE204" s="636"/>
      <c r="AF204" s="669"/>
      <c r="AN204" s="69"/>
      <c r="AO204" s="69"/>
      <c r="AP204" s="60"/>
      <c r="AQ204" s="64"/>
      <c r="AR204" s="70"/>
      <c r="AS204" s="70"/>
      <c r="AT204" s="70"/>
      <c r="AU204" s="70"/>
      <c r="AV204" s="70"/>
      <c r="AW204" s="70"/>
      <c r="AX204" s="70"/>
      <c r="AY204" s="70"/>
      <c r="AZ204" s="70"/>
      <c r="BA204" s="70"/>
      <c r="BB204" s="70"/>
      <c r="BC204" s="70"/>
      <c r="BD204" s="70"/>
      <c r="BE204" s="70"/>
      <c r="BF204" s="70"/>
      <c r="BG204" s="71"/>
      <c r="BH204" s="69"/>
      <c r="BI204" s="69"/>
      <c r="BJ204" s="69"/>
      <c r="BK204" s="69"/>
      <c r="BL204" s="69"/>
      <c r="BM204" s="69"/>
      <c r="BN204" s="69"/>
      <c r="BO204" s="69"/>
    </row>
    <row r="205" spans="1:67" s="68" customFormat="1" ht="24.75" customHeight="1" thickBot="1" x14ac:dyDescent="0.25">
      <c r="A205" s="665" t="s">
        <v>17</v>
      </c>
      <c r="B205" s="656" t="s">
        <v>18</v>
      </c>
      <c r="C205" s="764" t="s">
        <v>18</v>
      </c>
      <c r="D205" s="768" t="s">
        <v>168</v>
      </c>
      <c r="E205" s="717" t="s">
        <v>170</v>
      </c>
      <c r="F205" s="712"/>
      <c r="G205" s="714" t="s">
        <v>172</v>
      </c>
      <c r="H205" s="715" t="s">
        <v>21</v>
      </c>
      <c r="I205" s="733" t="s">
        <v>22</v>
      </c>
      <c r="J205" s="322" t="s">
        <v>25</v>
      </c>
      <c r="K205" s="250">
        <f>+L205+N205</f>
        <v>576.9</v>
      </c>
      <c r="L205" s="99">
        <v>0</v>
      </c>
      <c r="M205" s="99">
        <v>0</v>
      </c>
      <c r="N205" s="251">
        <v>576.9</v>
      </c>
      <c r="O205" s="250">
        <f>+P205+R205</f>
        <v>0</v>
      </c>
      <c r="P205" s="99">
        <v>0</v>
      </c>
      <c r="Q205" s="99">
        <v>0</v>
      </c>
      <c r="R205" s="251">
        <v>0</v>
      </c>
      <c r="S205" s="250">
        <f>+T205+V205</f>
        <v>0</v>
      </c>
      <c r="T205" s="99">
        <v>0</v>
      </c>
      <c r="U205" s="99">
        <v>0</v>
      </c>
      <c r="V205" s="251">
        <v>0</v>
      </c>
      <c r="W205" s="250">
        <f>+X205+Z205</f>
        <v>0</v>
      </c>
      <c r="X205" s="99">
        <v>0</v>
      </c>
      <c r="Y205" s="99">
        <v>0</v>
      </c>
      <c r="Z205" s="251">
        <v>0</v>
      </c>
      <c r="AA205" s="101">
        <v>0</v>
      </c>
      <c r="AB205" s="101">
        <v>0</v>
      </c>
      <c r="AC205" s="596" t="s">
        <v>176</v>
      </c>
      <c r="AD205" s="636" t="s">
        <v>39</v>
      </c>
      <c r="AE205" s="636" t="s">
        <v>39</v>
      </c>
      <c r="AF205" s="972" t="s">
        <v>39</v>
      </c>
      <c r="AN205" s="69"/>
      <c r="AO205" s="69"/>
      <c r="AP205" s="60"/>
      <c r="AQ205" s="64"/>
      <c r="AR205" s="70"/>
      <c r="AS205" s="70"/>
      <c r="AT205" s="70"/>
      <c r="AU205" s="70"/>
      <c r="AV205" s="70"/>
      <c r="AW205" s="70"/>
      <c r="AX205" s="70"/>
      <c r="AY205" s="70"/>
      <c r="AZ205" s="70"/>
      <c r="BA205" s="70"/>
      <c r="BB205" s="70"/>
      <c r="BC205" s="70"/>
      <c r="BD205" s="70"/>
      <c r="BE205" s="70"/>
      <c r="BF205" s="70"/>
      <c r="BG205" s="71"/>
      <c r="BH205" s="69"/>
      <c r="BI205" s="69"/>
      <c r="BJ205" s="69"/>
      <c r="BK205" s="69"/>
      <c r="BL205" s="69"/>
      <c r="BM205" s="69"/>
      <c r="BN205" s="69"/>
      <c r="BO205" s="69"/>
    </row>
    <row r="206" spans="1:67" s="68" customFormat="1" ht="27.75" customHeight="1" thickBot="1" x14ac:dyDescent="0.25">
      <c r="A206" s="586"/>
      <c r="B206" s="657"/>
      <c r="C206" s="555"/>
      <c r="D206" s="769"/>
      <c r="E206" s="718"/>
      <c r="F206" s="713"/>
      <c r="G206" s="682"/>
      <c r="H206" s="684"/>
      <c r="I206" s="686"/>
      <c r="J206" s="324" t="s">
        <v>28</v>
      </c>
      <c r="K206" s="181">
        <f>+L206+N206</f>
        <v>0</v>
      </c>
      <c r="L206" s="361">
        <v>0</v>
      </c>
      <c r="M206" s="326">
        <v>0</v>
      </c>
      <c r="N206" s="327">
        <v>0</v>
      </c>
      <c r="O206" s="181">
        <f>+P206+R206</f>
        <v>0</v>
      </c>
      <c r="P206" s="361">
        <v>0</v>
      </c>
      <c r="Q206" s="326">
        <v>0</v>
      </c>
      <c r="R206" s="327">
        <v>0</v>
      </c>
      <c r="S206" s="181">
        <f>+T206+V206</f>
        <v>0</v>
      </c>
      <c r="T206" s="361">
        <v>0</v>
      </c>
      <c r="U206" s="326">
        <v>0</v>
      </c>
      <c r="V206" s="327">
        <v>0</v>
      </c>
      <c r="W206" s="181">
        <f>+X206+Z206</f>
        <v>0</v>
      </c>
      <c r="X206" s="361">
        <v>0</v>
      </c>
      <c r="Y206" s="361">
        <v>0</v>
      </c>
      <c r="Z206" s="327">
        <v>0</v>
      </c>
      <c r="AA206" s="329">
        <v>0</v>
      </c>
      <c r="AB206" s="329">
        <v>0</v>
      </c>
      <c r="AC206" s="596"/>
      <c r="AD206" s="636"/>
      <c r="AE206" s="636"/>
      <c r="AF206" s="972"/>
      <c r="AN206" s="69"/>
      <c r="AO206" s="69"/>
      <c r="AP206" s="60"/>
      <c r="AQ206" s="64"/>
      <c r="AR206" s="70"/>
      <c r="AS206" s="70"/>
      <c r="AT206" s="70"/>
      <c r="AU206" s="70"/>
      <c r="AV206" s="70"/>
      <c r="AW206" s="70"/>
      <c r="AX206" s="70"/>
      <c r="AY206" s="70"/>
      <c r="AZ206" s="70"/>
      <c r="BA206" s="70"/>
      <c r="BB206" s="70"/>
      <c r="BC206" s="70"/>
      <c r="BD206" s="70"/>
      <c r="BE206" s="70"/>
      <c r="BF206" s="70"/>
      <c r="BG206" s="71"/>
      <c r="BH206" s="69"/>
      <c r="BI206" s="69"/>
      <c r="BJ206" s="69"/>
      <c r="BK206" s="69"/>
      <c r="BL206" s="69"/>
      <c r="BM206" s="69"/>
      <c r="BN206" s="69"/>
      <c r="BO206" s="69"/>
    </row>
    <row r="207" spans="1:67" s="68" customFormat="1" ht="27.75" customHeight="1" thickBot="1" x14ac:dyDescent="0.25">
      <c r="A207" s="586"/>
      <c r="B207" s="657"/>
      <c r="C207" s="555"/>
      <c r="D207" s="770"/>
      <c r="E207" s="718"/>
      <c r="F207" s="713"/>
      <c r="G207" s="682"/>
      <c r="H207" s="684"/>
      <c r="I207" s="686"/>
      <c r="J207" s="127" t="s">
        <v>26</v>
      </c>
      <c r="K207" s="8">
        <f t="shared" ref="K207:AB207" si="65">SUM(K205:K206)</f>
        <v>576.9</v>
      </c>
      <c r="L207" s="2">
        <f t="shared" si="65"/>
        <v>0</v>
      </c>
      <c r="M207" s="2">
        <f t="shared" si="65"/>
        <v>0</v>
      </c>
      <c r="N207" s="7">
        <f t="shared" si="65"/>
        <v>576.9</v>
      </c>
      <c r="O207" s="20">
        <f t="shared" si="65"/>
        <v>0</v>
      </c>
      <c r="P207" s="3">
        <f t="shared" si="65"/>
        <v>0</v>
      </c>
      <c r="Q207" s="3">
        <f t="shared" si="65"/>
        <v>0</v>
      </c>
      <c r="R207" s="21">
        <f t="shared" si="65"/>
        <v>0</v>
      </c>
      <c r="S207" s="8">
        <f t="shared" si="65"/>
        <v>0</v>
      </c>
      <c r="T207" s="2">
        <f t="shared" si="65"/>
        <v>0</v>
      </c>
      <c r="U207" s="2">
        <f t="shared" si="65"/>
        <v>0</v>
      </c>
      <c r="V207" s="7">
        <f t="shared" si="65"/>
        <v>0</v>
      </c>
      <c r="W207" s="8">
        <f t="shared" si="65"/>
        <v>0</v>
      </c>
      <c r="X207" s="2">
        <f t="shared" si="65"/>
        <v>0</v>
      </c>
      <c r="Y207" s="2">
        <f t="shared" si="65"/>
        <v>0</v>
      </c>
      <c r="Z207" s="7">
        <f t="shared" si="65"/>
        <v>0</v>
      </c>
      <c r="AA207" s="23">
        <f t="shared" si="65"/>
        <v>0</v>
      </c>
      <c r="AB207" s="23">
        <f t="shared" si="65"/>
        <v>0</v>
      </c>
      <c r="AC207" s="596"/>
      <c r="AD207" s="636"/>
      <c r="AE207" s="636"/>
      <c r="AF207" s="669"/>
      <c r="AN207" s="69"/>
      <c r="AO207" s="69"/>
      <c r="AP207" s="60"/>
      <c r="AQ207" s="64"/>
      <c r="AR207" s="70"/>
      <c r="AS207" s="70"/>
      <c r="AT207" s="70"/>
      <c r="AU207" s="70"/>
      <c r="AV207" s="70"/>
      <c r="AW207" s="70"/>
      <c r="AX207" s="70"/>
      <c r="AY207" s="70"/>
      <c r="AZ207" s="70"/>
      <c r="BA207" s="70"/>
      <c r="BB207" s="70"/>
      <c r="BC207" s="70"/>
      <c r="BD207" s="70"/>
      <c r="BE207" s="70"/>
      <c r="BF207" s="70"/>
      <c r="BG207" s="71"/>
      <c r="BH207" s="69"/>
      <c r="BI207" s="69"/>
      <c r="BJ207" s="69"/>
      <c r="BK207" s="69"/>
      <c r="BL207" s="69"/>
      <c r="BM207" s="69"/>
      <c r="BN207" s="69"/>
      <c r="BO207" s="69"/>
    </row>
    <row r="208" spans="1:67" s="68" customFormat="1" ht="39" customHeight="1" thickBot="1" x14ac:dyDescent="0.25">
      <c r="A208" s="665" t="s">
        <v>17</v>
      </c>
      <c r="B208" s="656" t="s">
        <v>18</v>
      </c>
      <c r="C208" s="764" t="s">
        <v>18</v>
      </c>
      <c r="D208" s="768" t="s">
        <v>169</v>
      </c>
      <c r="E208" s="719" t="s">
        <v>267</v>
      </c>
      <c r="F208" s="712"/>
      <c r="G208" s="714" t="s">
        <v>171</v>
      </c>
      <c r="H208" s="715" t="s">
        <v>21</v>
      </c>
      <c r="I208" s="733" t="s">
        <v>22</v>
      </c>
      <c r="J208" s="322" t="s">
        <v>25</v>
      </c>
      <c r="K208" s="250">
        <f>+L208+N208</f>
        <v>0</v>
      </c>
      <c r="L208" s="99">
        <v>0</v>
      </c>
      <c r="M208" s="99">
        <v>0</v>
      </c>
      <c r="N208" s="251">
        <v>0</v>
      </c>
      <c r="O208" s="250">
        <f>+P208+R208</f>
        <v>0</v>
      </c>
      <c r="P208" s="99">
        <v>0</v>
      </c>
      <c r="Q208" s="99">
        <v>0</v>
      </c>
      <c r="R208" s="251">
        <v>0</v>
      </c>
      <c r="S208" s="250">
        <f>+T208+V208</f>
        <v>0</v>
      </c>
      <c r="T208" s="99">
        <v>0</v>
      </c>
      <c r="U208" s="99">
        <v>0</v>
      </c>
      <c r="V208" s="251">
        <v>0</v>
      </c>
      <c r="W208" s="250">
        <f>+X208+Z208</f>
        <v>0</v>
      </c>
      <c r="X208" s="99">
        <v>0</v>
      </c>
      <c r="Y208" s="99">
        <v>0</v>
      </c>
      <c r="Z208" s="251">
        <v>0</v>
      </c>
      <c r="AA208" s="101">
        <v>0</v>
      </c>
      <c r="AB208" s="101">
        <v>0</v>
      </c>
      <c r="AC208" s="596" t="s">
        <v>176</v>
      </c>
      <c r="AD208" s="636" t="s">
        <v>29</v>
      </c>
      <c r="AE208" s="636" t="s">
        <v>39</v>
      </c>
      <c r="AF208" s="972" t="s">
        <v>39</v>
      </c>
      <c r="AN208" s="69"/>
      <c r="AO208" s="69"/>
      <c r="AP208" s="60"/>
      <c r="AQ208" s="64"/>
      <c r="AR208" s="70"/>
      <c r="AS208" s="70"/>
      <c r="AT208" s="70"/>
      <c r="AU208" s="70"/>
      <c r="AV208" s="70"/>
      <c r="AW208" s="70"/>
      <c r="AX208" s="70"/>
      <c r="AY208" s="70"/>
      <c r="AZ208" s="70"/>
      <c r="BA208" s="70"/>
      <c r="BB208" s="70"/>
      <c r="BC208" s="70"/>
      <c r="BD208" s="70"/>
      <c r="BE208" s="70"/>
      <c r="BF208" s="70"/>
      <c r="BG208" s="71"/>
      <c r="BH208" s="69"/>
      <c r="BI208" s="69"/>
      <c r="BJ208" s="69"/>
      <c r="BK208" s="69"/>
      <c r="BL208" s="69"/>
      <c r="BM208" s="69"/>
      <c r="BN208" s="69"/>
      <c r="BO208" s="69"/>
    </row>
    <row r="209" spans="1:1019" s="68" customFormat="1" ht="43.5" customHeight="1" thickBot="1" x14ac:dyDescent="0.25">
      <c r="A209" s="586"/>
      <c r="B209" s="657"/>
      <c r="C209" s="555"/>
      <c r="D209" s="769"/>
      <c r="E209" s="720"/>
      <c r="F209" s="713"/>
      <c r="G209" s="682"/>
      <c r="H209" s="684"/>
      <c r="I209" s="686"/>
      <c r="J209" s="324" t="s">
        <v>28</v>
      </c>
      <c r="K209" s="181">
        <f>+L209+N209</f>
        <v>6.1</v>
      </c>
      <c r="L209" s="361">
        <v>6.1</v>
      </c>
      <c r="M209" s="326">
        <v>0</v>
      </c>
      <c r="N209" s="327">
        <v>0</v>
      </c>
      <c r="O209" s="181">
        <f>+P209+R209</f>
        <v>6</v>
      </c>
      <c r="P209" s="361">
        <v>0</v>
      </c>
      <c r="Q209" s="326">
        <v>0</v>
      </c>
      <c r="R209" s="327">
        <v>6</v>
      </c>
      <c r="S209" s="181">
        <f>+T209+V209</f>
        <v>6</v>
      </c>
      <c r="T209" s="361">
        <v>0</v>
      </c>
      <c r="U209" s="326">
        <v>0</v>
      </c>
      <c r="V209" s="327">
        <v>6</v>
      </c>
      <c r="W209" s="181">
        <f>+X209+Z209</f>
        <v>0</v>
      </c>
      <c r="X209" s="361">
        <v>0</v>
      </c>
      <c r="Y209" s="361">
        <v>0</v>
      </c>
      <c r="Z209" s="327">
        <v>0</v>
      </c>
      <c r="AA209" s="329">
        <v>0</v>
      </c>
      <c r="AB209" s="329">
        <v>0</v>
      </c>
      <c r="AC209" s="596"/>
      <c r="AD209" s="636"/>
      <c r="AE209" s="636"/>
      <c r="AF209" s="972"/>
      <c r="AN209" s="69"/>
      <c r="AO209" s="69"/>
      <c r="AP209" s="60"/>
      <c r="AQ209" s="64"/>
      <c r="AR209" s="70"/>
      <c r="AS209" s="70"/>
      <c r="AT209" s="70"/>
      <c r="AU209" s="70"/>
      <c r="AV209" s="70"/>
      <c r="AW209" s="70"/>
      <c r="AX209" s="70"/>
      <c r="AY209" s="70"/>
      <c r="AZ209" s="70"/>
      <c r="BA209" s="70"/>
      <c r="BB209" s="70"/>
      <c r="BC209" s="70"/>
      <c r="BD209" s="70"/>
      <c r="BE209" s="70"/>
      <c r="BF209" s="70"/>
      <c r="BG209" s="71"/>
      <c r="BH209" s="69"/>
      <c r="BI209" s="69"/>
      <c r="BJ209" s="69"/>
      <c r="BK209" s="69"/>
      <c r="BL209" s="69"/>
      <c r="BM209" s="69"/>
      <c r="BN209" s="69"/>
      <c r="BO209" s="69"/>
    </row>
    <row r="210" spans="1:1019" s="68" customFormat="1" ht="32.25" customHeight="1" thickBot="1" x14ac:dyDescent="0.25">
      <c r="A210" s="586"/>
      <c r="B210" s="657"/>
      <c r="C210" s="555"/>
      <c r="D210" s="770"/>
      <c r="E210" s="721"/>
      <c r="F210" s="713"/>
      <c r="G210" s="682"/>
      <c r="H210" s="684"/>
      <c r="I210" s="686"/>
      <c r="J210" s="127" t="s">
        <v>26</v>
      </c>
      <c r="K210" s="8">
        <f t="shared" ref="K210:AB210" si="66">SUM(K208:K209)</f>
        <v>6.1</v>
      </c>
      <c r="L210" s="2">
        <f t="shared" si="66"/>
        <v>6.1</v>
      </c>
      <c r="M210" s="2">
        <f t="shared" si="66"/>
        <v>0</v>
      </c>
      <c r="N210" s="7">
        <f t="shared" si="66"/>
        <v>0</v>
      </c>
      <c r="O210" s="20">
        <f t="shared" si="66"/>
        <v>6</v>
      </c>
      <c r="P210" s="3">
        <f t="shared" si="66"/>
        <v>0</v>
      </c>
      <c r="Q210" s="3">
        <f t="shared" si="66"/>
        <v>0</v>
      </c>
      <c r="R210" s="21">
        <f t="shared" si="66"/>
        <v>6</v>
      </c>
      <c r="S210" s="8">
        <f t="shared" si="66"/>
        <v>6</v>
      </c>
      <c r="T210" s="2">
        <f t="shared" si="66"/>
        <v>0</v>
      </c>
      <c r="U210" s="2">
        <f t="shared" si="66"/>
        <v>0</v>
      </c>
      <c r="V210" s="7">
        <f t="shared" si="66"/>
        <v>6</v>
      </c>
      <c r="W210" s="8">
        <f t="shared" si="66"/>
        <v>0</v>
      </c>
      <c r="X210" s="2">
        <f t="shared" si="66"/>
        <v>0</v>
      </c>
      <c r="Y210" s="2">
        <f t="shared" si="66"/>
        <v>0</v>
      </c>
      <c r="Z210" s="7">
        <f t="shared" si="66"/>
        <v>0</v>
      </c>
      <c r="AA210" s="23">
        <f t="shared" si="66"/>
        <v>0</v>
      </c>
      <c r="AB210" s="23">
        <f t="shared" si="66"/>
        <v>0</v>
      </c>
      <c r="AC210" s="596"/>
      <c r="AD210" s="636"/>
      <c r="AE210" s="636"/>
      <c r="AF210" s="669"/>
      <c r="AN210" s="69"/>
      <c r="AO210" s="69"/>
      <c r="AP210" s="60"/>
      <c r="AQ210" s="64"/>
      <c r="AR210" s="70"/>
      <c r="AS210" s="70"/>
      <c r="AT210" s="70"/>
      <c r="AU210" s="70"/>
      <c r="AV210" s="70"/>
      <c r="AW210" s="70"/>
      <c r="AX210" s="70"/>
      <c r="AY210" s="70"/>
      <c r="AZ210" s="70"/>
      <c r="BA210" s="70"/>
      <c r="BB210" s="70"/>
      <c r="BC210" s="70"/>
      <c r="BD210" s="70"/>
      <c r="BE210" s="70"/>
      <c r="BF210" s="70"/>
      <c r="BG210" s="71"/>
      <c r="BH210" s="69"/>
      <c r="BI210" s="69"/>
      <c r="BJ210" s="69"/>
      <c r="BK210" s="69"/>
      <c r="BL210" s="69"/>
      <c r="BM210" s="69"/>
      <c r="BN210" s="69"/>
      <c r="BO210" s="69"/>
    </row>
    <row r="211" spans="1:1019" s="68" customFormat="1" ht="16.5" customHeight="1" x14ac:dyDescent="0.2">
      <c r="A211" s="653" t="s">
        <v>17</v>
      </c>
      <c r="B211" s="587" t="s">
        <v>18</v>
      </c>
      <c r="C211" s="678" t="s">
        <v>18</v>
      </c>
      <c r="D211" s="951" t="s">
        <v>173</v>
      </c>
      <c r="E211" s="719" t="s">
        <v>174</v>
      </c>
      <c r="F211" s="967"/>
      <c r="G211" s="1111" t="s">
        <v>123</v>
      </c>
      <c r="H211" s="722" t="s">
        <v>21</v>
      </c>
      <c r="I211" s="862" t="s">
        <v>22</v>
      </c>
      <c r="J211" s="212" t="s">
        <v>28</v>
      </c>
      <c r="K211" s="250">
        <f>+L211+N211</f>
        <v>0.5</v>
      </c>
      <c r="L211" s="99">
        <v>0.5</v>
      </c>
      <c r="M211" s="99">
        <v>0</v>
      </c>
      <c r="N211" s="251">
        <v>0</v>
      </c>
      <c r="O211" s="250">
        <f>+P211+R211</f>
        <v>0</v>
      </c>
      <c r="P211" s="99">
        <v>0</v>
      </c>
      <c r="Q211" s="99">
        <v>0</v>
      </c>
      <c r="R211" s="251">
        <v>0</v>
      </c>
      <c r="S211" s="250">
        <f>+T211+V211</f>
        <v>0</v>
      </c>
      <c r="T211" s="99">
        <v>0</v>
      </c>
      <c r="U211" s="99">
        <v>0</v>
      </c>
      <c r="V211" s="251">
        <v>0</v>
      </c>
      <c r="W211" s="250">
        <f>+X211+Z211</f>
        <v>0</v>
      </c>
      <c r="X211" s="99">
        <v>0</v>
      </c>
      <c r="Y211" s="99">
        <v>0</v>
      </c>
      <c r="Z211" s="251">
        <v>0</v>
      </c>
      <c r="AA211" s="101">
        <v>0</v>
      </c>
      <c r="AB211" s="101">
        <v>0</v>
      </c>
      <c r="AC211" s="865" t="s">
        <v>197</v>
      </c>
      <c r="AD211" s="637" t="s">
        <v>39</v>
      </c>
      <c r="AE211" s="637" t="s">
        <v>39</v>
      </c>
      <c r="AF211" s="640" t="s">
        <v>39</v>
      </c>
      <c r="AN211" s="69"/>
      <c r="AO211" s="69"/>
      <c r="AP211" s="60"/>
      <c r="AQ211" s="64"/>
      <c r="AR211" s="70"/>
      <c r="AS211" s="70"/>
      <c r="AT211" s="70"/>
      <c r="AU211" s="70"/>
      <c r="AV211" s="70"/>
      <c r="AW211" s="70"/>
      <c r="AX211" s="70"/>
      <c r="AY211" s="70"/>
      <c r="AZ211" s="70"/>
      <c r="BA211" s="70"/>
      <c r="BB211" s="70"/>
      <c r="BC211" s="70"/>
      <c r="BD211" s="70"/>
      <c r="BE211" s="70"/>
      <c r="BF211" s="70"/>
      <c r="BG211" s="71"/>
      <c r="BH211" s="69"/>
      <c r="BI211" s="69"/>
      <c r="BJ211" s="69"/>
      <c r="BK211" s="69"/>
      <c r="BL211" s="69"/>
      <c r="BM211" s="69"/>
      <c r="BN211" s="69"/>
      <c r="BO211" s="69"/>
    </row>
    <row r="212" spans="1:1019" s="68" customFormat="1" ht="19.5" customHeight="1" thickBot="1" x14ac:dyDescent="0.25">
      <c r="A212" s="654"/>
      <c r="B212" s="588"/>
      <c r="C212" s="689"/>
      <c r="D212" s="1105"/>
      <c r="E212" s="720"/>
      <c r="F212" s="968"/>
      <c r="G212" s="1112"/>
      <c r="H212" s="723"/>
      <c r="I212" s="863"/>
      <c r="J212" s="252" t="s">
        <v>25</v>
      </c>
      <c r="K212" s="246">
        <f>L212+N212</f>
        <v>0</v>
      </c>
      <c r="L212" s="249">
        <v>0</v>
      </c>
      <c r="M212" s="249">
        <v>0</v>
      </c>
      <c r="N212" s="210">
        <v>0</v>
      </c>
      <c r="O212" s="246">
        <f>P212+R212</f>
        <v>0</v>
      </c>
      <c r="P212" s="249">
        <v>0</v>
      </c>
      <c r="Q212" s="249">
        <v>0</v>
      </c>
      <c r="R212" s="210">
        <v>0</v>
      </c>
      <c r="S212" s="246">
        <f>T212+V212</f>
        <v>0</v>
      </c>
      <c r="T212" s="249">
        <v>0</v>
      </c>
      <c r="U212" s="249">
        <v>0</v>
      </c>
      <c r="V212" s="210">
        <v>0</v>
      </c>
      <c r="W212" s="246">
        <f>X212+Z212</f>
        <v>0</v>
      </c>
      <c r="X212" s="249">
        <v>0</v>
      </c>
      <c r="Y212" s="249">
        <v>0</v>
      </c>
      <c r="Z212" s="210">
        <v>0</v>
      </c>
      <c r="AA212" s="211">
        <v>0</v>
      </c>
      <c r="AB212" s="211">
        <v>0</v>
      </c>
      <c r="AC212" s="866"/>
      <c r="AD212" s="638"/>
      <c r="AE212" s="638"/>
      <c r="AF212" s="641"/>
      <c r="AN212" s="69"/>
      <c r="AO212" s="69"/>
      <c r="AP212" s="60"/>
      <c r="AQ212" s="64"/>
      <c r="AR212" s="70"/>
      <c r="AS212" s="70"/>
      <c r="AT212" s="70"/>
      <c r="AU212" s="70"/>
      <c r="AV212" s="70"/>
      <c r="AW212" s="70"/>
      <c r="AX212" s="70"/>
      <c r="AY212" s="70"/>
      <c r="AZ212" s="70"/>
      <c r="BA212" s="70"/>
      <c r="BB212" s="70"/>
      <c r="BC212" s="70"/>
      <c r="BD212" s="70"/>
      <c r="BE212" s="70"/>
      <c r="BF212" s="70"/>
      <c r="BG212" s="71"/>
      <c r="BH212" s="69"/>
      <c r="BI212" s="69"/>
      <c r="BJ212" s="69"/>
      <c r="BK212" s="69"/>
      <c r="BL212" s="69"/>
      <c r="BM212" s="69"/>
      <c r="BN212" s="69"/>
      <c r="BO212" s="69"/>
    </row>
    <row r="213" spans="1:1019" s="68" customFormat="1" ht="27.75" customHeight="1" thickBot="1" x14ac:dyDescent="0.25">
      <c r="A213" s="655"/>
      <c r="B213" s="589"/>
      <c r="C213" s="690"/>
      <c r="D213" s="1106"/>
      <c r="E213" s="721"/>
      <c r="F213" s="969"/>
      <c r="G213" s="1113"/>
      <c r="H213" s="724"/>
      <c r="I213" s="864"/>
      <c r="J213" s="127" t="s">
        <v>26</v>
      </c>
      <c r="K213" s="8">
        <f>SUM(K211:K212)</f>
        <v>0.5</v>
      </c>
      <c r="L213" s="2">
        <f t="shared" ref="L213:AB213" si="67">SUM(L211:L212)</f>
        <v>0.5</v>
      </c>
      <c r="M213" s="2">
        <f t="shared" si="67"/>
        <v>0</v>
      </c>
      <c r="N213" s="7">
        <f t="shared" si="67"/>
        <v>0</v>
      </c>
      <c r="O213" s="8">
        <f t="shared" si="67"/>
        <v>0</v>
      </c>
      <c r="P213" s="2">
        <f t="shared" si="67"/>
        <v>0</v>
      </c>
      <c r="Q213" s="2">
        <f t="shared" si="67"/>
        <v>0</v>
      </c>
      <c r="R213" s="7">
        <f t="shared" si="67"/>
        <v>0</v>
      </c>
      <c r="S213" s="8">
        <f t="shared" si="67"/>
        <v>0</v>
      </c>
      <c r="T213" s="2">
        <f t="shared" si="67"/>
        <v>0</v>
      </c>
      <c r="U213" s="2">
        <f t="shared" si="67"/>
        <v>0</v>
      </c>
      <c r="V213" s="7">
        <f t="shared" si="67"/>
        <v>0</v>
      </c>
      <c r="W213" s="8">
        <f t="shared" si="67"/>
        <v>0</v>
      </c>
      <c r="X213" s="2">
        <f t="shared" si="67"/>
        <v>0</v>
      </c>
      <c r="Y213" s="2">
        <f t="shared" si="67"/>
        <v>0</v>
      </c>
      <c r="Z213" s="7">
        <f t="shared" si="67"/>
        <v>0</v>
      </c>
      <c r="AA213" s="9">
        <f t="shared" si="67"/>
        <v>0</v>
      </c>
      <c r="AB213" s="9">
        <f t="shared" si="67"/>
        <v>0</v>
      </c>
      <c r="AC213" s="867"/>
      <c r="AD213" s="639"/>
      <c r="AE213" s="639"/>
      <c r="AF213" s="642"/>
      <c r="AN213" s="69"/>
      <c r="AO213" s="69"/>
      <c r="AP213" s="60"/>
      <c r="AQ213" s="64"/>
      <c r="AR213" s="70"/>
      <c r="AS213" s="70"/>
      <c r="AT213" s="70"/>
      <c r="AU213" s="70"/>
      <c r="AV213" s="70"/>
      <c r="AW213" s="70"/>
      <c r="AX213" s="70"/>
      <c r="AY213" s="70"/>
      <c r="AZ213" s="70"/>
      <c r="BA213" s="70"/>
      <c r="BB213" s="70"/>
      <c r="BC213" s="70"/>
      <c r="BD213" s="70"/>
      <c r="BE213" s="70"/>
      <c r="BF213" s="70"/>
      <c r="BG213" s="71"/>
      <c r="BH213" s="69"/>
      <c r="BI213" s="69"/>
      <c r="BJ213" s="69"/>
      <c r="BK213" s="69"/>
      <c r="BL213" s="69"/>
      <c r="BM213" s="69"/>
      <c r="BN213" s="69"/>
      <c r="BO213" s="69"/>
    </row>
    <row r="214" spans="1:1019" s="68" customFormat="1" ht="15.75" customHeight="1" thickBot="1" x14ac:dyDescent="0.25">
      <c r="A214" s="665" t="s">
        <v>17</v>
      </c>
      <c r="B214" s="656" t="s">
        <v>18</v>
      </c>
      <c r="C214" s="764" t="s">
        <v>18</v>
      </c>
      <c r="D214" s="1127" t="s">
        <v>198</v>
      </c>
      <c r="E214" s="717" t="s">
        <v>199</v>
      </c>
      <c r="F214" s="712"/>
      <c r="G214" s="714" t="s">
        <v>157</v>
      </c>
      <c r="H214" s="715" t="s">
        <v>21</v>
      </c>
      <c r="I214" s="733" t="s">
        <v>22</v>
      </c>
      <c r="J214" s="322" t="s">
        <v>25</v>
      </c>
      <c r="K214" s="250">
        <f>+L214+N214</f>
        <v>20.6</v>
      </c>
      <c r="L214" s="99">
        <v>0</v>
      </c>
      <c r="M214" s="99">
        <v>0</v>
      </c>
      <c r="N214" s="251">
        <v>20.6</v>
      </c>
      <c r="O214" s="250">
        <f>+P214+R214</f>
        <v>0</v>
      </c>
      <c r="P214" s="99">
        <v>0</v>
      </c>
      <c r="Q214" s="99">
        <v>0</v>
      </c>
      <c r="R214" s="251">
        <v>0</v>
      </c>
      <c r="S214" s="250">
        <f>+T214+V214</f>
        <v>0</v>
      </c>
      <c r="T214" s="99">
        <v>0</v>
      </c>
      <c r="U214" s="99">
        <v>0</v>
      </c>
      <c r="V214" s="251">
        <v>0</v>
      </c>
      <c r="W214" s="250">
        <f>+X214+Z214</f>
        <v>0</v>
      </c>
      <c r="X214" s="99">
        <v>0</v>
      </c>
      <c r="Y214" s="99">
        <v>0</v>
      </c>
      <c r="Z214" s="251">
        <v>0</v>
      </c>
      <c r="AA214" s="101">
        <v>0</v>
      </c>
      <c r="AB214" s="101">
        <v>0</v>
      </c>
      <c r="AC214" s="596" t="s">
        <v>200</v>
      </c>
      <c r="AD214" s="636" t="s">
        <v>39</v>
      </c>
      <c r="AE214" s="636" t="s">
        <v>39</v>
      </c>
      <c r="AF214" s="972" t="s">
        <v>39</v>
      </c>
      <c r="AN214" s="69"/>
      <c r="AO214" s="69"/>
      <c r="AP214" s="60"/>
      <c r="AQ214" s="64"/>
      <c r="AR214" s="70"/>
      <c r="AS214" s="70"/>
      <c r="AT214" s="70"/>
      <c r="AU214" s="70"/>
      <c r="AV214" s="70"/>
      <c r="AW214" s="70"/>
      <c r="AX214" s="70"/>
      <c r="AY214" s="70"/>
      <c r="AZ214" s="70"/>
      <c r="BA214" s="70"/>
      <c r="BB214" s="70"/>
      <c r="BC214" s="70"/>
      <c r="BD214" s="70"/>
      <c r="BE214" s="70"/>
      <c r="BF214" s="70"/>
      <c r="BG214" s="71"/>
      <c r="BH214" s="69"/>
      <c r="BI214" s="69"/>
      <c r="BJ214" s="69"/>
      <c r="BK214" s="69"/>
      <c r="BL214" s="69"/>
      <c r="BM214" s="69"/>
      <c r="BN214" s="69"/>
      <c r="BO214" s="69"/>
    </row>
    <row r="215" spans="1:1019" s="68" customFormat="1" ht="15.75" customHeight="1" thickBot="1" x14ac:dyDescent="0.25">
      <c r="A215" s="586"/>
      <c r="B215" s="657"/>
      <c r="C215" s="555"/>
      <c r="D215" s="953"/>
      <c r="E215" s="718"/>
      <c r="F215" s="713"/>
      <c r="G215" s="682"/>
      <c r="H215" s="684"/>
      <c r="I215" s="686"/>
      <c r="J215" s="362" t="s">
        <v>23</v>
      </c>
      <c r="K215" s="320">
        <f>+L215+N215</f>
        <v>0</v>
      </c>
      <c r="L215" s="196">
        <v>0</v>
      </c>
      <c r="M215" s="196">
        <v>0</v>
      </c>
      <c r="N215" s="244">
        <v>0</v>
      </c>
      <c r="O215" s="320">
        <f>+P215+R215</f>
        <v>0</v>
      </c>
      <c r="P215" s="196">
        <v>0</v>
      </c>
      <c r="Q215" s="196">
        <v>0</v>
      </c>
      <c r="R215" s="244">
        <v>0</v>
      </c>
      <c r="S215" s="320">
        <f>+T215+V215</f>
        <v>0</v>
      </c>
      <c r="T215" s="196">
        <v>0</v>
      </c>
      <c r="U215" s="196">
        <v>0</v>
      </c>
      <c r="V215" s="244">
        <v>0</v>
      </c>
      <c r="W215" s="320">
        <f>+X215+Z215</f>
        <v>0</v>
      </c>
      <c r="X215" s="196">
        <v>0</v>
      </c>
      <c r="Y215" s="196">
        <v>0</v>
      </c>
      <c r="Z215" s="244">
        <v>0</v>
      </c>
      <c r="AA215" s="245">
        <v>0</v>
      </c>
      <c r="AB215" s="245">
        <v>0</v>
      </c>
      <c r="AC215" s="596"/>
      <c r="AD215" s="636"/>
      <c r="AE215" s="636"/>
      <c r="AF215" s="972"/>
      <c r="AN215" s="69"/>
      <c r="AO215" s="69"/>
      <c r="AP215" s="60"/>
      <c r="AQ215" s="64"/>
      <c r="AR215" s="70"/>
      <c r="AS215" s="70"/>
      <c r="AT215" s="70"/>
      <c r="AU215" s="70"/>
      <c r="AV215" s="70"/>
      <c r="AW215" s="70"/>
      <c r="AX215" s="70"/>
      <c r="AY215" s="70"/>
      <c r="AZ215" s="70"/>
      <c r="BA215" s="70"/>
      <c r="BB215" s="70"/>
      <c r="BC215" s="70"/>
      <c r="BD215" s="70"/>
      <c r="BE215" s="70"/>
      <c r="BF215" s="70"/>
      <c r="BG215" s="71"/>
      <c r="BH215" s="69"/>
      <c r="BI215" s="69"/>
      <c r="BJ215" s="69"/>
      <c r="BK215" s="69"/>
      <c r="BL215" s="69"/>
      <c r="BM215" s="69"/>
      <c r="BN215" s="69"/>
      <c r="BO215" s="69"/>
    </row>
    <row r="216" spans="1:1019" s="68" customFormat="1" ht="16.5" customHeight="1" thickBot="1" x14ac:dyDescent="0.25">
      <c r="A216" s="586"/>
      <c r="B216" s="657"/>
      <c r="C216" s="555"/>
      <c r="D216" s="953"/>
      <c r="E216" s="718"/>
      <c r="F216" s="713"/>
      <c r="G216" s="682"/>
      <c r="H216" s="684"/>
      <c r="I216" s="686"/>
      <c r="J216" s="364" t="s">
        <v>28</v>
      </c>
      <c r="K216" s="365">
        <f>+L216+N216</f>
        <v>27.4</v>
      </c>
      <c r="L216" s="361">
        <v>0</v>
      </c>
      <c r="M216" s="361">
        <v>0</v>
      </c>
      <c r="N216" s="327">
        <v>27.4</v>
      </c>
      <c r="O216" s="365">
        <f>+P216+R216</f>
        <v>0</v>
      </c>
      <c r="P216" s="361">
        <v>0</v>
      </c>
      <c r="Q216" s="361">
        <v>0</v>
      </c>
      <c r="R216" s="327">
        <v>0</v>
      </c>
      <c r="S216" s="365">
        <f>+T216+V216</f>
        <v>0</v>
      </c>
      <c r="T216" s="361">
        <v>0</v>
      </c>
      <c r="U216" s="361">
        <v>0</v>
      </c>
      <c r="V216" s="327">
        <v>0</v>
      </c>
      <c r="W216" s="365">
        <f>+X216+Z216</f>
        <v>0</v>
      </c>
      <c r="X216" s="361">
        <v>0</v>
      </c>
      <c r="Y216" s="361">
        <v>0</v>
      </c>
      <c r="Z216" s="327">
        <v>0</v>
      </c>
      <c r="AA216" s="329">
        <v>0</v>
      </c>
      <c r="AB216" s="329">
        <v>0</v>
      </c>
      <c r="AC216" s="596"/>
      <c r="AD216" s="636"/>
      <c r="AE216" s="636"/>
      <c r="AF216" s="972"/>
      <c r="AN216" s="69"/>
      <c r="AO216" s="69"/>
      <c r="AP216" s="60"/>
      <c r="AQ216" s="64"/>
      <c r="AR216" s="70"/>
      <c r="AS216" s="70"/>
      <c r="AT216" s="70"/>
      <c r="AU216" s="70"/>
      <c r="AV216" s="70"/>
      <c r="AW216" s="70"/>
      <c r="AX216" s="70"/>
      <c r="AY216" s="70"/>
      <c r="AZ216" s="70"/>
      <c r="BA216" s="70"/>
      <c r="BB216" s="70"/>
      <c r="BC216" s="70"/>
      <c r="BD216" s="70"/>
      <c r="BE216" s="70"/>
      <c r="BF216" s="70"/>
      <c r="BG216" s="71"/>
      <c r="BH216" s="69"/>
      <c r="BI216" s="69"/>
      <c r="BJ216" s="69"/>
      <c r="BK216" s="69"/>
      <c r="BL216" s="69"/>
      <c r="BM216" s="69"/>
      <c r="BN216" s="69"/>
      <c r="BO216" s="69"/>
    </row>
    <row r="217" spans="1:1019" s="68" customFormat="1" ht="21" customHeight="1" thickBot="1" x14ac:dyDescent="0.25">
      <c r="A217" s="586"/>
      <c r="B217" s="657"/>
      <c r="C217" s="555"/>
      <c r="D217" s="953"/>
      <c r="E217" s="718"/>
      <c r="F217" s="713"/>
      <c r="G217" s="682"/>
      <c r="H217" s="684"/>
      <c r="I217" s="686"/>
      <c r="J217" s="127" t="s">
        <v>26</v>
      </c>
      <c r="K217" s="8">
        <f t="shared" ref="K217:AB217" si="68">SUM(K214:K216)</f>
        <v>48</v>
      </c>
      <c r="L217" s="2">
        <f t="shared" si="68"/>
        <v>0</v>
      </c>
      <c r="M217" s="2">
        <f t="shared" si="68"/>
        <v>0</v>
      </c>
      <c r="N217" s="7">
        <f t="shared" si="68"/>
        <v>48</v>
      </c>
      <c r="O217" s="20">
        <f t="shared" si="68"/>
        <v>0</v>
      </c>
      <c r="P217" s="3">
        <f t="shared" si="68"/>
        <v>0</v>
      </c>
      <c r="Q217" s="3">
        <f t="shared" si="68"/>
        <v>0</v>
      </c>
      <c r="R217" s="21">
        <f t="shared" si="68"/>
        <v>0</v>
      </c>
      <c r="S217" s="8">
        <f t="shared" si="68"/>
        <v>0</v>
      </c>
      <c r="T217" s="2">
        <f t="shared" si="68"/>
        <v>0</v>
      </c>
      <c r="U217" s="2">
        <f t="shared" si="68"/>
        <v>0</v>
      </c>
      <c r="V217" s="7">
        <f t="shared" si="68"/>
        <v>0</v>
      </c>
      <c r="W217" s="8">
        <f t="shared" si="68"/>
        <v>0</v>
      </c>
      <c r="X217" s="2">
        <f t="shared" si="68"/>
        <v>0</v>
      </c>
      <c r="Y217" s="2">
        <f t="shared" si="68"/>
        <v>0</v>
      </c>
      <c r="Z217" s="7">
        <f t="shared" si="68"/>
        <v>0</v>
      </c>
      <c r="AA217" s="23">
        <f t="shared" si="68"/>
        <v>0</v>
      </c>
      <c r="AB217" s="23">
        <f t="shared" si="68"/>
        <v>0</v>
      </c>
      <c r="AC217" s="596"/>
      <c r="AD217" s="636"/>
      <c r="AE217" s="636"/>
      <c r="AF217" s="669"/>
      <c r="AN217" s="69"/>
      <c r="AO217" s="69"/>
      <c r="AP217" s="60"/>
      <c r="AQ217" s="64"/>
      <c r="AR217" s="70"/>
      <c r="AS217" s="70"/>
      <c r="AT217" s="70"/>
      <c r="AU217" s="70"/>
      <c r="AV217" s="70"/>
      <c r="AW217" s="70"/>
      <c r="AX217" s="70"/>
      <c r="AY217" s="70"/>
      <c r="AZ217" s="70"/>
      <c r="BA217" s="70"/>
      <c r="BB217" s="70"/>
      <c r="BC217" s="70"/>
      <c r="BD217" s="70"/>
      <c r="BE217" s="70"/>
      <c r="BF217" s="70"/>
      <c r="BG217" s="71"/>
      <c r="BH217" s="69"/>
      <c r="BI217" s="69"/>
      <c r="BJ217" s="69"/>
      <c r="BK217" s="69"/>
      <c r="BL217" s="69"/>
      <c r="BM217" s="69"/>
      <c r="BN217" s="69"/>
      <c r="BO217" s="69"/>
    </row>
    <row r="218" spans="1:1019" s="68" customFormat="1" ht="26.25" customHeight="1" thickBot="1" x14ac:dyDescent="0.25">
      <c r="A218" s="665" t="s">
        <v>17</v>
      </c>
      <c r="B218" s="656" t="s">
        <v>18</v>
      </c>
      <c r="C218" s="764" t="s">
        <v>18</v>
      </c>
      <c r="D218" s="1127" t="s">
        <v>232</v>
      </c>
      <c r="E218" s="717" t="s">
        <v>298</v>
      </c>
      <c r="F218" s="712"/>
      <c r="G218" s="714" t="s">
        <v>165</v>
      </c>
      <c r="H218" s="715" t="s">
        <v>21</v>
      </c>
      <c r="I218" s="733" t="s">
        <v>22</v>
      </c>
      <c r="J218" s="322" t="s">
        <v>28</v>
      </c>
      <c r="K218" s="250">
        <f>+L218+N218</f>
        <v>0</v>
      </c>
      <c r="L218" s="99">
        <v>0</v>
      </c>
      <c r="M218" s="99">
        <v>0</v>
      </c>
      <c r="N218" s="251">
        <v>0</v>
      </c>
      <c r="O218" s="250">
        <f>+P218+R218</f>
        <v>0</v>
      </c>
      <c r="P218" s="99">
        <v>0</v>
      </c>
      <c r="Q218" s="99">
        <v>0</v>
      </c>
      <c r="R218" s="251">
        <v>0</v>
      </c>
      <c r="S218" s="250">
        <f>+T218+V218</f>
        <v>0</v>
      </c>
      <c r="T218" s="99">
        <v>0</v>
      </c>
      <c r="U218" s="99">
        <v>0</v>
      </c>
      <c r="V218" s="251">
        <v>0</v>
      </c>
      <c r="W218" s="250">
        <f>+X218+Z218</f>
        <v>0</v>
      </c>
      <c r="X218" s="99">
        <v>0</v>
      </c>
      <c r="Y218" s="99">
        <v>0</v>
      </c>
      <c r="Z218" s="251">
        <v>0</v>
      </c>
      <c r="AA218" s="101">
        <v>0</v>
      </c>
      <c r="AB218" s="101">
        <v>0</v>
      </c>
      <c r="AC218" s="596" t="s">
        <v>299</v>
      </c>
      <c r="AD218" s="636" t="s">
        <v>39</v>
      </c>
      <c r="AE218" s="636" t="s">
        <v>39</v>
      </c>
      <c r="AF218" s="972" t="s">
        <v>39</v>
      </c>
      <c r="AN218" s="69"/>
      <c r="AO218" s="69"/>
      <c r="AP218" s="60"/>
      <c r="AQ218" s="64"/>
      <c r="AR218" s="70"/>
      <c r="AS218" s="70"/>
      <c r="AT218" s="70"/>
      <c r="AU218" s="70"/>
      <c r="AV218" s="70"/>
      <c r="AW218" s="70"/>
      <c r="AX218" s="70"/>
      <c r="AY218" s="70"/>
      <c r="AZ218" s="70"/>
      <c r="BA218" s="70"/>
      <c r="BB218" s="70"/>
      <c r="BC218" s="70"/>
      <c r="BD218" s="70"/>
      <c r="BE218" s="70"/>
      <c r="BF218" s="70"/>
      <c r="BG218" s="71"/>
      <c r="BH218" s="69"/>
      <c r="BI218" s="69"/>
      <c r="BJ218" s="69"/>
      <c r="BK218" s="69"/>
      <c r="BL218" s="69"/>
      <c r="BM218" s="69"/>
      <c r="BN218" s="69"/>
      <c r="BO218" s="69"/>
    </row>
    <row r="219" spans="1:1019" s="68" customFormat="1" ht="26.25" customHeight="1" thickBot="1" x14ac:dyDescent="0.25">
      <c r="A219" s="586"/>
      <c r="B219" s="657"/>
      <c r="C219" s="555"/>
      <c r="D219" s="953"/>
      <c r="E219" s="718"/>
      <c r="F219" s="713"/>
      <c r="G219" s="682"/>
      <c r="H219" s="684"/>
      <c r="I219" s="686"/>
      <c r="J219" s="324" t="s">
        <v>40</v>
      </c>
      <c r="K219" s="181">
        <f>+L219+N219</f>
        <v>0</v>
      </c>
      <c r="L219" s="361">
        <v>0</v>
      </c>
      <c r="M219" s="326">
        <v>0</v>
      </c>
      <c r="N219" s="327">
        <v>0</v>
      </c>
      <c r="O219" s="181">
        <f>+P219+R219</f>
        <v>0</v>
      </c>
      <c r="P219" s="361">
        <v>0</v>
      </c>
      <c r="Q219" s="326">
        <v>0</v>
      </c>
      <c r="R219" s="327">
        <v>0</v>
      </c>
      <c r="S219" s="181">
        <f>+T219+V219</f>
        <v>0</v>
      </c>
      <c r="T219" s="361">
        <v>0</v>
      </c>
      <c r="U219" s="326">
        <v>0</v>
      </c>
      <c r="V219" s="327">
        <v>0</v>
      </c>
      <c r="W219" s="181">
        <f>+X219+Z219</f>
        <v>0</v>
      </c>
      <c r="X219" s="361">
        <v>0</v>
      </c>
      <c r="Y219" s="361">
        <v>0</v>
      </c>
      <c r="Z219" s="327">
        <v>0</v>
      </c>
      <c r="AA219" s="329">
        <v>0</v>
      </c>
      <c r="AB219" s="329">
        <v>0</v>
      </c>
      <c r="AC219" s="596"/>
      <c r="AD219" s="636"/>
      <c r="AE219" s="636"/>
      <c r="AF219" s="972"/>
      <c r="AN219" s="69"/>
      <c r="AO219" s="69"/>
      <c r="AP219" s="60"/>
      <c r="AQ219" s="64"/>
      <c r="AR219" s="70"/>
      <c r="AS219" s="70"/>
      <c r="AT219" s="70"/>
      <c r="AU219" s="70"/>
      <c r="AV219" s="70"/>
      <c r="AW219" s="70"/>
      <c r="AX219" s="70"/>
      <c r="AY219" s="70"/>
      <c r="AZ219" s="70"/>
      <c r="BA219" s="70"/>
      <c r="BB219" s="70"/>
      <c r="BC219" s="70"/>
      <c r="BD219" s="70"/>
      <c r="BE219" s="70"/>
      <c r="BF219" s="70"/>
      <c r="BG219" s="71"/>
      <c r="BH219" s="69"/>
      <c r="BI219" s="69"/>
      <c r="BJ219" s="69"/>
      <c r="BK219" s="69"/>
      <c r="BL219" s="69"/>
      <c r="BM219" s="69"/>
      <c r="BN219" s="69"/>
      <c r="BO219" s="69"/>
    </row>
    <row r="220" spans="1:1019" s="68" customFormat="1" ht="26.25" customHeight="1" thickBot="1" x14ac:dyDescent="0.25">
      <c r="A220" s="586"/>
      <c r="B220" s="657"/>
      <c r="C220" s="555"/>
      <c r="D220" s="953"/>
      <c r="E220" s="718"/>
      <c r="F220" s="713"/>
      <c r="G220" s="682"/>
      <c r="H220" s="684"/>
      <c r="I220" s="686"/>
      <c r="J220" s="127" t="s">
        <v>26</v>
      </c>
      <c r="K220" s="8">
        <f t="shared" ref="K220:AB220" si="69">SUM(K218:K219)</f>
        <v>0</v>
      </c>
      <c r="L220" s="2">
        <f t="shared" si="69"/>
        <v>0</v>
      </c>
      <c r="M220" s="2">
        <f t="shared" si="69"/>
        <v>0</v>
      </c>
      <c r="N220" s="7">
        <f t="shared" si="69"/>
        <v>0</v>
      </c>
      <c r="O220" s="20">
        <f t="shared" si="69"/>
        <v>0</v>
      </c>
      <c r="P220" s="3">
        <f t="shared" si="69"/>
        <v>0</v>
      </c>
      <c r="Q220" s="3">
        <f t="shared" si="69"/>
        <v>0</v>
      </c>
      <c r="R220" s="21">
        <f t="shared" si="69"/>
        <v>0</v>
      </c>
      <c r="S220" s="8">
        <f t="shared" si="69"/>
        <v>0</v>
      </c>
      <c r="T220" s="2">
        <f t="shared" si="69"/>
        <v>0</v>
      </c>
      <c r="U220" s="2">
        <f t="shared" si="69"/>
        <v>0</v>
      </c>
      <c r="V220" s="7">
        <f t="shared" si="69"/>
        <v>0</v>
      </c>
      <c r="W220" s="8">
        <f t="shared" si="69"/>
        <v>0</v>
      </c>
      <c r="X220" s="2">
        <f t="shared" si="69"/>
        <v>0</v>
      </c>
      <c r="Y220" s="2">
        <f t="shared" si="69"/>
        <v>0</v>
      </c>
      <c r="Z220" s="7">
        <f t="shared" si="69"/>
        <v>0</v>
      </c>
      <c r="AA220" s="23">
        <f t="shared" si="69"/>
        <v>0</v>
      </c>
      <c r="AB220" s="23">
        <f t="shared" si="69"/>
        <v>0</v>
      </c>
      <c r="AC220" s="596"/>
      <c r="AD220" s="636"/>
      <c r="AE220" s="636"/>
      <c r="AF220" s="669"/>
      <c r="AN220" s="69"/>
      <c r="AO220" s="69"/>
      <c r="AP220" s="60"/>
      <c r="AQ220" s="64"/>
      <c r="AR220" s="70"/>
      <c r="AS220" s="70"/>
      <c r="AT220" s="70"/>
      <c r="AU220" s="70"/>
      <c r="AV220" s="70"/>
      <c r="AW220" s="70"/>
      <c r="AX220" s="70"/>
      <c r="AY220" s="70"/>
      <c r="AZ220" s="70"/>
      <c r="BA220" s="70"/>
      <c r="BB220" s="70"/>
      <c r="BC220" s="70"/>
      <c r="BD220" s="70"/>
      <c r="BE220" s="70"/>
      <c r="BF220" s="70"/>
      <c r="BG220" s="71"/>
      <c r="BH220" s="69"/>
      <c r="BI220" s="69"/>
      <c r="BJ220" s="69"/>
      <c r="BK220" s="69"/>
      <c r="BL220" s="69"/>
      <c r="BM220" s="69"/>
      <c r="BN220" s="69"/>
      <c r="BO220" s="69"/>
    </row>
    <row r="221" spans="1:1019" ht="18.75" customHeight="1" thickBot="1" x14ac:dyDescent="0.25">
      <c r="A221" s="665" t="s">
        <v>17</v>
      </c>
      <c r="B221" s="656" t="s">
        <v>18</v>
      </c>
      <c r="C221" s="764" t="s">
        <v>18</v>
      </c>
      <c r="D221" s="801" t="s">
        <v>233</v>
      </c>
      <c r="E221" s="971" t="s">
        <v>234</v>
      </c>
      <c r="F221" s="809"/>
      <c r="G221" s="824" t="s">
        <v>123</v>
      </c>
      <c r="H221" s="970" t="s">
        <v>21</v>
      </c>
      <c r="I221" s="1037" t="s">
        <v>22</v>
      </c>
      <c r="J221" s="275" t="s">
        <v>25</v>
      </c>
      <c r="K221" s="250">
        <f>+L221+N221</f>
        <v>65.400000000000006</v>
      </c>
      <c r="L221" s="99">
        <v>0</v>
      </c>
      <c r="M221" s="99">
        <v>0</v>
      </c>
      <c r="N221" s="251">
        <v>65.400000000000006</v>
      </c>
      <c r="O221" s="250">
        <f>+P221+R221</f>
        <v>0</v>
      </c>
      <c r="P221" s="99">
        <v>0</v>
      </c>
      <c r="Q221" s="99">
        <v>0</v>
      </c>
      <c r="R221" s="251">
        <v>0</v>
      </c>
      <c r="S221" s="250">
        <f>+T221+V221</f>
        <v>0</v>
      </c>
      <c r="T221" s="99">
        <v>0</v>
      </c>
      <c r="U221" s="99">
        <v>0</v>
      </c>
      <c r="V221" s="251">
        <v>0</v>
      </c>
      <c r="W221" s="250">
        <f>+X221+Z221</f>
        <v>0</v>
      </c>
      <c r="X221" s="99">
        <v>0</v>
      </c>
      <c r="Y221" s="99">
        <v>0</v>
      </c>
      <c r="Z221" s="251">
        <v>0</v>
      </c>
      <c r="AA221" s="101">
        <v>0</v>
      </c>
      <c r="AB221" s="208">
        <v>0</v>
      </c>
      <c r="AC221" s="596" t="s">
        <v>176</v>
      </c>
      <c r="AD221" s="636" t="s">
        <v>39</v>
      </c>
      <c r="AE221" s="636" t="s">
        <v>39</v>
      </c>
      <c r="AF221" s="972" t="s">
        <v>39</v>
      </c>
      <c r="AG221" s="41"/>
      <c r="AH221" s="41"/>
      <c r="AI221" s="41"/>
      <c r="AJ221" s="41"/>
      <c r="AK221" s="41"/>
      <c r="AL221" s="41"/>
      <c r="AM221" s="41"/>
      <c r="AN221" s="67"/>
      <c r="AO221" s="67"/>
      <c r="AP221" s="67"/>
      <c r="AQ221" s="58"/>
      <c r="AR221" s="58"/>
      <c r="AS221" s="58"/>
      <c r="AT221" s="58"/>
      <c r="AU221" s="58"/>
      <c r="AV221" s="58"/>
      <c r="AW221" s="58"/>
      <c r="AX221" s="58"/>
      <c r="AY221" s="58"/>
      <c r="AZ221" s="58"/>
      <c r="BA221" s="58"/>
      <c r="BB221" s="58"/>
      <c r="BC221" s="58"/>
      <c r="BD221" s="58"/>
      <c r="BE221" s="58"/>
      <c r="BF221" s="58"/>
      <c r="BG221" s="59"/>
      <c r="BH221" s="67"/>
      <c r="BI221" s="67"/>
      <c r="BJ221" s="67"/>
      <c r="BK221" s="67"/>
      <c r="BL221" s="67"/>
      <c r="BM221" s="67"/>
      <c r="BN221" s="67"/>
      <c r="BO221" s="67"/>
      <c r="BP221" s="41"/>
      <c r="BQ221" s="41"/>
      <c r="BR221" s="41"/>
      <c r="BS221" s="41"/>
      <c r="BT221" s="41"/>
      <c r="BU221" s="41"/>
      <c r="BV221" s="41"/>
      <c r="BW221" s="41"/>
      <c r="BX221" s="41"/>
      <c r="BY221" s="41"/>
      <c r="BZ221" s="41"/>
      <c r="CA221" s="41"/>
      <c r="CB221" s="41"/>
      <c r="CC221" s="41"/>
      <c r="CD221" s="41"/>
      <c r="CE221" s="41"/>
      <c r="CF221" s="41"/>
      <c r="CG221" s="41"/>
      <c r="CH221" s="41"/>
      <c r="CI221" s="41"/>
      <c r="CJ221" s="41"/>
      <c r="CK221" s="41"/>
      <c r="CL221" s="41"/>
      <c r="CM221" s="41"/>
      <c r="CN221" s="41"/>
      <c r="CO221" s="41"/>
      <c r="CP221" s="41"/>
      <c r="CQ221" s="41"/>
      <c r="CR221" s="41"/>
      <c r="CS221" s="41"/>
      <c r="CT221" s="41"/>
      <c r="CU221" s="41"/>
      <c r="CV221" s="41"/>
      <c r="CW221" s="41"/>
      <c r="CX221" s="41"/>
      <c r="CY221" s="41"/>
      <c r="CZ221" s="41"/>
      <c r="DA221" s="41"/>
      <c r="DB221" s="41"/>
      <c r="DC221" s="41"/>
      <c r="DD221" s="41"/>
      <c r="DE221" s="41"/>
      <c r="DF221" s="41"/>
      <c r="DG221" s="41"/>
      <c r="DH221" s="41"/>
      <c r="DI221" s="41"/>
      <c r="DJ221" s="41"/>
      <c r="DK221" s="41"/>
      <c r="DL221" s="41"/>
      <c r="DM221" s="41"/>
      <c r="DN221" s="41"/>
      <c r="DO221" s="41"/>
      <c r="DP221" s="41"/>
      <c r="DQ221" s="41"/>
      <c r="DR221" s="41"/>
      <c r="DS221" s="41"/>
      <c r="DT221" s="41"/>
      <c r="DU221" s="41"/>
      <c r="DV221" s="41"/>
      <c r="DW221" s="41"/>
      <c r="DX221" s="41"/>
      <c r="DY221" s="41"/>
      <c r="DZ221" s="41"/>
      <c r="EA221" s="41"/>
      <c r="EB221" s="41"/>
      <c r="EC221" s="41"/>
      <c r="ED221" s="41"/>
      <c r="EE221" s="41"/>
      <c r="EF221" s="41"/>
      <c r="EG221" s="41"/>
      <c r="EH221" s="41"/>
      <c r="EI221" s="41"/>
      <c r="EJ221" s="41"/>
      <c r="EK221" s="41"/>
      <c r="EL221" s="41"/>
      <c r="EM221" s="41"/>
      <c r="EN221" s="41"/>
      <c r="EO221" s="41"/>
      <c r="EP221" s="41"/>
      <c r="EQ221" s="41"/>
      <c r="ER221" s="41"/>
      <c r="ES221" s="41"/>
      <c r="ET221" s="41"/>
      <c r="EU221" s="41"/>
      <c r="EV221" s="41"/>
      <c r="EW221" s="41"/>
      <c r="EX221" s="41"/>
      <c r="EY221" s="41"/>
      <c r="EZ221" s="41"/>
      <c r="FA221" s="41"/>
      <c r="FB221" s="41"/>
      <c r="FC221" s="41"/>
      <c r="FD221" s="41"/>
      <c r="FE221" s="41"/>
      <c r="FF221" s="41"/>
      <c r="FG221" s="41"/>
      <c r="FH221" s="41"/>
      <c r="FI221" s="41"/>
      <c r="FJ221" s="41"/>
      <c r="FK221" s="41"/>
      <c r="FL221" s="41"/>
      <c r="FM221" s="41"/>
      <c r="FN221" s="41"/>
      <c r="FO221" s="41"/>
      <c r="FP221" s="41"/>
      <c r="FQ221" s="41"/>
      <c r="FR221" s="41"/>
      <c r="FS221" s="41"/>
      <c r="FT221" s="41"/>
      <c r="FU221" s="41"/>
      <c r="FV221" s="41"/>
      <c r="FW221" s="41"/>
      <c r="FX221" s="41"/>
      <c r="FY221" s="41"/>
      <c r="FZ221" s="41"/>
      <c r="GA221" s="41"/>
      <c r="GB221" s="41"/>
      <c r="GC221" s="41"/>
      <c r="GD221" s="41"/>
      <c r="GE221" s="41"/>
      <c r="GF221" s="41"/>
      <c r="GG221" s="41"/>
      <c r="GH221" s="41"/>
      <c r="GI221" s="41"/>
      <c r="GJ221" s="41"/>
      <c r="GK221" s="41"/>
      <c r="GL221" s="41"/>
      <c r="GM221" s="41"/>
      <c r="GN221" s="41"/>
      <c r="GO221" s="41"/>
      <c r="GP221" s="41"/>
      <c r="GQ221" s="41"/>
      <c r="GR221" s="41"/>
      <c r="GS221" s="41"/>
      <c r="GT221" s="41"/>
      <c r="GU221" s="41"/>
      <c r="GV221" s="41"/>
      <c r="GW221" s="41"/>
      <c r="GX221" s="41"/>
      <c r="GY221" s="41"/>
      <c r="GZ221" s="41"/>
      <c r="HA221" s="41"/>
      <c r="HB221" s="41"/>
      <c r="HC221" s="41"/>
      <c r="HD221" s="41"/>
      <c r="HE221" s="41"/>
      <c r="HF221" s="41"/>
      <c r="HG221" s="41"/>
      <c r="HH221" s="41"/>
      <c r="HI221" s="41"/>
      <c r="HJ221" s="41"/>
      <c r="HK221" s="41"/>
      <c r="HL221" s="41"/>
      <c r="HM221" s="41"/>
      <c r="HN221" s="41"/>
      <c r="HO221" s="41"/>
      <c r="HP221" s="41"/>
      <c r="HQ221" s="41"/>
      <c r="HR221" s="41"/>
      <c r="HS221" s="41"/>
      <c r="HT221" s="41"/>
      <c r="HU221" s="41"/>
      <c r="HV221" s="41"/>
      <c r="HW221" s="41"/>
      <c r="HX221" s="41"/>
      <c r="HY221" s="41"/>
      <c r="HZ221" s="41"/>
      <c r="IA221" s="41"/>
      <c r="IB221" s="41"/>
      <c r="IC221" s="41"/>
      <c r="ID221" s="41"/>
      <c r="IE221" s="41"/>
      <c r="IF221" s="41"/>
      <c r="IG221" s="41"/>
      <c r="IH221" s="41"/>
      <c r="II221" s="41"/>
      <c r="IJ221" s="41"/>
      <c r="IK221" s="41"/>
      <c r="IL221" s="41"/>
      <c r="IM221" s="41"/>
      <c r="IN221" s="41"/>
      <c r="IO221" s="41"/>
      <c r="IP221" s="41"/>
      <c r="IQ221" s="41"/>
      <c r="IR221" s="41"/>
      <c r="IS221" s="41"/>
      <c r="IT221" s="41"/>
      <c r="IU221" s="41"/>
      <c r="IV221" s="41"/>
      <c r="IW221" s="41"/>
      <c r="IX221" s="41"/>
      <c r="IY221" s="41"/>
      <c r="IZ221" s="41"/>
      <c r="JA221" s="41"/>
      <c r="JB221" s="41"/>
      <c r="JC221" s="41"/>
      <c r="JD221" s="41"/>
      <c r="JE221" s="41"/>
      <c r="JF221" s="41"/>
      <c r="JG221" s="41"/>
      <c r="JH221" s="41"/>
      <c r="JI221" s="41"/>
      <c r="JJ221" s="41"/>
      <c r="JK221" s="41"/>
      <c r="JL221" s="41"/>
      <c r="JM221" s="41"/>
      <c r="JN221" s="41"/>
      <c r="JO221" s="41"/>
      <c r="JP221" s="41"/>
      <c r="JQ221" s="41"/>
      <c r="JR221" s="41"/>
      <c r="JS221" s="41"/>
      <c r="JT221" s="41"/>
      <c r="JU221" s="41"/>
      <c r="JV221" s="41"/>
      <c r="JW221" s="41"/>
      <c r="JX221" s="41"/>
      <c r="JY221" s="41"/>
      <c r="JZ221" s="41"/>
      <c r="KA221" s="41"/>
      <c r="KB221" s="41"/>
      <c r="KC221" s="41"/>
      <c r="KD221" s="41"/>
      <c r="KE221" s="41"/>
      <c r="KF221" s="41"/>
      <c r="KG221" s="41"/>
      <c r="KH221" s="41"/>
      <c r="KI221" s="41"/>
      <c r="KJ221" s="41"/>
      <c r="KK221" s="41"/>
      <c r="KL221" s="41"/>
      <c r="KM221" s="41"/>
      <c r="KN221" s="41"/>
      <c r="KO221" s="41"/>
      <c r="KP221" s="41"/>
      <c r="KQ221" s="41"/>
      <c r="KR221" s="41"/>
      <c r="KS221" s="41"/>
      <c r="KT221" s="41"/>
      <c r="KU221" s="41"/>
      <c r="KV221" s="41"/>
      <c r="KW221" s="41"/>
      <c r="KX221" s="41"/>
      <c r="KY221" s="41"/>
      <c r="KZ221" s="41"/>
      <c r="LA221" s="41"/>
      <c r="LB221" s="41"/>
      <c r="LC221" s="41"/>
      <c r="LD221" s="41"/>
      <c r="LE221" s="41"/>
      <c r="LF221" s="41"/>
      <c r="LG221" s="41"/>
      <c r="LH221" s="41"/>
      <c r="LI221" s="41"/>
      <c r="LJ221" s="41"/>
      <c r="LK221" s="41"/>
      <c r="LL221" s="41"/>
      <c r="LM221" s="41"/>
      <c r="LN221" s="41"/>
      <c r="LO221" s="41"/>
      <c r="LP221" s="41"/>
      <c r="LQ221" s="41"/>
      <c r="LR221" s="41"/>
      <c r="LS221" s="41"/>
      <c r="LT221" s="41"/>
      <c r="LU221" s="41"/>
      <c r="LV221" s="41"/>
      <c r="LW221" s="41"/>
      <c r="LX221" s="41"/>
      <c r="LY221" s="41"/>
      <c r="LZ221" s="41"/>
      <c r="MA221" s="41"/>
      <c r="MB221" s="41"/>
      <c r="MC221" s="41"/>
      <c r="MD221" s="41"/>
      <c r="ME221" s="41"/>
      <c r="MF221" s="41"/>
      <c r="MG221" s="41"/>
      <c r="MH221" s="41"/>
      <c r="MI221" s="41"/>
      <c r="MJ221" s="41"/>
      <c r="MK221" s="41"/>
      <c r="ML221" s="41"/>
      <c r="MM221" s="41"/>
      <c r="MN221" s="41"/>
      <c r="MO221" s="41"/>
      <c r="MP221" s="41"/>
      <c r="MQ221" s="41"/>
      <c r="MR221" s="41"/>
      <c r="MS221" s="41"/>
      <c r="MT221" s="41"/>
      <c r="MU221" s="41"/>
      <c r="MV221" s="41"/>
      <c r="MW221" s="41"/>
      <c r="MX221" s="41"/>
      <c r="MY221" s="41"/>
      <c r="MZ221" s="41"/>
      <c r="NA221" s="41"/>
      <c r="NB221" s="41"/>
      <c r="NC221" s="41"/>
      <c r="ND221" s="41"/>
      <c r="NE221" s="41"/>
      <c r="NF221" s="41"/>
      <c r="NG221" s="41"/>
      <c r="NH221" s="41"/>
      <c r="NI221" s="41"/>
      <c r="NJ221" s="41"/>
      <c r="NK221" s="41"/>
      <c r="NL221" s="41"/>
      <c r="NM221" s="41"/>
      <c r="NN221" s="41"/>
      <c r="NO221" s="41"/>
      <c r="NP221" s="41"/>
      <c r="NQ221" s="41"/>
      <c r="NR221" s="41"/>
      <c r="NS221" s="41"/>
      <c r="NT221" s="41"/>
      <c r="NU221" s="41"/>
      <c r="NV221" s="41"/>
      <c r="NW221" s="41"/>
      <c r="NX221" s="41"/>
      <c r="NY221" s="41"/>
      <c r="NZ221" s="41"/>
      <c r="OA221" s="41"/>
      <c r="OB221" s="41"/>
      <c r="OC221" s="41"/>
      <c r="OD221" s="41"/>
      <c r="OE221" s="41"/>
      <c r="OF221" s="41"/>
      <c r="OG221" s="41"/>
      <c r="OH221" s="41"/>
      <c r="OI221" s="41"/>
      <c r="OJ221" s="41"/>
      <c r="OK221" s="41"/>
      <c r="OL221" s="41"/>
      <c r="OM221" s="41"/>
      <c r="ON221" s="41"/>
      <c r="OO221" s="41"/>
      <c r="OP221" s="41"/>
      <c r="OQ221" s="41"/>
      <c r="OR221" s="41"/>
      <c r="OS221" s="41"/>
      <c r="OT221" s="41"/>
      <c r="OU221" s="41"/>
      <c r="OV221" s="41"/>
      <c r="OW221" s="41"/>
      <c r="OX221" s="41"/>
      <c r="OY221" s="41"/>
      <c r="OZ221" s="41"/>
      <c r="PA221" s="41"/>
      <c r="PB221" s="41"/>
      <c r="PC221" s="41"/>
      <c r="PD221" s="41"/>
      <c r="PE221" s="41"/>
      <c r="PF221" s="41"/>
      <c r="PG221" s="41"/>
      <c r="PH221" s="41"/>
      <c r="PI221" s="41"/>
      <c r="PJ221" s="41"/>
      <c r="PK221" s="41"/>
      <c r="PL221" s="41"/>
      <c r="PM221" s="41"/>
      <c r="PN221" s="41"/>
      <c r="PO221" s="41"/>
      <c r="PP221" s="41"/>
      <c r="PQ221" s="41"/>
      <c r="PR221" s="41"/>
      <c r="PS221" s="41"/>
      <c r="PT221" s="41"/>
      <c r="PU221" s="41"/>
      <c r="PV221" s="41"/>
      <c r="PW221" s="41"/>
      <c r="PX221" s="41"/>
      <c r="PY221" s="41"/>
      <c r="PZ221" s="41"/>
      <c r="QA221" s="41"/>
      <c r="QB221" s="41"/>
      <c r="QC221" s="41"/>
      <c r="QD221" s="41"/>
      <c r="QE221" s="41"/>
      <c r="QF221" s="41"/>
      <c r="QG221" s="41"/>
      <c r="QH221" s="41"/>
      <c r="QI221" s="41"/>
      <c r="QJ221" s="41"/>
      <c r="QK221" s="41"/>
      <c r="QL221" s="41"/>
      <c r="QM221" s="41"/>
      <c r="QN221" s="41"/>
      <c r="QO221" s="41"/>
      <c r="QP221" s="41"/>
      <c r="QQ221" s="41"/>
      <c r="QR221" s="41"/>
      <c r="QS221" s="41"/>
      <c r="QT221" s="41"/>
      <c r="QU221" s="41"/>
      <c r="QV221" s="41"/>
      <c r="QW221" s="41"/>
      <c r="QX221" s="41"/>
      <c r="QY221" s="41"/>
      <c r="QZ221" s="41"/>
      <c r="RA221" s="41"/>
      <c r="RB221" s="41"/>
      <c r="RC221" s="41"/>
      <c r="RD221" s="41"/>
      <c r="RE221" s="41"/>
      <c r="RF221" s="41"/>
      <c r="RG221" s="41"/>
      <c r="RH221" s="41"/>
      <c r="RI221" s="41"/>
      <c r="RJ221" s="41"/>
      <c r="RK221" s="41"/>
      <c r="RL221" s="41"/>
      <c r="RM221" s="41"/>
      <c r="RN221" s="41"/>
      <c r="RO221" s="41"/>
      <c r="RP221" s="41"/>
      <c r="RQ221" s="41"/>
      <c r="RR221" s="41"/>
      <c r="RS221" s="41"/>
      <c r="RT221" s="41"/>
      <c r="RU221" s="41"/>
      <c r="RV221" s="41"/>
      <c r="RW221" s="41"/>
      <c r="RX221" s="41"/>
      <c r="RY221" s="41"/>
      <c r="RZ221" s="41"/>
      <c r="SA221" s="41"/>
      <c r="SB221" s="41"/>
      <c r="SC221" s="41"/>
      <c r="SD221" s="41"/>
      <c r="SE221" s="41"/>
      <c r="SF221" s="41"/>
      <c r="SG221" s="41"/>
      <c r="SH221" s="41"/>
      <c r="SI221" s="41"/>
      <c r="SJ221" s="41"/>
      <c r="SK221" s="41"/>
      <c r="SL221" s="41"/>
      <c r="SM221" s="41"/>
      <c r="SN221" s="41"/>
      <c r="SO221" s="41"/>
      <c r="SP221" s="41"/>
      <c r="SQ221" s="41"/>
      <c r="SR221" s="41"/>
      <c r="SS221" s="41"/>
      <c r="ST221" s="41"/>
      <c r="SU221" s="41"/>
      <c r="SV221" s="41"/>
      <c r="SW221" s="41"/>
      <c r="SX221" s="41"/>
      <c r="SY221" s="41"/>
      <c r="SZ221" s="41"/>
      <c r="TA221" s="41"/>
      <c r="TB221" s="41"/>
      <c r="TC221" s="41"/>
      <c r="TD221" s="41"/>
      <c r="TE221" s="41"/>
      <c r="TF221" s="41"/>
      <c r="TG221" s="41"/>
      <c r="TH221" s="41"/>
      <c r="TI221" s="41"/>
      <c r="TJ221" s="41"/>
      <c r="TK221" s="41"/>
      <c r="TL221" s="41"/>
      <c r="TM221" s="41"/>
      <c r="TN221" s="41"/>
      <c r="TO221" s="41"/>
      <c r="TP221" s="41"/>
      <c r="TQ221" s="41"/>
      <c r="TR221" s="41"/>
      <c r="TS221" s="41"/>
      <c r="TT221" s="41"/>
      <c r="TU221" s="41"/>
      <c r="TV221" s="41"/>
      <c r="TW221" s="41"/>
      <c r="TX221" s="41"/>
      <c r="TY221" s="41"/>
      <c r="TZ221" s="41"/>
      <c r="UA221" s="41"/>
      <c r="UB221" s="41"/>
      <c r="UC221" s="41"/>
      <c r="UD221" s="41"/>
      <c r="UE221" s="41"/>
      <c r="UF221" s="41"/>
      <c r="UG221" s="41"/>
      <c r="UH221" s="41"/>
      <c r="UI221" s="41"/>
      <c r="UJ221" s="41"/>
      <c r="UK221" s="41"/>
      <c r="UL221" s="41"/>
      <c r="UM221" s="41"/>
      <c r="UN221" s="41"/>
      <c r="UO221" s="41"/>
      <c r="UP221" s="41"/>
      <c r="UQ221" s="41"/>
      <c r="UR221" s="41"/>
      <c r="US221" s="41"/>
      <c r="UT221" s="41"/>
      <c r="UU221" s="41"/>
      <c r="UV221" s="41"/>
      <c r="UW221" s="41"/>
      <c r="UX221" s="41"/>
      <c r="UY221" s="41"/>
      <c r="UZ221" s="41"/>
      <c r="VA221" s="41"/>
      <c r="VB221" s="41"/>
      <c r="VC221" s="41"/>
      <c r="VD221" s="41"/>
      <c r="VE221" s="41"/>
      <c r="VF221" s="41"/>
      <c r="VG221" s="41"/>
      <c r="VH221" s="41"/>
      <c r="VI221" s="41"/>
      <c r="VJ221" s="41"/>
      <c r="VK221" s="41"/>
      <c r="VL221" s="41"/>
      <c r="VM221" s="41"/>
      <c r="VN221" s="41"/>
      <c r="VO221" s="41"/>
      <c r="VP221" s="41"/>
      <c r="VQ221" s="41"/>
      <c r="VR221" s="41"/>
      <c r="VS221" s="41"/>
      <c r="VT221" s="41"/>
      <c r="VU221" s="41"/>
      <c r="VV221" s="41"/>
      <c r="VW221" s="41"/>
      <c r="VX221" s="41"/>
      <c r="VY221" s="41"/>
      <c r="VZ221" s="41"/>
      <c r="WA221" s="41"/>
      <c r="WB221" s="41"/>
      <c r="WC221" s="41"/>
      <c r="WD221" s="41"/>
      <c r="WE221" s="41"/>
      <c r="WF221" s="41"/>
      <c r="WG221" s="41"/>
      <c r="WH221" s="41"/>
      <c r="WI221" s="41"/>
      <c r="WJ221" s="41"/>
      <c r="WK221" s="41"/>
      <c r="WL221" s="41"/>
      <c r="WM221" s="41"/>
      <c r="WN221" s="41"/>
      <c r="WO221" s="41"/>
      <c r="WP221" s="41"/>
      <c r="WQ221" s="41"/>
      <c r="WR221" s="41"/>
      <c r="WS221" s="41"/>
      <c r="WT221" s="41"/>
      <c r="WU221" s="41"/>
      <c r="WV221" s="41"/>
      <c r="WW221" s="41"/>
      <c r="WX221" s="41"/>
      <c r="WY221" s="41"/>
      <c r="WZ221" s="41"/>
      <c r="XA221" s="41"/>
      <c r="XB221" s="41"/>
      <c r="XC221" s="41"/>
      <c r="XD221" s="41"/>
      <c r="XE221" s="41"/>
      <c r="XF221" s="41"/>
      <c r="XG221" s="41"/>
      <c r="XH221" s="41"/>
      <c r="XI221" s="41"/>
      <c r="XJ221" s="41"/>
      <c r="XK221" s="41"/>
      <c r="XL221" s="41"/>
      <c r="XM221" s="41"/>
      <c r="XN221" s="41"/>
      <c r="XO221" s="41"/>
      <c r="XP221" s="41"/>
      <c r="XQ221" s="41"/>
      <c r="XR221" s="41"/>
      <c r="XS221" s="41"/>
      <c r="XT221" s="41"/>
      <c r="XU221" s="41"/>
      <c r="XV221" s="41"/>
      <c r="XW221" s="41"/>
      <c r="XX221" s="41"/>
      <c r="XY221" s="41"/>
      <c r="XZ221" s="41"/>
      <c r="YA221" s="41"/>
      <c r="YB221" s="41"/>
      <c r="YC221" s="41"/>
      <c r="YD221" s="41"/>
      <c r="YE221" s="41"/>
      <c r="YF221" s="41"/>
      <c r="YG221" s="41"/>
      <c r="YH221" s="41"/>
      <c r="YI221" s="41"/>
      <c r="YJ221" s="41"/>
      <c r="YK221" s="41"/>
      <c r="YL221" s="41"/>
      <c r="YM221" s="41"/>
      <c r="YN221" s="41"/>
      <c r="YO221" s="41"/>
      <c r="YP221" s="41"/>
      <c r="YQ221" s="41"/>
      <c r="YR221" s="41"/>
      <c r="YS221" s="41"/>
      <c r="YT221" s="41"/>
      <c r="YU221" s="41"/>
      <c r="YV221" s="41"/>
      <c r="YW221" s="41"/>
      <c r="YX221" s="41"/>
      <c r="YY221" s="41"/>
      <c r="YZ221" s="41"/>
      <c r="ZA221" s="41"/>
      <c r="ZB221" s="41"/>
      <c r="ZC221" s="41"/>
      <c r="ZD221" s="41"/>
      <c r="ZE221" s="41"/>
      <c r="ZF221" s="41"/>
      <c r="ZG221" s="41"/>
      <c r="ZH221" s="41"/>
      <c r="ZI221" s="41"/>
      <c r="ZJ221" s="41"/>
      <c r="ZK221" s="41"/>
      <c r="ZL221" s="41"/>
      <c r="ZM221" s="41"/>
      <c r="ZN221" s="41"/>
      <c r="ZO221" s="41"/>
      <c r="ZP221" s="41"/>
      <c r="ZQ221" s="41"/>
      <c r="ZR221" s="41"/>
      <c r="ZS221" s="41"/>
      <c r="ZT221" s="41"/>
      <c r="ZU221" s="41"/>
      <c r="ZV221" s="41"/>
      <c r="ZW221" s="41"/>
      <c r="ZX221" s="41"/>
      <c r="ZY221" s="41"/>
      <c r="ZZ221" s="41"/>
      <c r="AAA221" s="41"/>
      <c r="AAB221" s="41"/>
      <c r="AAC221" s="41"/>
      <c r="AAD221" s="41"/>
      <c r="AAE221" s="41"/>
      <c r="AAF221" s="41"/>
      <c r="AAG221" s="41"/>
      <c r="AAH221" s="41"/>
      <c r="AAI221" s="41"/>
      <c r="AAJ221" s="41"/>
      <c r="AAK221" s="41"/>
      <c r="AAL221" s="41"/>
      <c r="AAM221" s="41"/>
      <c r="AAN221" s="41"/>
      <c r="AAO221" s="41"/>
      <c r="AAP221" s="41"/>
      <c r="AAQ221" s="41"/>
      <c r="AAR221" s="41"/>
      <c r="AAS221" s="41"/>
      <c r="AAT221" s="41"/>
      <c r="AAU221" s="41"/>
      <c r="AAV221" s="41"/>
      <c r="AAW221" s="41"/>
      <c r="AAX221" s="41"/>
      <c r="AAY221" s="41"/>
      <c r="AAZ221" s="41"/>
      <c r="ABA221" s="41"/>
      <c r="ABB221" s="41"/>
      <c r="ABC221" s="41"/>
      <c r="ABD221" s="41"/>
      <c r="ABE221" s="41"/>
      <c r="ABF221" s="41"/>
      <c r="ABG221" s="41"/>
      <c r="ABH221" s="41"/>
      <c r="ABI221" s="41"/>
      <c r="ABJ221" s="41"/>
      <c r="ABK221" s="41"/>
      <c r="ABL221" s="41"/>
      <c r="ABM221" s="41"/>
      <c r="ABN221" s="41"/>
      <c r="ABO221" s="41"/>
      <c r="ABP221" s="41"/>
      <c r="ABQ221" s="41"/>
      <c r="ABR221" s="41"/>
      <c r="ABS221" s="41"/>
      <c r="ABT221" s="41"/>
      <c r="ABU221" s="41"/>
      <c r="ABV221" s="41"/>
      <c r="ABW221" s="41"/>
      <c r="ABX221" s="41"/>
      <c r="ABY221" s="41"/>
      <c r="ABZ221" s="41"/>
      <c r="ACA221" s="41"/>
      <c r="ACB221" s="41"/>
      <c r="ACC221" s="41"/>
      <c r="ACD221" s="41"/>
      <c r="ACE221" s="41"/>
      <c r="ACF221" s="41"/>
      <c r="ACG221" s="41"/>
      <c r="ACH221" s="41"/>
      <c r="ACI221" s="41"/>
      <c r="ACJ221" s="41"/>
      <c r="ACK221" s="41"/>
      <c r="ACL221" s="41"/>
      <c r="ACM221" s="41"/>
      <c r="ACN221" s="41"/>
      <c r="ACO221" s="41"/>
      <c r="ACP221" s="41"/>
      <c r="ACQ221" s="41"/>
      <c r="ACR221" s="41"/>
      <c r="ACS221" s="41"/>
      <c r="ACT221" s="41"/>
      <c r="ACU221" s="41"/>
      <c r="ACV221" s="41"/>
      <c r="ACW221" s="41"/>
      <c r="ACX221" s="41"/>
      <c r="ACY221" s="41"/>
      <c r="ACZ221" s="41"/>
      <c r="ADA221" s="41"/>
      <c r="ADB221" s="41"/>
      <c r="ADC221" s="41"/>
      <c r="ADD221" s="41"/>
      <c r="ADE221" s="41"/>
      <c r="ADF221" s="41"/>
      <c r="ADG221" s="41"/>
      <c r="ADH221" s="41"/>
      <c r="ADI221" s="41"/>
      <c r="ADJ221" s="41"/>
      <c r="ADK221" s="41"/>
      <c r="ADL221" s="41"/>
      <c r="ADM221" s="41"/>
      <c r="ADN221" s="41"/>
      <c r="ADO221" s="41"/>
      <c r="ADP221" s="41"/>
      <c r="ADQ221" s="41"/>
      <c r="ADR221" s="41"/>
      <c r="ADS221" s="41"/>
      <c r="ADT221" s="41"/>
      <c r="ADU221" s="41"/>
      <c r="ADV221" s="41"/>
      <c r="ADW221" s="41"/>
      <c r="ADX221" s="41"/>
      <c r="ADY221" s="41"/>
      <c r="ADZ221" s="41"/>
      <c r="AEA221" s="41"/>
      <c r="AEB221" s="41"/>
      <c r="AEC221" s="41"/>
      <c r="AED221" s="41"/>
      <c r="AEE221" s="41"/>
      <c r="AEF221" s="41"/>
      <c r="AEG221" s="41"/>
      <c r="AEH221" s="41"/>
      <c r="AEI221" s="41"/>
      <c r="AEJ221" s="41"/>
      <c r="AEK221" s="41"/>
      <c r="AEL221" s="41"/>
      <c r="AEM221" s="41"/>
      <c r="AEN221" s="41"/>
      <c r="AEO221" s="41"/>
      <c r="AEP221" s="41"/>
      <c r="AEQ221" s="41"/>
      <c r="AER221" s="41"/>
      <c r="AES221" s="41"/>
      <c r="AET221" s="41"/>
      <c r="AEU221" s="41"/>
      <c r="AEV221" s="41"/>
      <c r="AEW221" s="41"/>
      <c r="AEX221" s="41"/>
      <c r="AEY221" s="41"/>
      <c r="AEZ221" s="41"/>
      <c r="AFA221" s="41"/>
      <c r="AFB221" s="41"/>
      <c r="AFC221" s="41"/>
      <c r="AFD221" s="41"/>
      <c r="AFE221" s="41"/>
      <c r="AFF221" s="41"/>
      <c r="AFG221" s="41"/>
      <c r="AFH221" s="41"/>
      <c r="AFI221" s="41"/>
      <c r="AFJ221" s="41"/>
      <c r="AFK221" s="41"/>
      <c r="AFL221" s="41"/>
      <c r="AFM221" s="41"/>
      <c r="AFN221" s="41"/>
      <c r="AFO221" s="41"/>
      <c r="AFP221" s="41"/>
      <c r="AFQ221" s="41"/>
      <c r="AFR221" s="41"/>
      <c r="AFS221" s="41"/>
      <c r="AFT221" s="41"/>
      <c r="AFU221" s="41"/>
      <c r="AFV221" s="41"/>
      <c r="AFW221" s="41"/>
      <c r="AFX221" s="41"/>
      <c r="AFY221" s="41"/>
      <c r="AFZ221" s="41"/>
      <c r="AGA221" s="41"/>
      <c r="AGB221" s="41"/>
      <c r="AGC221" s="41"/>
      <c r="AGD221" s="41"/>
      <c r="AGE221" s="41"/>
      <c r="AGF221" s="41"/>
      <c r="AGG221" s="41"/>
      <c r="AGH221" s="41"/>
      <c r="AGI221" s="41"/>
      <c r="AGJ221" s="41"/>
      <c r="AGK221" s="41"/>
      <c r="AGL221" s="41"/>
      <c r="AGM221" s="41"/>
      <c r="AGN221" s="41"/>
      <c r="AGO221" s="41"/>
      <c r="AGP221" s="41"/>
      <c r="AGQ221" s="41"/>
      <c r="AGR221" s="41"/>
      <c r="AGS221" s="41"/>
      <c r="AGT221" s="41"/>
      <c r="AGU221" s="41"/>
      <c r="AGV221" s="41"/>
      <c r="AGW221" s="41"/>
      <c r="AGX221" s="41"/>
      <c r="AGY221" s="41"/>
      <c r="AGZ221" s="41"/>
      <c r="AHA221" s="41"/>
      <c r="AHB221" s="41"/>
      <c r="AHC221" s="41"/>
      <c r="AHD221" s="41"/>
      <c r="AHE221" s="41"/>
      <c r="AHF221" s="41"/>
      <c r="AHG221" s="41"/>
      <c r="AHH221" s="41"/>
      <c r="AHI221" s="41"/>
      <c r="AHJ221" s="41"/>
      <c r="AHK221" s="41"/>
      <c r="AHL221" s="41"/>
      <c r="AHM221" s="41"/>
      <c r="AHN221" s="41"/>
      <c r="AHO221" s="41"/>
      <c r="AHP221" s="41"/>
      <c r="AHQ221" s="41"/>
      <c r="AHR221" s="41"/>
      <c r="AHS221" s="41"/>
      <c r="AHT221" s="41"/>
      <c r="AHU221" s="41"/>
      <c r="AHV221" s="41"/>
      <c r="AHW221" s="41"/>
      <c r="AHX221" s="41"/>
      <c r="AHY221" s="41"/>
      <c r="AHZ221" s="41"/>
      <c r="AIA221" s="41"/>
      <c r="AIB221" s="41"/>
      <c r="AIC221" s="41"/>
      <c r="AID221" s="41"/>
      <c r="AIE221" s="41"/>
      <c r="AIF221" s="41"/>
      <c r="AIG221" s="41"/>
      <c r="AIH221" s="41"/>
      <c r="AII221" s="41"/>
      <c r="AIJ221" s="41"/>
      <c r="AIK221" s="41"/>
      <c r="AIL221" s="41"/>
      <c r="AIM221" s="41"/>
      <c r="AIN221" s="41"/>
      <c r="AIO221" s="41"/>
      <c r="AIP221" s="41"/>
      <c r="AIQ221" s="41"/>
      <c r="AIR221" s="41"/>
      <c r="AIS221" s="41"/>
      <c r="AIT221" s="41"/>
      <c r="AIU221" s="41"/>
      <c r="AIV221" s="41"/>
      <c r="AIW221" s="41"/>
      <c r="AIX221" s="41"/>
      <c r="AIY221" s="41"/>
      <c r="AIZ221" s="41"/>
      <c r="AJA221" s="41"/>
      <c r="AJB221" s="41"/>
      <c r="AJC221" s="41"/>
      <c r="AJD221" s="41"/>
      <c r="AJE221" s="41"/>
      <c r="AJF221" s="41"/>
      <c r="AJG221" s="41"/>
      <c r="AJH221" s="41"/>
      <c r="AJI221" s="41"/>
      <c r="AJJ221" s="41"/>
      <c r="AJK221" s="41"/>
      <c r="AJL221" s="41"/>
      <c r="AJM221" s="41"/>
      <c r="AJN221" s="41"/>
      <c r="AJO221" s="41"/>
      <c r="AJP221" s="41"/>
      <c r="AJQ221" s="41"/>
      <c r="AJR221" s="41"/>
      <c r="AJS221" s="41"/>
      <c r="AJT221" s="41"/>
      <c r="AJU221" s="41"/>
      <c r="AJV221" s="41"/>
      <c r="AJW221" s="41"/>
      <c r="AJX221" s="41"/>
      <c r="AJY221" s="41"/>
      <c r="AJZ221" s="41"/>
      <c r="AKA221" s="41"/>
      <c r="AKB221" s="41"/>
      <c r="AKC221" s="41"/>
      <c r="AKD221" s="41"/>
      <c r="AKE221" s="41"/>
      <c r="AKF221" s="41"/>
      <c r="AKG221" s="41"/>
      <c r="AKH221" s="41"/>
      <c r="AKI221" s="41"/>
      <c r="AKJ221" s="41"/>
      <c r="AKK221" s="41"/>
      <c r="AKL221" s="41"/>
      <c r="AKM221" s="41"/>
      <c r="AKN221" s="41"/>
      <c r="AKO221" s="41"/>
      <c r="AKP221" s="41"/>
      <c r="AKQ221" s="41"/>
      <c r="AKR221" s="41"/>
      <c r="AKS221" s="41"/>
      <c r="AKT221" s="41"/>
      <c r="AKU221" s="41"/>
      <c r="AKV221" s="41"/>
      <c r="AKW221" s="41"/>
      <c r="AKX221" s="41"/>
      <c r="AKY221" s="41"/>
      <c r="AKZ221" s="41"/>
      <c r="ALA221" s="41"/>
      <c r="ALB221" s="41"/>
      <c r="ALC221" s="41"/>
      <c r="ALD221" s="41"/>
      <c r="ALE221" s="41"/>
      <c r="ALF221" s="41"/>
      <c r="ALG221" s="41"/>
      <c r="ALH221" s="41"/>
      <c r="ALI221" s="41"/>
      <c r="ALJ221" s="41"/>
      <c r="ALK221" s="41"/>
      <c r="ALL221" s="41"/>
      <c r="ALM221" s="41"/>
      <c r="ALN221" s="41"/>
      <c r="ALO221" s="41"/>
      <c r="ALP221" s="41"/>
      <c r="ALQ221" s="41"/>
      <c r="ALR221" s="41"/>
      <c r="ALS221" s="41"/>
      <c r="ALT221" s="41"/>
      <c r="ALU221" s="41"/>
      <c r="ALV221" s="41"/>
      <c r="ALW221" s="41"/>
      <c r="ALX221" s="41"/>
      <c r="ALY221" s="41"/>
      <c r="ALZ221" s="41"/>
      <c r="AMA221" s="41"/>
      <c r="AMB221" s="41"/>
      <c r="AMC221" s="41"/>
      <c r="AMD221" s="41"/>
      <c r="AME221" s="41"/>
    </row>
    <row r="222" spans="1:1019" ht="19.5" customHeight="1" thickBot="1" x14ac:dyDescent="0.25">
      <c r="A222" s="586"/>
      <c r="B222" s="657"/>
      <c r="C222" s="555"/>
      <c r="D222" s="780"/>
      <c r="E222" s="804"/>
      <c r="F222" s="649"/>
      <c r="G222" s="634"/>
      <c r="H222" s="668"/>
      <c r="I222" s="599"/>
      <c r="J222" s="121" t="s">
        <v>28</v>
      </c>
      <c r="K222" s="179">
        <f>+L222+N222</f>
        <v>6.1</v>
      </c>
      <c r="L222" s="209">
        <v>0</v>
      </c>
      <c r="M222" s="102">
        <v>0</v>
      </c>
      <c r="N222" s="210">
        <v>6.1</v>
      </c>
      <c r="O222" s="179">
        <f>+P222+R222</f>
        <v>0</v>
      </c>
      <c r="P222" s="209">
        <v>0</v>
      </c>
      <c r="Q222" s="102">
        <v>0</v>
      </c>
      <c r="R222" s="210">
        <v>0</v>
      </c>
      <c r="S222" s="179">
        <f>+T222+V222</f>
        <v>0</v>
      </c>
      <c r="T222" s="209">
        <v>0</v>
      </c>
      <c r="U222" s="102">
        <v>0</v>
      </c>
      <c r="V222" s="210">
        <v>0</v>
      </c>
      <c r="W222" s="179">
        <f>+X222+Z222</f>
        <v>0</v>
      </c>
      <c r="X222" s="209">
        <v>0</v>
      </c>
      <c r="Y222" s="209">
        <v>0</v>
      </c>
      <c r="Z222" s="210">
        <v>0</v>
      </c>
      <c r="AA222" s="211">
        <v>0</v>
      </c>
      <c r="AB222" s="211">
        <v>0</v>
      </c>
      <c r="AC222" s="596"/>
      <c r="AD222" s="636"/>
      <c r="AE222" s="636"/>
      <c r="AF222" s="972"/>
      <c r="AG222" s="41"/>
      <c r="AH222" s="41"/>
      <c r="AI222" s="41"/>
      <c r="AJ222" s="41"/>
      <c r="AK222" s="41"/>
      <c r="AL222" s="41"/>
      <c r="AM222" s="41"/>
      <c r="AN222" s="67"/>
      <c r="AO222" s="67"/>
      <c r="AP222" s="67"/>
      <c r="AQ222" s="58"/>
      <c r="AR222" s="58"/>
      <c r="AS222" s="58"/>
      <c r="AT222" s="58"/>
      <c r="AU222" s="58"/>
      <c r="AV222" s="58"/>
      <c r="AW222" s="58"/>
      <c r="AX222" s="58"/>
      <c r="AY222" s="58"/>
      <c r="AZ222" s="58"/>
      <c r="BA222" s="58"/>
      <c r="BB222" s="58"/>
      <c r="BC222" s="58"/>
      <c r="BD222" s="58"/>
      <c r="BE222" s="58"/>
      <c r="BF222" s="58"/>
      <c r="BG222" s="59"/>
      <c r="BH222" s="67"/>
      <c r="BI222" s="67"/>
      <c r="BJ222" s="67"/>
      <c r="BK222" s="67"/>
      <c r="BL222" s="67"/>
      <c r="BM222" s="67"/>
      <c r="BN222" s="67"/>
      <c r="BO222" s="67"/>
      <c r="BP222" s="41"/>
      <c r="BQ222" s="41"/>
      <c r="BR222" s="41"/>
      <c r="BS222" s="41"/>
      <c r="BT222" s="41"/>
      <c r="BU222" s="41"/>
      <c r="BV222" s="41"/>
      <c r="BW222" s="41"/>
      <c r="BX222" s="41"/>
      <c r="BY222" s="41"/>
      <c r="BZ222" s="41"/>
      <c r="CA222" s="41"/>
      <c r="CB222" s="41"/>
      <c r="CC222" s="41"/>
      <c r="CD222" s="41"/>
      <c r="CE222" s="41"/>
      <c r="CF222" s="41"/>
      <c r="CG222" s="41"/>
      <c r="CH222" s="41"/>
      <c r="CI222" s="41"/>
      <c r="CJ222" s="41"/>
      <c r="CK222" s="41"/>
      <c r="CL222" s="41"/>
      <c r="CM222" s="41"/>
      <c r="CN222" s="41"/>
      <c r="CO222" s="41"/>
      <c r="CP222" s="41"/>
      <c r="CQ222" s="41"/>
      <c r="CR222" s="41"/>
      <c r="CS222" s="41"/>
      <c r="CT222" s="41"/>
      <c r="CU222" s="41"/>
      <c r="CV222" s="41"/>
      <c r="CW222" s="41"/>
      <c r="CX222" s="41"/>
      <c r="CY222" s="41"/>
      <c r="CZ222" s="41"/>
      <c r="DA222" s="41"/>
      <c r="DB222" s="41"/>
      <c r="DC222" s="41"/>
      <c r="DD222" s="41"/>
      <c r="DE222" s="41"/>
      <c r="DF222" s="41"/>
      <c r="DG222" s="41"/>
      <c r="DH222" s="41"/>
      <c r="DI222" s="41"/>
      <c r="DJ222" s="41"/>
      <c r="DK222" s="41"/>
      <c r="DL222" s="41"/>
      <c r="DM222" s="41"/>
      <c r="DN222" s="41"/>
      <c r="DO222" s="41"/>
      <c r="DP222" s="41"/>
      <c r="DQ222" s="41"/>
      <c r="DR222" s="41"/>
      <c r="DS222" s="41"/>
      <c r="DT222" s="41"/>
      <c r="DU222" s="41"/>
      <c r="DV222" s="41"/>
      <c r="DW222" s="41"/>
      <c r="DX222" s="41"/>
      <c r="DY222" s="41"/>
      <c r="DZ222" s="41"/>
      <c r="EA222" s="41"/>
      <c r="EB222" s="41"/>
      <c r="EC222" s="41"/>
      <c r="ED222" s="41"/>
      <c r="EE222" s="41"/>
      <c r="EF222" s="41"/>
      <c r="EG222" s="41"/>
      <c r="EH222" s="41"/>
      <c r="EI222" s="41"/>
      <c r="EJ222" s="41"/>
      <c r="EK222" s="41"/>
      <c r="EL222" s="41"/>
      <c r="EM222" s="41"/>
      <c r="EN222" s="41"/>
      <c r="EO222" s="41"/>
      <c r="EP222" s="41"/>
      <c r="EQ222" s="41"/>
      <c r="ER222" s="41"/>
      <c r="ES222" s="41"/>
      <c r="ET222" s="41"/>
      <c r="EU222" s="41"/>
      <c r="EV222" s="41"/>
      <c r="EW222" s="41"/>
      <c r="EX222" s="41"/>
      <c r="EY222" s="41"/>
      <c r="EZ222" s="41"/>
      <c r="FA222" s="41"/>
      <c r="FB222" s="41"/>
      <c r="FC222" s="41"/>
      <c r="FD222" s="41"/>
      <c r="FE222" s="41"/>
      <c r="FF222" s="41"/>
      <c r="FG222" s="41"/>
      <c r="FH222" s="41"/>
      <c r="FI222" s="41"/>
      <c r="FJ222" s="41"/>
      <c r="FK222" s="41"/>
      <c r="FL222" s="41"/>
      <c r="FM222" s="41"/>
      <c r="FN222" s="41"/>
      <c r="FO222" s="41"/>
      <c r="FP222" s="41"/>
      <c r="FQ222" s="41"/>
      <c r="FR222" s="41"/>
      <c r="FS222" s="41"/>
      <c r="FT222" s="41"/>
      <c r="FU222" s="41"/>
      <c r="FV222" s="41"/>
      <c r="FW222" s="41"/>
      <c r="FX222" s="41"/>
      <c r="FY222" s="41"/>
      <c r="FZ222" s="41"/>
      <c r="GA222" s="41"/>
      <c r="GB222" s="41"/>
      <c r="GC222" s="41"/>
      <c r="GD222" s="41"/>
      <c r="GE222" s="41"/>
      <c r="GF222" s="41"/>
      <c r="GG222" s="41"/>
      <c r="GH222" s="41"/>
      <c r="GI222" s="41"/>
      <c r="GJ222" s="41"/>
      <c r="GK222" s="41"/>
      <c r="GL222" s="41"/>
      <c r="GM222" s="41"/>
      <c r="GN222" s="41"/>
      <c r="GO222" s="41"/>
      <c r="GP222" s="41"/>
      <c r="GQ222" s="41"/>
      <c r="GR222" s="41"/>
      <c r="GS222" s="41"/>
      <c r="GT222" s="41"/>
      <c r="GU222" s="41"/>
      <c r="GV222" s="41"/>
      <c r="GW222" s="41"/>
      <c r="GX222" s="41"/>
      <c r="GY222" s="41"/>
      <c r="GZ222" s="41"/>
      <c r="HA222" s="41"/>
      <c r="HB222" s="41"/>
      <c r="HC222" s="41"/>
      <c r="HD222" s="41"/>
      <c r="HE222" s="41"/>
      <c r="HF222" s="41"/>
      <c r="HG222" s="41"/>
      <c r="HH222" s="41"/>
      <c r="HI222" s="41"/>
      <c r="HJ222" s="41"/>
      <c r="HK222" s="41"/>
      <c r="HL222" s="41"/>
      <c r="HM222" s="41"/>
      <c r="HN222" s="41"/>
      <c r="HO222" s="41"/>
      <c r="HP222" s="41"/>
      <c r="HQ222" s="41"/>
      <c r="HR222" s="41"/>
      <c r="HS222" s="41"/>
      <c r="HT222" s="41"/>
      <c r="HU222" s="41"/>
      <c r="HV222" s="41"/>
      <c r="HW222" s="41"/>
      <c r="HX222" s="41"/>
      <c r="HY222" s="41"/>
      <c r="HZ222" s="41"/>
      <c r="IA222" s="41"/>
      <c r="IB222" s="41"/>
      <c r="IC222" s="41"/>
      <c r="ID222" s="41"/>
      <c r="IE222" s="41"/>
      <c r="IF222" s="41"/>
      <c r="IG222" s="41"/>
      <c r="IH222" s="41"/>
      <c r="II222" s="41"/>
      <c r="IJ222" s="41"/>
      <c r="IK222" s="41"/>
      <c r="IL222" s="41"/>
      <c r="IM222" s="41"/>
      <c r="IN222" s="41"/>
      <c r="IO222" s="41"/>
      <c r="IP222" s="41"/>
      <c r="IQ222" s="41"/>
      <c r="IR222" s="41"/>
      <c r="IS222" s="41"/>
      <c r="IT222" s="41"/>
      <c r="IU222" s="41"/>
      <c r="IV222" s="41"/>
      <c r="IW222" s="41"/>
      <c r="IX222" s="41"/>
      <c r="IY222" s="41"/>
      <c r="IZ222" s="41"/>
      <c r="JA222" s="41"/>
      <c r="JB222" s="41"/>
      <c r="JC222" s="41"/>
      <c r="JD222" s="41"/>
      <c r="JE222" s="41"/>
      <c r="JF222" s="41"/>
      <c r="JG222" s="41"/>
      <c r="JH222" s="41"/>
      <c r="JI222" s="41"/>
      <c r="JJ222" s="41"/>
      <c r="JK222" s="41"/>
      <c r="JL222" s="41"/>
      <c r="JM222" s="41"/>
      <c r="JN222" s="41"/>
      <c r="JO222" s="41"/>
      <c r="JP222" s="41"/>
      <c r="JQ222" s="41"/>
      <c r="JR222" s="41"/>
      <c r="JS222" s="41"/>
      <c r="JT222" s="41"/>
      <c r="JU222" s="41"/>
      <c r="JV222" s="41"/>
      <c r="JW222" s="41"/>
      <c r="JX222" s="41"/>
      <c r="JY222" s="41"/>
      <c r="JZ222" s="41"/>
      <c r="KA222" s="41"/>
      <c r="KB222" s="41"/>
      <c r="KC222" s="41"/>
      <c r="KD222" s="41"/>
      <c r="KE222" s="41"/>
      <c r="KF222" s="41"/>
      <c r="KG222" s="41"/>
      <c r="KH222" s="41"/>
      <c r="KI222" s="41"/>
      <c r="KJ222" s="41"/>
      <c r="KK222" s="41"/>
      <c r="KL222" s="41"/>
      <c r="KM222" s="41"/>
      <c r="KN222" s="41"/>
      <c r="KO222" s="41"/>
      <c r="KP222" s="41"/>
      <c r="KQ222" s="41"/>
      <c r="KR222" s="41"/>
      <c r="KS222" s="41"/>
      <c r="KT222" s="41"/>
      <c r="KU222" s="41"/>
      <c r="KV222" s="41"/>
      <c r="KW222" s="41"/>
      <c r="KX222" s="41"/>
      <c r="KY222" s="41"/>
      <c r="KZ222" s="41"/>
      <c r="LA222" s="41"/>
      <c r="LB222" s="41"/>
      <c r="LC222" s="41"/>
      <c r="LD222" s="41"/>
      <c r="LE222" s="41"/>
      <c r="LF222" s="41"/>
      <c r="LG222" s="41"/>
      <c r="LH222" s="41"/>
      <c r="LI222" s="41"/>
      <c r="LJ222" s="41"/>
      <c r="LK222" s="41"/>
      <c r="LL222" s="41"/>
      <c r="LM222" s="41"/>
      <c r="LN222" s="41"/>
      <c r="LO222" s="41"/>
      <c r="LP222" s="41"/>
      <c r="LQ222" s="41"/>
      <c r="LR222" s="41"/>
      <c r="LS222" s="41"/>
      <c r="LT222" s="41"/>
      <c r="LU222" s="41"/>
      <c r="LV222" s="41"/>
      <c r="LW222" s="41"/>
      <c r="LX222" s="41"/>
      <c r="LY222" s="41"/>
      <c r="LZ222" s="41"/>
      <c r="MA222" s="41"/>
      <c r="MB222" s="41"/>
      <c r="MC222" s="41"/>
      <c r="MD222" s="41"/>
      <c r="ME222" s="41"/>
      <c r="MF222" s="41"/>
      <c r="MG222" s="41"/>
      <c r="MH222" s="41"/>
      <c r="MI222" s="41"/>
      <c r="MJ222" s="41"/>
      <c r="MK222" s="41"/>
      <c r="ML222" s="41"/>
      <c r="MM222" s="41"/>
      <c r="MN222" s="41"/>
      <c r="MO222" s="41"/>
      <c r="MP222" s="41"/>
      <c r="MQ222" s="41"/>
      <c r="MR222" s="41"/>
      <c r="MS222" s="41"/>
      <c r="MT222" s="41"/>
      <c r="MU222" s="41"/>
      <c r="MV222" s="41"/>
      <c r="MW222" s="41"/>
      <c r="MX222" s="41"/>
      <c r="MY222" s="41"/>
      <c r="MZ222" s="41"/>
      <c r="NA222" s="41"/>
      <c r="NB222" s="41"/>
      <c r="NC222" s="41"/>
      <c r="ND222" s="41"/>
      <c r="NE222" s="41"/>
      <c r="NF222" s="41"/>
      <c r="NG222" s="41"/>
      <c r="NH222" s="41"/>
      <c r="NI222" s="41"/>
      <c r="NJ222" s="41"/>
      <c r="NK222" s="41"/>
      <c r="NL222" s="41"/>
      <c r="NM222" s="41"/>
      <c r="NN222" s="41"/>
      <c r="NO222" s="41"/>
      <c r="NP222" s="41"/>
      <c r="NQ222" s="41"/>
      <c r="NR222" s="41"/>
      <c r="NS222" s="41"/>
      <c r="NT222" s="41"/>
      <c r="NU222" s="41"/>
      <c r="NV222" s="41"/>
      <c r="NW222" s="41"/>
      <c r="NX222" s="41"/>
      <c r="NY222" s="41"/>
      <c r="NZ222" s="41"/>
      <c r="OA222" s="41"/>
      <c r="OB222" s="41"/>
      <c r="OC222" s="41"/>
      <c r="OD222" s="41"/>
      <c r="OE222" s="41"/>
      <c r="OF222" s="41"/>
      <c r="OG222" s="41"/>
      <c r="OH222" s="41"/>
      <c r="OI222" s="41"/>
      <c r="OJ222" s="41"/>
      <c r="OK222" s="41"/>
      <c r="OL222" s="41"/>
      <c r="OM222" s="41"/>
      <c r="ON222" s="41"/>
      <c r="OO222" s="41"/>
      <c r="OP222" s="41"/>
      <c r="OQ222" s="41"/>
      <c r="OR222" s="41"/>
      <c r="OS222" s="41"/>
      <c r="OT222" s="41"/>
      <c r="OU222" s="41"/>
      <c r="OV222" s="41"/>
      <c r="OW222" s="41"/>
      <c r="OX222" s="41"/>
      <c r="OY222" s="41"/>
      <c r="OZ222" s="41"/>
      <c r="PA222" s="41"/>
      <c r="PB222" s="41"/>
      <c r="PC222" s="41"/>
      <c r="PD222" s="41"/>
      <c r="PE222" s="41"/>
      <c r="PF222" s="41"/>
      <c r="PG222" s="41"/>
      <c r="PH222" s="41"/>
      <c r="PI222" s="41"/>
      <c r="PJ222" s="41"/>
      <c r="PK222" s="41"/>
      <c r="PL222" s="41"/>
      <c r="PM222" s="41"/>
      <c r="PN222" s="41"/>
      <c r="PO222" s="41"/>
      <c r="PP222" s="41"/>
      <c r="PQ222" s="41"/>
      <c r="PR222" s="41"/>
      <c r="PS222" s="41"/>
      <c r="PT222" s="41"/>
      <c r="PU222" s="41"/>
      <c r="PV222" s="41"/>
      <c r="PW222" s="41"/>
      <c r="PX222" s="41"/>
      <c r="PY222" s="41"/>
      <c r="PZ222" s="41"/>
      <c r="QA222" s="41"/>
      <c r="QB222" s="41"/>
      <c r="QC222" s="41"/>
      <c r="QD222" s="41"/>
      <c r="QE222" s="41"/>
      <c r="QF222" s="41"/>
      <c r="QG222" s="41"/>
      <c r="QH222" s="41"/>
      <c r="QI222" s="41"/>
      <c r="QJ222" s="41"/>
      <c r="QK222" s="41"/>
      <c r="QL222" s="41"/>
      <c r="QM222" s="41"/>
      <c r="QN222" s="41"/>
      <c r="QO222" s="41"/>
      <c r="QP222" s="41"/>
      <c r="QQ222" s="41"/>
      <c r="QR222" s="41"/>
      <c r="QS222" s="41"/>
      <c r="QT222" s="41"/>
      <c r="QU222" s="41"/>
      <c r="QV222" s="41"/>
      <c r="QW222" s="41"/>
      <c r="QX222" s="41"/>
      <c r="QY222" s="41"/>
      <c r="QZ222" s="41"/>
      <c r="RA222" s="41"/>
      <c r="RB222" s="41"/>
      <c r="RC222" s="41"/>
      <c r="RD222" s="41"/>
      <c r="RE222" s="41"/>
      <c r="RF222" s="41"/>
      <c r="RG222" s="41"/>
      <c r="RH222" s="41"/>
      <c r="RI222" s="41"/>
      <c r="RJ222" s="41"/>
      <c r="RK222" s="41"/>
      <c r="RL222" s="41"/>
      <c r="RM222" s="41"/>
      <c r="RN222" s="41"/>
      <c r="RO222" s="41"/>
      <c r="RP222" s="41"/>
      <c r="RQ222" s="41"/>
      <c r="RR222" s="41"/>
      <c r="RS222" s="41"/>
      <c r="RT222" s="41"/>
      <c r="RU222" s="41"/>
      <c r="RV222" s="41"/>
      <c r="RW222" s="41"/>
      <c r="RX222" s="41"/>
      <c r="RY222" s="41"/>
      <c r="RZ222" s="41"/>
      <c r="SA222" s="41"/>
      <c r="SB222" s="41"/>
      <c r="SC222" s="41"/>
      <c r="SD222" s="41"/>
      <c r="SE222" s="41"/>
      <c r="SF222" s="41"/>
      <c r="SG222" s="41"/>
      <c r="SH222" s="41"/>
      <c r="SI222" s="41"/>
      <c r="SJ222" s="41"/>
      <c r="SK222" s="41"/>
      <c r="SL222" s="41"/>
      <c r="SM222" s="41"/>
      <c r="SN222" s="41"/>
      <c r="SO222" s="41"/>
      <c r="SP222" s="41"/>
      <c r="SQ222" s="41"/>
      <c r="SR222" s="41"/>
      <c r="SS222" s="41"/>
      <c r="ST222" s="41"/>
      <c r="SU222" s="41"/>
      <c r="SV222" s="41"/>
      <c r="SW222" s="41"/>
      <c r="SX222" s="41"/>
      <c r="SY222" s="41"/>
      <c r="SZ222" s="41"/>
      <c r="TA222" s="41"/>
      <c r="TB222" s="41"/>
      <c r="TC222" s="41"/>
      <c r="TD222" s="41"/>
      <c r="TE222" s="41"/>
      <c r="TF222" s="41"/>
      <c r="TG222" s="41"/>
      <c r="TH222" s="41"/>
      <c r="TI222" s="41"/>
      <c r="TJ222" s="41"/>
      <c r="TK222" s="41"/>
      <c r="TL222" s="41"/>
      <c r="TM222" s="41"/>
      <c r="TN222" s="41"/>
      <c r="TO222" s="41"/>
      <c r="TP222" s="41"/>
      <c r="TQ222" s="41"/>
      <c r="TR222" s="41"/>
      <c r="TS222" s="41"/>
      <c r="TT222" s="41"/>
      <c r="TU222" s="41"/>
      <c r="TV222" s="41"/>
      <c r="TW222" s="41"/>
      <c r="TX222" s="41"/>
      <c r="TY222" s="41"/>
      <c r="TZ222" s="41"/>
      <c r="UA222" s="41"/>
      <c r="UB222" s="41"/>
      <c r="UC222" s="41"/>
      <c r="UD222" s="41"/>
      <c r="UE222" s="41"/>
      <c r="UF222" s="41"/>
      <c r="UG222" s="41"/>
      <c r="UH222" s="41"/>
      <c r="UI222" s="41"/>
      <c r="UJ222" s="41"/>
      <c r="UK222" s="41"/>
      <c r="UL222" s="41"/>
      <c r="UM222" s="41"/>
      <c r="UN222" s="41"/>
      <c r="UO222" s="41"/>
      <c r="UP222" s="41"/>
      <c r="UQ222" s="41"/>
      <c r="UR222" s="41"/>
      <c r="US222" s="41"/>
      <c r="UT222" s="41"/>
      <c r="UU222" s="41"/>
      <c r="UV222" s="41"/>
      <c r="UW222" s="41"/>
      <c r="UX222" s="41"/>
      <c r="UY222" s="41"/>
      <c r="UZ222" s="41"/>
      <c r="VA222" s="41"/>
      <c r="VB222" s="41"/>
      <c r="VC222" s="41"/>
      <c r="VD222" s="41"/>
      <c r="VE222" s="41"/>
      <c r="VF222" s="41"/>
      <c r="VG222" s="41"/>
      <c r="VH222" s="41"/>
      <c r="VI222" s="41"/>
      <c r="VJ222" s="41"/>
      <c r="VK222" s="41"/>
      <c r="VL222" s="41"/>
      <c r="VM222" s="41"/>
      <c r="VN222" s="41"/>
      <c r="VO222" s="41"/>
      <c r="VP222" s="41"/>
      <c r="VQ222" s="41"/>
      <c r="VR222" s="41"/>
      <c r="VS222" s="41"/>
      <c r="VT222" s="41"/>
      <c r="VU222" s="41"/>
      <c r="VV222" s="41"/>
      <c r="VW222" s="41"/>
      <c r="VX222" s="41"/>
      <c r="VY222" s="41"/>
      <c r="VZ222" s="41"/>
      <c r="WA222" s="41"/>
      <c r="WB222" s="41"/>
      <c r="WC222" s="41"/>
      <c r="WD222" s="41"/>
      <c r="WE222" s="41"/>
      <c r="WF222" s="41"/>
      <c r="WG222" s="41"/>
      <c r="WH222" s="41"/>
      <c r="WI222" s="41"/>
      <c r="WJ222" s="41"/>
      <c r="WK222" s="41"/>
      <c r="WL222" s="41"/>
      <c r="WM222" s="41"/>
      <c r="WN222" s="41"/>
      <c r="WO222" s="41"/>
      <c r="WP222" s="41"/>
      <c r="WQ222" s="41"/>
      <c r="WR222" s="41"/>
      <c r="WS222" s="41"/>
      <c r="WT222" s="41"/>
      <c r="WU222" s="41"/>
      <c r="WV222" s="41"/>
      <c r="WW222" s="41"/>
      <c r="WX222" s="41"/>
      <c r="WY222" s="41"/>
      <c r="WZ222" s="41"/>
      <c r="XA222" s="41"/>
      <c r="XB222" s="41"/>
      <c r="XC222" s="41"/>
      <c r="XD222" s="41"/>
      <c r="XE222" s="41"/>
      <c r="XF222" s="41"/>
      <c r="XG222" s="41"/>
      <c r="XH222" s="41"/>
      <c r="XI222" s="41"/>
      <c r="XJ222" s="41"/>
      <c r="XK222" s="41"/>
      <c r="XL222" s="41"/>
      <c r="XM222" s="41"/>
      <c r="XN222" s="41"/>
      <c r="XO222" s="41"/>
      <c r="XP222" s="41"/>
      <c r="XQ222" s="41"/>
      <c r="XR222" s="41"/>
      <c r="XS222" s="41"/>
      <c r="XT222" s="41"/>
      <c r="XU222" s="41"/>
      <c r="XV222" s="41"/>
      <c r="XW222" s="41"/>
      <c r="XX222" s="41"/>
      <c r="XY222" s="41"/>
      <c r="XZ222" s="41"/>
      <c r="YA222" s="41"/>
      <c r="YB222" s="41"/>
      <c r="YC222" s="41"/>
      <c r="YD222" s="41"/>
      <c r="YE222" s="41"/>
      <c r="YF222" s="41"/>
      <c r="YG222" s="41"/>
      <c r="YH222" s="41"/>
      <c r="YI222" s="41"/>
      <c r="YJ222" s="41"/>
      <c r="YK222" s="41"/>
      <c r="YL222" s="41"/>
      <c r="YM222" s="41"/>
      <c r="YN222" s="41"/>
      <c r="YO222" s="41"/>
      <c r="YP222" s="41"/>
      <c r="YQ222" s="41"/>
      <c r="YR222" s="41"/>
      <c r="YS222" s="41"/>
      <c r="YT222" s="41"/>
      <c r="YU222" s="41"/>
      <c r="YV222" s="41"/>
      <c r="YW222" s="41"/>
      <c r="YX222" s="41"/>
      <c r="YY222" s="41"/>
      <c r="YZ222" s="41"/>
      <c r="ZA222" s="41"/>
      <c r="ZB222" s="41"/>
      <c r="ZC222" s="41"/>
      <c r="ZD222" s="41"/>
      <c r="ZE222" s="41"/>
      <c r="ZF222" s="41"/>
      <c r="ZG222" s="41"/>
      <c r="ZH222" s="41"/>
      <c r="ZI222" s="41"/>
      <c r="ZJ222" s="41"/>
      <c r="ZK222" s="41"/>
      <c r="ZL222" s="41"/>
      <c r="ZM222" s="41"/>
      <c r="ZN222" s="41"/>
      <c r="ZO222" s="41"/>
      <c r="ZP222" s="41"/>
      <c r="ZQ222" s="41"/>
      <c r="ZR222" s="41"/>
      <c r="ZS222" s="41"/>
      <c r="ZT222" s="41"/>
      <c r="ZU222" s="41"/>
      <c r="ZV222" s="41"/>
      <c r="ZW222" s="41"/>
      <c r="ZX222" s="41"/>
      <c r="ZY222" s="41"/>
      <c r="ZZ222" s="41"/>
      <c r="AAA222" s="41"/>
      <c r="AAB222" s="41"/>
      <c r="AAC222" s="41"/>
      <c r="AAD222" s="41"/>
      <c r="AAE222" s="41"/>
      <c r="AAF222" s="41"/>
      <c r="AAG222" s="41"/>
      <c r="AAH222" s="41"/>
      <c r="AAI222" s="41"/>
      <c r="AAJ222" s="41"/>
      <c r="AAK222" s="41"/>
      <c r="AAL222" s="41"/>
      <c r="AAM222" s="41"/>
      <c r="AAN222" s="41"/>
      <c r="AAO222" s="41"/>
      <c r="AAP222" s="41"/>
      <c r="AAQ222" s="41"/>
      <c r="AAR222" s="41"/>
      <c r="AAS222" s="41"/>
      <c r="AAT222" s="41"/>
      <c r="AAU222" s="41"/>
      <c r="AAV222" s="41"/>
      <c r="AAW222" s="41"/>
      <c r="AAX222" s="41"/>
      <c r="AAY222" s="41"/>
      <c r="AAZ222" s="41"/>
      <c r="ABA222" s="41"/>
      <c r="ABB222" s="41"/>
      <c r="ABC222" s="41"/>
      <c r="ABD222" s="41"/>
      <c r="ABE222" s="41"/>
      <c r="ABF222" s="41"/>
      <c r="ABG222" s="41"/>
      <c r="ABH222" s="41"/>
      <c r="ABI222" s="41"/>
      <c r="ABJ222" s="41"/>
      <c r="ABK222" s="41"/>
      <c r="ABL222" s="41"/>
      <c r="ABM222" s="41"/>
      <c r="ABN222" s="41"/>
      <c r="ABO222" s="41"/>
      <c r="ABP222" s="41"/>
      <c r="ABQ222" s="41"/>
      <c r="ABR222" s="41"/>
      <c r="ABS222" s="41"/>
      <c r="ABT222" s="41"/>
      <c r="ABU222" s="41"/>
      <c r="ABV222" s="41"/>
      <c r="ABW222" s="41"/>
      <c r="ABX222" s="41"/>
      <c r="ABY222" s="41"/>
      <c r="ABZ222" s="41"/>
      <c r="ACA222" s="41"/>
      <c r="ACB222" s="41"/>
      <c r="ACC222" s="41"/>
      <c r="ACD222" s="41"/>
      <c r="ACE222" s="41"/>
      <c r="ACF222" s="41"/>
      <c r="ACG222" s="41"/>
      <c r="ACH222" s="41"/>
      <c r="ACI222" s="41"/>
      <c r="ACJ222" s="41"/>
      <c r="ACK222" s="41"/>
      <c r="ACL222" s="41"/>
      <c r="ACM222" s="41"/>
      <c r="ACN222" s="41"/>
      <c r="ACO222" s="41"/>
      <c r="ACP222" s="41"/>
      <c r="ACQ222" s="41"/>
      <c r="ACR222" s="41"/>
      <c r="ACS222" s="41"/>
      <c r="ACT222" s="41"/>
      <c r="ACU222" s="41"/>
      <c r="ACV222" s="41"/>
      <c r="ACW222" s="41"/>
      <c r="ACX222" s="41"/>
      <c r="ACY222" s="41"/>
      <c r="ACZ222" s="41"/>
      <c r="ADA222" s="41"/>
      <c r="ADB222" s="41"/>
      <c r="ADC222" s="41"/>
      <c r="ADD222" s="41"/>
      <c r="ADE222" s="41"/>
      <c r="ADF222" s="41"/>
      <c r="ADG222" s="41"/>
      <c r="ADH222" s="41"/>
      <c r="ADI222" s="41"/>
      <c r="ADJ222" s="41"/>
      <c r="ADK222" s="41"/>
      <c r="ADL222" s="41"/>
      <c r="ADM222" s="41"/>
      <c r="ADN222" s="41"/>
      <c r="ADO222" s="41"/>
      <c r="ADP222" s="41"/>
      <c r="ADQ222" s="41"/>
      <c r="ADR222" s="41"/>
      <c r="ADS222" s="41"/>
      <c r="ADT222" s="41"/>
      <c r="ADU222" s="41"/>
      <c r="ADV222" s="41"/>
      <c r="ADW222" s="41"/>
      <c r="ADX222" s="41"/>
      <c r="ADY222" s="41"/>
      <c r="ADZ222" s="41"/>
      <c r="AEA222" s="41"/>
      <c r="AEB222" s="41"/>
      <c r="AEC222" s="41"/>
      <c r="AED222" s="41"/>
      <c r="AEE222" s="41"/>
      <c r="AEF222" s="41"/>
      <c r="AEG222" s="41"/>
      <c r="AEH222" s="41"/>
      <c r="AEI222" s="41"/>
      <c r="AEJ222" s="41"/>
      <c r="AEK222" s="41"/>
      <c r="AEL222" s="41"/>
      <c r="AEM222" s="41"/>
      <c r="AEN222" s="41"/>
      <c r="AEO222" s="41"/>
      <c r="AEP222" s="41"/>
      <c r="AEQ222" s="41"/>
      <c r="AER222" s="41"/>
      <c r="AES222" s="41"/>
      <c r="AET222" s="41"/>
      <c r="AEU222" s="41"/>
      <c r="AEV222" s="41"/>
      <c r="AEW222" s="41"/>
      <c r="AEX222" s="41"/>
      <c r="AEY222" s="41"/>
      <c r="AEZ222" s="41"/>
      <c r="AFA222" s="41"/>
      <c r="AFB222" s="41"/>
      <c r="AFC222" s="41"/>
      <c r="AFD222" s="41"/>
      <c r="AFE222" s="41"/>
      <c r="AFF222" s="41"/>
      <c r="AFG222" s="41"/>
      <c r="AFH222" s="41"/>
      <c r="AFI222" s="41"/>
      <c r="AFJ222" s="41"/>
      <c r="AFK222" s="41"/>
      <c r="AFL222" s="41"/>
      <c r="AFM222" s="41"/>
      <c r="AFN222" s="41"/>
      <c r="AFO222" s="41"/>
      <c r="AFP222" s="41"/>
      <c r="AFQ222" s="41"/>
      <c r="AFR222" s="41"/>
      <c r="AFS222" s="41"/>
      <c r="AFT222" s="41"/>
      <c r="AFU222" s="41"/>
      <c r="AFV222" s="41"/>
      <c r="AFW222" s="41"/>
      <c r="AFX222" s="41"/>
      <c r="AFY222" s="41"/>
      <c r="AFZ222" s="41"/>
      <c r="AGA222" s="41"/>
      <c r="AGB222" s="41"/>
      <c r="AGC222" s="41"/>
      <c r="AGD222" s="41"/>
      <c r="AGE222" s="41"/>
      <c r="AGF222" s="41"/>
      <c r="AGG222" s="41"/>
      <c r="AGH222" s="41"/>
      <c r="AGI222" s="41"/>
      <c r="AGJ222" s="41"/>
      <c r="AGK222" s="41"/>
      <c r="AGL222" s="41"/>
      <c r="AGM222" s="41"/>
      <c r="AGN222" s="41"/>
      <c r="AGO222" s="41"/>
      <c r="AGP222" s="41"/>
      <c r="AGQ222" s="41"/>
      <c r="AGR222" s="41"/>
      <c r="AGS222" s="41"/>
      <c r="AGT222" s="41"/>
      <c r="AGU222" s="41"/>
      <c r="AGV222" s="41"/>
      <c r="AGW222" s="41"/>
      <c r="AGX222" s="41"/>
      <c r="AGY222" s="41"/>
      <c r="AGZ222" s="41"/>
      <c r="AHA222" s="41"/>
      <c r="AHB222" s="41"/>
      <c r="AHC222" s="41"/>
      <c r="AHD222" s="41"/>
      <c r="AHE222" s="41"/>
      <c r="AHF222" s="41"/>
      <c r="AHG222" s="41"/>
      <c r="AHH222" s="41"/>
      <c r="AHI222" s="41"/>
      <c r="AHJ222" s="41"/>
      <c r="AHK222" s="41"/>
      <c r="AHL222" s="41"/>
      <c r="AHM222" s="41"/>
      <c r="AHN222" s="41"/>
      <c r="AHO222" s="41"/>
      <c r="AHP222" s="41"/>
      <c r="AHQ222" s="41"/>
      <c r="AHR222" s="41"/>
      <c r="AHS222" s="41"/>
      <c r="AHT222" s="41"/>
      <c r="AHU222" s="41"/>
      <c r="AHV222" s="41"/>
      <c r="AHW222" s="41"/>
      <c r="AHX222" s="41"/>
      <c r="AHY222" s="41"/>
      <c r="AHZ222" s="41"/>
      <c r="AIA222" s="41"/>
      <c r="AIB222" s="41"/>
      <c r="AIC222" s="41"/>
      <c r="AID222" s="41"/>
      <c r="AIE222" s="41"/>
      <c r="AIF222" s="41"/>
      <c r="AIG222" s="41"/>
      <c r="AIH222" s="41"/>
      <c r="AII222" s="41"/>
      <c r="AIJ222" s="41"/>
      <c r="AIK222" s="41"/>
      <c r="AIL222" s="41"/>
      <c r="AIM222" s="41"/>
      <c r="AIN222" s="41"/>
      <c r="AIO222" s="41"/>
      <c r="AIP222" s="41"/>
      <c r="AIQ222" s="41"/>
      <c r="AIR222" s="41"/>
      <c r="AIS222" s="41"/>
      <c r="AIT222" s="41"/>
      <c r="AIU222" s="41"/>
      <c r="AIV222" s="41"/>
      <c r="AIW222" s="41"/>
      <c r="AIX222" s="41"/>
      <c r="AIY222" s="41"/>
      <c r="AIZ222" s="41"/>
      <c r="AJA222" s="41"/>
      <c r="AJB222" s="41"/>
      <c r="AJC222" s="41"/>
      <c r="AJD222" s="41"/>
      <c r="AJE222" s="41"/>
      <c r="AJF222" s="41"/>
      <c r="AJG222" s="41"/>
      <c r="AJH222" s="41"/>
      <c r="AJI222" s="41"/>
      <c r="AJJ222" s="41"/>
      <c r="AJK222" s="41"/>
      <c r="AJL222" s="41"/>
      <c r="AJM222" s="41"/>
      <c r="AJN222" s="41"/>
      <c r="AJO222" s="41"/>
      <c r="AJP222" s="41"/>
      <c r="AJQ222" s="41"/>
      <c r="AJR222" s="41"/>
      <c r="AJS222" s="41"/>
      <c r="AJT222" s="41"/>
      <c r="AJU222" s="41"/>
      <c r="AJV222" s="41"/>
      <c r="AJW222" s="41"/>
      <c r="AJX222" s="41"/>
      <c r="AJY222" s="41"/>
      <c r="AJZ222" s="41"/>
      <c r="AKA222" s="41"/>
      <c r="AKB222" s="41"/>
      <c r="AKC222" s="41"/>
      <c r="AKD222" s="41"/>
      <c r="AKE222" s="41"/>
      <c r="AKF222" s="41"/>
      <c r="AKG222" s="41"/>
      <c r="AKH222" s="41"/>
      <c r="AKI222" s="41"/>
      <c r="AKJ222" s="41"/>
      <c r="AKK222" s="41"/>
      <c r="AKL222" s="41"/>
      <c r="AKM222" s="41"/>
      <c r="AKN222" s="41"/>
      <c r="AKO222" s="41"/>
      <c r="AKP222" s="41"/>
      <c r="AKQ222" s="41"/>
      <c r="AKR222" s="41"/>
      <c r="AKS222" s="41"/>
      <c r="AKT222" s="41"/>
      <c r="AKU222" s="41"/>
      <c r="AKV222" s="41"/>
      <c r="AKW222" s="41"/>
      <c r="AKX222" s="41"/>
      <c r="AKY222" s="41"/>
      <c r="AKZ222" s="41"/>
      <c r="ALA222" s="41"/>
      <c r="ALB222" s="41"/>
      <c r="ALC222" s="41"/>
      <c r="ALD222" s="41"/>
      <c r="ALE222" s="41"/>
      <c r="ALF222" s="41"/>
      <c r="ALG222" s="41"/>
      <c r="ALH222" s="41"/>
      <c r="ALI222" s="41"/>
      <c r="ALJ222" s="41"/>
      <c r="ALK222" s="41"/>
      <c r="ALL222" s="41"/>
      <c r="ALM222" s="41"/>
      <c r="ALN222" s="41"/>
      <c r="ALO222" s="41"/>
      <c r="ALP222" s="41"/>
      <c r="ALQ222" s="41"/>
      <c r="ALR222" s="41"/>
      <c r="ALS222" s="41"/>
      <c r="ALT222" s="41"/>
      <c r="ALU222" s="41"/>
      <c r="ALV222" s="41"/>
      <c r="ALW222" s="41"/>
      <c r="ALX222" s="41"/>
      <c r="ALY222" s="41"/>
      <c r="ALZ222" s="41"/>
      <c r="AMA222" s="41"/>
      <c r="AMB222" s="41"/>
      <c r="AMC222" s="41"/>
      <c r="AMD222" s="41"/>
      <c r="AME222" s="41"/>
    </row>
    <row r="223" spans="1:1019" ht="27.75" customHeight="1" thickBot="1" x14ac:dyDescent="0.25">
      <c r="A223" s="586"/>
      <c r="B223" s="657"/>
      <c r="C223" s="555"/>
      <c r="D223" s="780"/>
      <c r="E223" s="804"/>
      <c r="F223" s="649"/>
      <c r="G223" s="634"/>
      <c r="H223" s="668"/>
      <c r="I223" s="599"/>
      <c r="J223" s="127" t="s">
        <v>26</v>
      </c>
      <c r="K223" s="8">
        <f t="shared" ref="K223:AB223" si="70">SUM(K221:K222)</f>
        <v>71.5</v>
      </c>
      <c r="L223" s="2">
        <f t="shared" si="70"/>
        <v>0</v>
      </c>
      <c r="M223" s="2">
        <f t="shared" si="70"/>
        <v>0</v>
      </c>
      <c r="N223" s="7">
        <f t="shared" si="70"/>
        <v>71.5</v>
      </c>
      <c r="O223" s="20">
        <f t="shared" si="70"/>
        <v>0</v>
      </c>
      <c r="P223" s="3">
        <f t="shared" si="70"/>
        <v>0</v>
      </c>
      <c r="Q223" s="3">
        <f t="shared" si="70"/>
        <v>0</v>
      </c>
      <c r="R223" s="21">
        <f t="shared" si="70"/>
        <v>0</v>
      </c>
      <c r="S223" s="8">
        <f t="shared" si="70"/>
        <v>0</v>
      </c>
      <c r="T223" s="2">
        <f t="shared" si="70"/>
        <v>0</v>
      </c>
      <c r="U223" s="2">
        <f t="shared" si="70"/>
        <v>0</v>
      </c>
      <c r="V223" s="7">
        <f t="shared" si="70"/>
        <v>0</v>
      </c>
      <c r="W223" s="8">
        <f t="shared" si="70"/>
        <v>0</v>
      </c>
      <c r="X223" s="2">
        <f t="shared" si="70"/>
        <v>0</v>
      </c>
      <c r="Y223" s="2">
        <f t="shared" si="70"/>
        <v>0</v>
      </c>
      <c r="Z223" s="7">
        <f t="shared" si="70"/>
        <v>0</v>
      </c>
      <c r="AA223" s="23">
        <f t="shared" si="70"/>
        <v>0</v>
      </c>
      <c r="AB223" s="23">
        <f t="shared" si="70"/>
        <v>0</v>
      </c>
      <c r="AC223" s="596"/>
      <c r="AD223" s="636"/>
      <c r="AE223" s="636"/>
      <c r="AF223" s="669"/>
      <c r="AG223" s="41"/>
      <c r="AH223" s="41"/>
      <c r="AI223" s="41"/>
      <c r="AJ223" s="41"/>
      <c r="AK223" s="41"/>
      <c r="AL223" s="41"/>
      <c r="AM223" s="41"/>
      <c r="AN223" s="67"/>
      <c r="AO223" s="67"/>
      <c r="AP223" s="67"/>
      <c r="AQ223" s="58"/>
      <c r="AR223" s="58"/>
      <c r="AS223" s="58"/>
      <c r="AT223" s="58"/>
      <c r="AU223" s="58"/>
      <c r="AV223" s="58"/>
      <c r="AW223" s="58"/>
      <c r="AX223" s="58"/>
      <c r="AY223" s="58"/>
      <c r="AZ223" s="58"/>
      <c r="BA223" s="58"/>
      <c r="BB223" s="58"/>
      <c r="BC223" s="58"/>
      <c r="BD223" s="58"/>
      <c r="BE223" s="58"/>
      <c r="BF223" s="58"/>
      <c r="BG223" s="59"/>
      <c r="BH223" s="67"/>
      <c r="BI223" s="67"/>
      <c r="BJ223" s="67"/>
      <c r="BK223" s="67"/>
      <c r="BL223" s="67"/>
      <c r="BM223" s="67"/>
      <c r="BN223" s="67"/>
      <c r="BO223" s="67"/>
      <c r="BP223" s="41"/>
      <c r="BQ223" s="41"/>
      <c r="BR223" s="41"/>
      <c r="BS223" s="41"/>
      <c r="BT223" s="41"/>
      <c r="BU223" s="41"/>
      <c r="BV223" s="41"/>
      <c r="BW223" s="41"/>
      <c r="BX223" s="41"/>
      <c r="BY223" s="41"/>
      <c r="BZ223" s="41"/>
      <c r="CA223" s="41"/>
      <c r="CB223" s="41"/>
      <c r="CC223" s="41"/>
      <c r="CD223" s="41"/>
      <c r="CE223" s="41"/>
      <c r="CF223" s="41"/>
      <c r="CG223" s="41"/>
      <c r="CH223" s="41"/>
      <c r="CI223" s="41"/>
      <c r="CJ223" s="41"/>
      <c r="CK223" s="41"/>
      <c r="CL223" s="41"/>
      <c r="CM223" s="41"/>
      <c r="CN223" s="41"/>
      <c r="CO223" s="41"/>
      <c r="CP223" s="41"/>
      <c r="CQ223" s="41"/>
      <c r="CR223" s="41"/>
      <c r="CS223" s="41"/>
      <c r="CT223" s="41"/>
      <c r="CU223" s="41"/>
      <c r="CV223" s="41"/>
      <c r="CW223" s="41"/>
      <c r="CX223" s="41"/>
      <c r="CY223" s="41"/>
      <c r="CZ223" s="41"/>
      <c r="DA223" s="41"/>
      <c r="DB223" s="41"/>
      <c r="DC223" s="41"/>
      <c r="DD223" s="41"/>
      <c r="DE223" s="41"/>
      <c r="DF223" s="41"/>
      <c r="DG223" s="41"/>
      <c r="DH223" s="41"/>
      <c r="DI223" s="41"/>
      <c r="DJ223" s="41"/>
      <c r="DK223" s="41"/>
      <c r="DL223" s="41"/>
      <c r="DM223" s="41"/>
      <c r="DN223" s="41"/>
      <c r="DO223" s="41"/>
      <c r="DP223" s="41"/>
      <c r="DQ223" s="41"/>
      <c r="DR223" s="41"/>
      <c r="DS223" s="41"/>
      <c r="DT223" s="41"/>
      <c r="DU223" s="41"/>
      <c r="DV223" s="41"/>
      <c r="DW223" s="41"/>
      <c r="DX223" s="41"/>
      <c r="DY223" s="41"/>
      <c r="DZ223" s="41"/>
      <c r="EA223" s="41"/>
      <c r="EB223" s="41"/>
      <c r="EC223" s="41"/>
      <c r="ED223" s="41"/>
      <c r="EE223" s="41"/>
      <c r="EF223" s="41"/>
      <c r="EG223" s="41"/>
      <c r="EH223" s="41"/>
      <c r="EI223" s="41"/>
      <c r="EJ223" s="41"/>
      <c r="EK223" s="41"/>
      <c r="EL223" s="41"/>
      <c r="EM223" s="41"/>
      <c r="EN223" s="41"/>
      <c r="EO223" s="41"/>
      <c r="EP223" s="41"/>
      <c r="EQ223" s="41"/>
      <c r="ER223" s="41"/>
      <c r="ES223" s="41"/>
      <c r="ET223" s="41"/>
      <c r="EU223" s="41"/>
      <c r="EV223" s="41"/>
      <c r="EW223" s="41"/>
      <c r="EX223" s="41"/>
      <c r="EY223" s="41"/>
      <c r="EZ223" s="41"/>
      <c r="FA223" s="41"/>
      <c r="FB223" s="41"/>
      <c r="FC223" s="41"/>
      <c r="FD223" s="41"/>
      <c r="FE223" s="41"/>
      <c r="FF223" s="41"/>
      <c r="FG223" s="41"/>
      <c r="FH223" s="41"/>
      <c r="FI223" s="41"/>
      <c r="FJ223" s="41"/>
      <c r="FK223" s="41"/>
      <c r="FL223" s="41"/>
      <c r="FM223" s="41"/>
      <c r="FN223" s="41"/>
      <c r="FO223" s="41"/>
      <c r="FP223" s="41"/>
      <c r="FQ223" s="41"/>
      <c r="FR223" s="41"/>
      <c r="FS223" s="41"/>
      <c r="FT223" s="41"/>
      <c r="FU223" s="41"/>
      <c r="FV223" s="41"/>
      <c r="FW223" s="41"/>
      <c r="FX223" s="41"/>
      <c r="FY223" s="41"/>
      <c r="FZ223" s="41"/>
      <c r="GA223" s="41"/>
      <c r="GB223" s="41"/>
      <c r="GC223" s="41"/>
      <c r="GD223" s="41"/>
      <c r="GE223" s="41"/>
      <c r="GF223" s="41"/>
      <c r="GG223" s="41"/>
      <c r="GH223" s="41"/>
      <c r="GI223" s="41"/>
      <c r="GJ223" s="41"/>
      <c r="GK223" s="41"/>
      <c r="GL223" s="41"/>
      <c r="GM223" s="41"/>
      <c r="GN223" s="41"/>
      <c r="GO223" s="41"/>
      <c r="GP223" s="41"/>
      <c r="GQ223" s="41"/>
      <c r="GR223" s="41"/>
      <c r="GS223" s="41"/>
      <c r="GT223" s="41"/>
      <c r="GU223" s="41"/>
      <c r="GV223" s="41"/>
      <c r="GW223" s="41"/>
      <c r="GX223" s="41"/>
      <c r="GY223" s="41"/>
      <c r="GZ223" s="41"/>
      <c r="HA223" s="41"/>
      <c r="HB223" s="41"/>
      <c r="HC223" s="41"/>
      <c r="HD223" s="41"/>
      <c r="HE223" s="41"/>
      <c r="HF223" s="41"/>
      <c r="HG223" s="41"/>
      <c r="HH223" s="41"/>
      <c r="HI223" s="41"/>
      <c r="HJ223" s="41"/>
      <c r="HK223" s="41"/>
      <c r="HL223" s="41"/>
      <c r="HM223" s="41"/>
      <c r="HN223" s="41"/>
      <c r="HO223" s="41"/>
      <c r="HP223" s="41"/>
      <c r="HQ223" s="41"/>
      <c r="HR223" s="41"/>
      <c r="HS223" s="41"/>
      <c r="HT223" s="41"/>
      <c r="HU223" s="41"/>
      <c r="HV223" s="41"/>
      <c r="HW223" s="41"/>
      <c r="HX223" s="41"/>
      <c r="HY223" s="41"/>
      <c r="HZ223" s="41"/>
      <c r="IA223" s="41"/>
      <c r="IB223" s="41"/>
      <c r="IC223" s="41"/>
      <c r="ID223" s="41"/>
      <c r="IE223" s="41"/>
      <c r="IF223" s="41"/>
      <c r="IG223" s="41"/>
      <c r="IH223" s="41"/>
      <c r="II223" s="41"/>
      <c r="IJ223" s="41"/>
      <c r="IK223" s="41"/>
      <c r="IL223" s="41"/>
      <c r="IM223" s="41"/>
      <c r="IN223" s="41"/>
      <c r="IO223" s="41"/>
      <c r="IP223" s="41"/>
      <c r="IQ223" s="41"/>
      <c r="IR223" s="41"/>
      <c r="IS223" s="41"/>
      <c r="IT223" s="41"/>
      <c r="IU223" s="41"/>
      <c r="IV223" s="41"/>
      <c r="IW223" s="41"/>
      <c r="IX223" s="41"/>
      <c r="IY223" s="41"/>
      <c r="IZ223" s="41"/>
      <c r="JA223" s="41"/>
      <c r="JB223" s="41"/>
      <c r="JC223" s="41"/>
      <c r="JD223" s="41"/>
      <c r="JE223" s="41"/>
      <c r="JF223" s="41"/>
      <c r="JG223" s="41"/>
      <c r="JH223" s="41"/>
      <c r="JI223" s="41"/>
      <c r="JJ223" s="41"/>
      <c r="JK223" s="41"/>
      <c r="JL223" s="41"/>
      <c r="JM223" s="41"/>
      <c r="JN223" s="41"/>
      <c r="JO223" s="41"/>
      <c r="JP223" s="41"/>
      <c r="JQ223" s="41"/>
      <c r="JR223" s="41"/>
      <c r="JS223" s="41"/>
      <c r="JT223" s="41"/>
      <c r="JU223" s="41"/>
      <c r="JV223" s="41"/>
      <c r="JW223" s="41"/>
      <c r="JX223" s="41"/>
      <c r="JY223" s="41"/>
      <c r="JZ223" s="41"/>
      <c r="KA223" s="41"/>
      <c r="KB223" s="41"/>
      <c r="KC223" s="41"/>
      <c r="KD223" s="41"/>
      <c r="KE223" s="41"/>
      <c r="KF223" s="41"/>
      <c r="KG223" s="41"/>
      <c r="KH223" s="41"/>
      <c r="KI223" s="41"/>
      <c r="KJ223" s="41"/>
      <c r="KK223" s="41"/>
      <c r="KL223" s="41"/>
      <c r="KM223" s="41"/>
      <c r="KN223" s="41"/>
      <c r="KO223" s="41"/>
      <c r="KP223" s="41"/>
      <c r="KQ223" s="41"/>
      <c r="KR223" s="41"/>
      <c r="KS223" s="41"/>
      <c r="KT223" s="41"/>
      <c r="KU223" s="41"/>
      <c r="KV223" s="41"/>
      <c r="KW223" s="41"/>
      <c r="KX223" s="41"/>
      <c r="KY223" s="41"/>
      <c r="KZ223" s="41"/>
      <c r="LA223" s="41"/>
      <c r="LB223" s="41"/>
      <c r="LC223" s="41"/>
      <c r="LD223" s="41"/>
      <c r="LE223" s="41"/>
      <c r="LF223" s="41"/>
      <c r="LG223" s="41"/>
      <c r="LH223" s="41"/>
      <c r="LI223" s="41"/>
      <c r="LJ223" s="41"/>
      <c r="LK223" s="41"/>
      <c r="LL223" s="41"/>
      <c r="LM223" s="41"/>
      <c r="LN223" s="41"/>
      <c r="LO223" s="41"/>
      <c r="LP223" s="41"/>
      <c r="LQ223" s="41"/>
      <c r="LR223" s="41"/>
      <c r="LS223" s="41"/>
      <c r="LT223" s="41"/>
      <c r="LU223" s="41"/>
      <c r="LV223" s="41"/>
      <c r="LW223" s="41"/>
      <c r="LX223" s="41"/>
      <c r="LY223" s="41"/>
      <c r="LZ223" s="41"/>
      <c r="MA223" s="41"/>
      <c r="MB223" s="41"/>
      <c r="MC223" s="41"/>
      <c r="MD223" s="41"/>
      <c r="ME223" s="41"/>
      <c r="MF223" s="41"/>
      <c r="MG223" s="41"/>
      <c r="MH223" s="41"/>
      <c r="MI223" s="41"/>
      <c r="MJ223" s="41"/>
      <c r="MK223" s="41"/>
      <c r="ML223" s="41"/>
      <c r="MM223" s="41"/>
      <c r="MN223" s="41"/>
      <c r="MO223" s="41"/>
      <c r="MP223" s="41"/>
      <c r="MQ223" s="41"/>
      <c r="MR223" s="41"/>
      <c r="MS223" s="41"/>
      <c r="MT223" s="41"/>
      <c r="MU223" s="41"/>
      <c r="MV223" s="41"/>
      <c r="MW223" s="41"/>
      <c r="MX223" s="41"/>
      <c r="MY223" s="41"/>
      <c r="MZ223" s="41"/>
      <c r="NA223" s="41"/>
      <c r="NB223" s="41"/>
      <c r="NC223" s="41"/>
      <c r="ND223" s="41"/>
      <c r="NE223" s="41"/>
      <c r="NF223" s="41"/>
      <c r="NG223" s="41"/>
      <c r="NH223" s="41"/>
      <c r="NI223" s="41"/>
      <c r="NJ223" s="41"/>
      <c r="NK223" s="41"/>
      <c r="NL223" s="41"/>
      <c r="NM223" s="41"/>
      <c r="NN223" s="41"/>
      <c r="NO223" s="41"/>
      <c r="NP223" s="41"/>
      <c r="NQ223" s="41"/>
      <c r="NR223" s="41"/>
      <c r="NS223" s="41"/>
      <c r="NT223" s="41"/>
      <c r="NU223" s="41"/>
      <c r="NV223" s="41"/>
      <c r="NW223" s="41"/>
      <c r="NX223" s="41"/>
      <c r="NY223" s="41"/>
      <c r="NZ223" s="41"/>
      <c r="OA223" s="41"/>
      <c r="OB223" s="41"/>
      <c r="OC223" s="41"/>
      <c r="OD223" s="41"/>
      <c r="OE223" s="41"/>
      <c r="OF223" s="41"/>
      <c r="OG223" s="41"/>
      <c r="OH223" s="41"/>
      <c r="OI223" s="41"/>
      <c r="OJ223" s="41"/>
      <c r="OK223" s="41"/>
      <c r="OL223" s="41"/>
      <c r="OM223" s="41"/>
      <c r="ON223" s="41"/>
      <c r="OO223" s="41"/>
      <c r="OP223" s="41"/>
      <c r="OQ223" s="41"/>
      <c r="OR223" s="41"/>
      <c r="OS223" s="41"/>
      <c r="OT223" s="41"/>
      <c r="OU223" s="41"/>
      <c r="OV223" s="41"/>
      <c r="OW223" s="41"/>
      <c r="OX223" s="41"/>
      <c r="OY223" s="41"/>
      <c r="OZ223" s="41"/>
      <c r="PA223" s="41"/>
      <c r="PB223" s="41"/>
      <c r="PC223" s="41"/>
      <c r="PD223" s="41"/>
      <c r="PE223" s="41"/>
      <c r="PF223" s="41"/>
      <c r="PG223" s="41"/>
      <c r="PH223" s="41"/>
      <c r="PI223" s="41"/>
      <c r="PJ223" s="41"/>
      <c r="PK223" s="41"/>
      <c r="PL223" s="41"/>
      <c r="PM223" s="41"/>
      <c r="PN223" s="41"/>
      <c r="PO223" s="41"/>
      <c r="PP223" s="41"/>
      <c r="PQ223" s="41"/>
      <c r="PR223" s="41"/>
      <c r="PS223" s="41"/>
      <c r="PT223" s="41"/>
      <c r="PU223" s="41"/>
      <c r="PV223" s="41"/>
      <c r="PW223" s="41"/>
      <c r="PX223" s="41"/>
      <c r="PY223" s="41"/>
      <c r="PZ223" s="41"/>
      <c r="QA223" s="41"/>
      <c r="QB223" s="41"/>
      <c r="QC223" s="41"/>
      <c r="QD223" s="41"/>
      <c r="QE223" s="41"/>
      <c r="QF223" s="41"/>
      <c r="QG223" s="41"/>
      <c r="QH223" s="41"/>
      <c r="QI223" s="41"/>
      <c r="QJ223" s="41"/>
      <c r="QK223" s="41"/>
      <c r="QL223" s="41"/>
      <c r="QM223" s="41"/>
      <c r="QN223" s="41"/>
      <c r="QO223" s="41"/>
      <c r="QP223" s="41"/>
      <c r="QQ223" s="41"/>
      <c r="QR223" s="41"/>
      <c r="QS223" s="41"/>
      <c r="QT223" s="41"/>
      <c r="QU223" s="41"/>
      <c r="QV223" s="41"/>
      <c r="QW223" s="41"/>
      <c r="QX223" s="41"/>
      <c r="QY223" s="41"/>
      <c r="QZ223" s="41"/>
      <c r="RA223" s="41"/>
      <c r="RB223" s="41"/>
      <c r="RC223" s="41"/>
      <c r="RD223" s="41"/>
      <c r="RE223" s="41"/>
      <c r="RF223" s="41"/>
      <c r="RG223" s="41"/>
      <c r="RH223" s="41"/>
      <c r="RI223" s="41"/>
      <c r="RJ223" s="41"/>
      <c r="RK223" s="41"/>
      <c r="RL223" s="41"/>
      <c r="RM223" s="41"/>
      <c r="RN223" s="41"/>
      <c r="RO223" s="41"/>
      <c r="RP223" s="41"/>
      <c r="RQ223" s="41"/>
      <c r="RR223" s="41"/>
      <c r="RS223" s="41"/>
      <c r="RT223" s="41"/>
      <c r="RU223" s="41"/>
      <c r="RV223" s="41"/>
      <c r="RW223" s="41"/>
      <c r="RX223" s="41"/>
      <c r="RY223" s="41"/>
      <c r="RZ223" s="41"/>
      <c r="SA223" s="41"/>
      <c r="SB223" s="41"/>
      <c r="SC223" s="41"/>
      <c r="SD223" s="41"/>
      <c r="SE223" s="41"/>
      <c r="SF223" s="41"/>
      <c r="SG223" s="41"/>
      <c r="SH223" s="41"/>
      <c r="SI223" s="41"/>
      <c r="SJ223" s="41"/>
      <c r="SK223" s="41"/>
      <c r="SL223" s="41"/>
      <c r="SM223" s="41"/>
      <c r="SN223" s="41"/>
      <c r="SO223" s="41"/>
      <c r="SP223" s="41"/>
      <c r="SQ223" s="41"/>
      <c r="SR223" s="41"/>
      <c r="SS223" s="41"/>
      <c r="ST223" s="41"/>
      <c r="SU223" s="41"/>
      <c r="SV223" s="41"/>
      <c r="SW223" s="41"/>
      <c r="SX223" s="41"/>
      <c r="SY223" s="41"/>
      <c r="SZ223" s="41"/>
      <c r="TA223" s="41"/>
      <c r="TB223" s="41"/>
      <c r="TC223" s="41"/>
      <c r="TD223" s="41"/>
      <c r="TE223" s="41"/>
      <c r="TF223" s="41"/>
      <c r="TG223" s="41"/>
      <c r="TH223" s="41"/>
      <c r="TI223" s="41"/>
      <c r="TJ223" s="41"/>
      <c r="TK223" s="41"/>
      <c r="TL223" s="41"/>
      <c r="TM223" s="41"/>
      <c r="TN223" s="41"/>
      <c r="TO223" s="41"/>
      <c r="TP223" s="41"/>
      <c r="TQ223" s="41"/>
      <c r="TR223" s="41"/>
      <c r="TS223" s="41"/>
      <c r="TT223" s="41"/>
      <c r="TU223" s="41"/>
      <c r="TV223" s="41"/>
      <c r="TW223" s="41"/>
      <c r="TX223" s="41"/>
      <c r="TY223" s="41"/>
      <c r="TZ223" s="41"/>
      <c r="UA223" s="41"/>
      <c r="UB223" s="41"/>
      <c r="UC223" s="41"/>
      <c r="UD223" s="41"/>
      <c r="UE223" s="41"/>
      <c r="UF223" s="41"/>
      <c r="UG223" s="41"/>
      <c r="UH223" s="41"/>
      <c r="UI223" s="41"/>
      <c r="UJ223" s="41"/>
      <c r="UK223" s="41"/>
      <c r="UL223" s="41"/>
      <c r="UM223" s="41"/>
      <c r="UN223" s="41"/>
      <c r="UO223" s="41"/>
      <c r="UP223" s="41"/>
      <c r="UQ223" s="41"/>
      <c r="UR223" s="41"/>
      <c r="US223" s="41"/>
      <c r="UT223" s="41"/>
      <c r="UU223" s="41"/>
      <c r="UV223" s="41"/>
      <c r="UW223" s="41"/>
      <c r="UX223" s="41"/>
      <c r="UY223" s="41"/>
      <c r="UZ223" s="41"/>
      <c r="VA223" s="41"/>
      <c r="VB223" s="41"/>
      <c r="VC223" s="41"/>
      <c r="VD223" s="41"/>
      <c r="VE223" s="41"/>
      <c r="VF223" s="41"/>
      <c r="VG223" s="41"/>
      <c r="VH223" s="41"/>
      <c r="VI223" s="41"/>
      <c r="VJ223" s="41"/>
      <c r="VK223" s="41"/>
      <c r="VL223" s="41"/>
      <c r="VM223" s="41"/>
      <c r="VN223" s="41"/>
      <c r="VO223" s="41"/>
      <c r="VP223" s="41"/>
      <c r="VQ223" s="41"/>
      <c r="VR223" s="41"/>
      <c r="VS223" s="41"/>
      <c r="VT223" s="41"/>
      <c r="VU223" s="41"/>
      <c r="VV223" s="41"/>
      <c r="VW223" s="41"/>
      <c r="VX223" s="41"/>
      <c r="VY223" s="41"/>
      <c r="VZ223" s="41"/>
      <c r="WA223" s="41"/>
      <c r="WB223" s="41"/>
      <c r="WC223" s="41"/>
      <c r="WD223" s="41"/>
      <c r="WE223" s="41"/>
      <c r="WF223" s="41"/>
      <c r="WG223" s="41"/>
      <c r="WH223" s="41"/>
      <c r="WI223" s="41"/>
      <c r="WJ223" s="41"/>
      <c r="WK223" s="41"/>
      <c r="WL223" s="41"/>
      <c r="WM223" s="41"/>
      <c r="WN223" s="41"/>
      <c r="WO223" s="41"/>
      <c r="WP223" s="41"/>
      <c r="WQ223" s="41"/>
      <c r="WR223" s="41"/>
      <c r="WS223" s="41"/>
      <c r="WT223" s="41"/>
      <c r="WU223" s="41"/>
      <c r="WV223" s="41"/>
      <c r="WW223" s="41"/>
      <c r="WX223" s="41"/>
      <c r="WY223" s="41"/>
      <c r="WZ223" s="41"/>
      <c r="XA223" s="41"/>
      <c r="XB223" s="41"/>
      <c r="XC223" s="41"/>
      <c r="XD223" s="41"/>
      <c r="XE223" s="41"/>
      <c r="XF223" s="41"/>
      <c r="XG223" s="41"/>
      <c r="XH223" s="41"/>
      <c r="XI223" s="41"/>
      <c r="XJ223" s="41"/>
      <c r="XK223" s="41"/>
      <c r="XL223" s="41"/>
      <c r="XM223" s="41"/>
      <c r="XN223" s="41"/>
      <c r="XO223" s="41"/>
      <c r="XP223" s="41"/>
      <c r="XQ223" s="41"/>
      <c r="XR223" s="41"/>
      <c r="XS223" s="41"/>
      <c r="XT223" s="41"/>
      <c r="XU223" s="41"/>
      <c r="XV223" s="41"/>
      <c r="XW223" s="41"/>
      <c r="XX223" s="41"/>
      <c r="XY223" s="41"/>
      <c r="XZ223" s="41"/>
      <c r="YA223" s="41"/>
      <c r="YB223" s="41"/>
      <c r="YC223" s="41"/>
      <c r="YD223" s="41"/>
      <c r="YE223" s="41"/>
      <c r="YF223" s="41"/>
      <c r="YG223" s="41"/>
      <c r="YH223" s="41"/>
      <c r="YI223" s="41"/>
      <c r="YJ223" s="41"/>
      <c r="YK223" s="41"/>
      <c r="YL223" s="41"/>
      <c r="YM223" s="41"/>
      <c r="YN223" s="41"/>
      <c r="YO223" s="41"/>
      <c r="YP223" s="41"/>
      <c r="YQ223" s="41"/>
      <c r="YR223" s="41"/>
      <c r="YS223" s="41"/>
      <c r="YT223" s="41"/>
      <c r="YU223" s="41"/>
      <c r="YV223" s="41"/>
      <c r="YW223" s="41"/>
      <c r="YX223" s="41"/>
      <c r="YY223" s="41"/>
      <c r="YZ223" s="41"/>
      <c r="ZA223" s="41"/>
      <c r="ZB223" s="41"/>
      <c r="ZC223" s="41"/>
      <c r="ZD223" s="41"/>
      <c r="ZE223" s="41"/>
      <c r="ZF223" s="41"/>
      <c r="ZG223" s="41"/>
      <c r="ZH223" s="41"/>
      <c r="ZI223" s="41"/>
      <c r="ZJ223" s="41"/>
      <c r="ZK223" s="41"/>
      <c r="ZL223" s="41"/>
      <c r="ZM223" s="41"/>
      <c r="ZN223" s="41"/>
      <c r="ZO223" s="41"/>
      <c r="ZP223" s="41"/>
      <c r="ZQ223" s="41"/>
      <c r="ZR223" s="41"/>
      <c r="ZS223" s="41"/>
      <c r="ZT223" s="41"/>
      <c r="ZU223" s="41"/>
      <c r="ZV223" s="41"/>
      <c r="ZW223" s="41"/>
      <c r="ZX223" s="41"/>
      <c r="ZY223" s="41"/>
      <c r="ZZ223" s="41"/>
      <c r="AAA223" s="41"/>
      <c r="AAB223" s="41"/>
      <c r="AAC223" s="41"/>
      <c r="AAD223" s="41"/>
      <c r="AAE223" s="41"/>
      <c r="AAF223" s="41"/>
      <c r="AAG223" s="41"/>
      <c r="AAH223" s="41"/>
      <c r="AAI223" s="41"/>
      <c r="AAJ223" s="41"/>
      <c r="AAK223" s="41"/>
      <c r="AAL223" s="41"/>
      <c r="AAM223" s="41"/>
      <c r="AAN223" s="41"/>
      <c r="AAO223" s="41"/>
      <c r="AAP223" s="41"/>
      <c r="AAQ223" s="41"/>
      <c r="AAR223" s="41"/>
      <c r="AAS223" s="41"/>
      <c r="AAT223" s="41"/>
      <c r="AAU223" s="41"/>
      <c r="AAV223" s="41"/>
      <c r="AAW223" s="41"/>
      <c r="AAX223" s="41"/>
      <c r="AAY223" s="41"/>
      <c r="AAZ223" s="41"/>
      <c r="ABA223" s="41"/>
      <c r="ABB223" s="41"/>
      <c r="ABC223" s="41"/>
      <c r="ABD223" s="41"/>
      <c r="ABE223" s="41"/>
      <c r="ABF223" s="41"/>
      <c r="ABG223" s="41"/>
      <c r="ABH223" s="41"/>
      <c r="ABI223" s="41"/>
      <c r="ABJ223" s="41"/>
      <c r="ABK223" s="41"/>
      <c r="ABL223" s="41"/>
      <c r="ABM223" s="41"/>
      <c r="ABN223" s="41"/>
      <c r="ABO223" s="41"/>
      <c r="ABP223" s="41"/>
      <c r="ABQ223" s="41"/>
      <c r="ABR223" s="41"/>
      <c r="ABS223" s="41"/>
      <c r="ABT223" s="41"/>
      <c r="ABU223" s="41"/>
      <c r="ABV223" s="41"/>
      <c r="ABW223" s="41"/>
      <c r="ABX223" s="41"/>
      <c r="ABY223" s="41"/>
      <c r="ABZ223" s="41"/>
      <c r="ACA223" s="41"/>
      <c r="ACB223" s="41"/>
      <c r="ACC223" s="41"/>
      <c r="ACD223" s="41"/>
      <c r="ACE223" s="41"/>
      <c r="ACF223" s="41"/>
      <c r="ACG223" s="41"/>
      <c r="ACH223" s="41"/>
      <c r="ACI223" s="41"/>
      <c r="ACJ223" s="41"/>
      <c r="ACK223" s="41"/>
      <c r="ACL223" s="41"/>
      <c r="ACM223" s="41"/>
      <c r="ACN223" s="41"/>
      <c r="ACO223" s="41"/>
      <c r="ACP223" s="41"/>
      <c r="ACQ223" s="41"/>
      <c r="ACR223" s="41"/>
      <c r="ACS223" s="41"/>
      <c r="ACT223" s="41"/>
      <c r="ACU223" s="41"/>
      <c r="ACV223" s="41"/>
      <c r="ACW223" s="41"/>
      <c r="ACX223" s="41"/>
      <c r="ACY223" s="41"/>
      <c r="ACZ223" s="41"/>
      <c r="ADA223" s="41"/>
      <c r="ADB223" s="41"/>
      <c r="ADC223" s="41"/>
      <c r="ADD223" s="41"/>
      <c r="ADE223" s="41"/>
      <c r="ADF223" s="41"/>
      <c r="ADG223" s="41"/>
      <c r="ADH223" s="41"/>
      <c r="ADI223" s="41"/>
      <c r="ADJ223" s="41"/>
      <c r="ADK223" s="41"/>
      <c r="ADL223" s="41"/>
      <c r="ADM223" s="41"/>
      <c r="ADN223" s="41"/>
      <c r="ADO223" s="41"/>
      <c r="ADP223" s="41"/>
      <c r="ADQ223" s="41"/>
      <c r="ADR223" s="41"/>
      <c r="ADS223" s="41"/>
      <c r="ADT223" s="41"/>
      <c r="ADU223" s="41"/>
      <c r="ADV223" s="41"/>
      <c r="ADW223" s="41"/>
      <c r="ADX223" s="41"/>
      <c r="ADY223" s="41"/>
      <c r="ADZ223" s="41"/>
      <c r="AEA223" s="41"/>
      <c r="AEB223" s="41"/>
      <c r="AEC223" s="41"/>
      <c r="AED223" s="41"/>
      <c r="AEE223" s="41"/>
      <c r="AEF223" s="41"/>
      <c r="AEG223" s="41"/>
      <c r="AEH223" s="41"/>
      <c r="AEI223" s="41"/>
      <c r="AEJ223" s="41"/>
      <c r="AEK223" s="41"/>
      <c r="AEL223" s="41"/>
      <c r="AEM223" s="41"/>
      <c r="AEN223" s="41"/>
      <c r="AEO223" s="41"/>
      <c r="AEP223" s="41"/>
      <c r="AEQ223" s="41"/>
      <c r="AER223" s="41"/>
      <c r="AES223" s="41"/>
      <c r="AET223" s="41"/>
      <c r="AEU223" s="41"/>
      <c r="AEV223" s="41"/>
      <c r="AEW223" s="41"/>
      <c r="AEX223" s="41"/>
      <c r="AEY223" s="41"/>
      <c r="AEZ223" s="41"/>
      <c r="AFA223" s="41"/>
      <c r="AFB223" s="41"/>
      <c r="AFC223" s="41"/>
      <c r="AFD223" s="41"/>
      <c r="AFE223" s="41"/>
      <c r="AFF223" s="41"/>
      <c r="AFG223" s="41"/>
      <c r="AFH223" s="41"/>
      <c r="AFI223" s="41"/>
      <c r="AFJ223" s="41"/>
      <c r="AFK223" s="41"/>
      <c r="AFL223" s="41"/>
      <c r="AFM223" s="41"/>
      <c r="AFN223" s="41"/>
      <c r="AFO223" s="41"/>
      <c r="AFP223" s="41"/>
      <c r="AFQ223" s="41"/>
      <c r="AFR223" s="41"/>
      <c r="AFS223" s="41"/>
      <c r="AFT223" s="41"/>
      <c r="AFU223" s="41"/>
      <c r="AFV223" s="41"/>
      <c r="AFW223" s="41"/>
      <c r="AFX223" s="41"/>
      <c r="AFY223" s="41"/>
      <c r="AFZ223" s="41"/>
      <c r="AGA223" s="41"/>
      <c r="AGB223" s="41"/>
      <c r="AGC223" s="41"/>
      <c r="AGD223" s="41"/>
      <c r="AGE223" s="41"/>
      <c r="AGF223" s="41"/>
      <c r="AGG223" s="41"/>
      <c r="AGH223" s="41"/>
      <c r="AGI223" s="41"/>
      <c r="AGJ223" s="41"/>
      <c r="AGK223" s="41"/>
      <c r="AGL223" s="41"/>
      <c r="AGM223" s="41"/>
      <c r="AGN223" s="41"/>
      <c r="AGO223" s="41"/>
      <c r="AGP223" s="41"/>
      <c r="AGQ223" s="41"/>
      <c r="AGR223" s="41"/>
      <c r="AGS223" s="41"/>
      <c r="AGT223" s="41"/>
      <c r="AGU223" s="41"/>
      <c r="AGV223" s="41"/>
      <c r="AGW223" s="41"/>
      <c r="AGX223" s="41"/>
      <c r="AGY223" s="41"/>
      <c r="AGZ223" s="41"/>
      <c r="AHA223" s="41"/>
      <c r="AHB223" s="41"/>
      <c r="AHC223" s="41"/>
      <c r="AHD223" s="41"/>
      <c r="AHE223" s="41"/>
      <c r="AHF223" s="41"/>
      <c r="AHG223" s="41"/>
      <c r="AHH223" s="41"/>
      <c r="AHI223" s="41"/>
      <c r="AHJ223" s="41"/>
      <c r="AHK223" s="41"/>
      <c r="AHL223" s="41"/>
      <c r="AHM223" s="41"/>
      <c r="AHN223" s="41"/>
      <c r="AHO223" s="41"/>
      <c r="AHP223" s="41"/>
      <c r="AHQ223" s="41"/>
      <c r="AHR223" s="41"/>
      <c r="AHS223" s="41"/>
      <c r="AHT223" s="41"/>
      <c r="AHU223" s="41"/>
      <c r="AHV223" s="41"/>
      <c r="AHW223" s="41"/>
      <c r="AHX223" s="41"/>
      <c r="AHY223" s="41"/>
      <c r="AHZ223" s="41"/>
      <c r="AIA223" s="41"/>
      <c r="AIB223" s="41"/>
      <c r="AIC223" s="41"/>
      <c r="AID223" s="41"/>
      <c r="AIE223" s="41"/>
      <c r="AIF223" s="41"/>
      <c r="AIG223" s="41"/>
      <c r="AIH223" s="41"/>
      <c r="AII223" s="41"/>
      <c r="AIJ223" s="41"/>
      <c r="AIK223" s="41"/>
      <c r="AIL223" s="41"/>
      <c r="AIM223" s="41"/>
      <c r="AIN223" s="41"/>
      <c r="AIO223" s="41"/>
      <c r="AIP223" s="41"/>
      <c r="AIQ223" s="41"/>
      <c r="AIR223" s="41"/>
      <c r="AIS223" s="41"/>
      <c r="AIT223" s="41"/>
      <c r="AIU223" s="41"/>
      <c r="AIV223" s="41"/>
      <c r="AIW223" s="41"/>
      <c r="AIX223" s="41"/>
      <c r="AIY223" s="41"/>
      <c r="AIZ223" s="41"/>
      <c r="AJA223" s="41"/>
      <c r="AJB223" s="41"/>
      <c r="AJC223" s="41"/>
      <c r="AJD223" s="41"/>
      <c r="AJE223" s="41"/>
      <c r="AJF223" s="41"/>
      <c r="AJG223" s="41"/>
      <c r="AJH223" s="41"/>
      <c r="AJI223" s="41"/>
      <c r="AJJ223" s="41"/>
      <c r="AJK223" s="41"/>
      <c r="AJL223" s="41"/>
      <c r="AJM223" s="41"/>
      <c r="AJN223" s="41"/>
      <c r="AJO223" s="41"/>
      <c r="AJP223" s="41"/>
      <c r="AJQ223" s="41"/>
      <c r="AJR223" s="41"/>
      <c r="AJS223" s="41"/>
      <c r="AJT223" s="41"/>
      <c r="AJU223" s="41"/>
      <c r="AJV223" s="41"/>
      <c r="AJW223" s="41"/>
      <c r="AJX223" s="41"/>
      <c r="AJY223" s="41"/>
      <c r="AJZ223" s="41"/>
      <c r="AKA223" s="41"/>
      <c r="AKB223" s="41"/>
      <c r="AKC223" s="41"/>
      <c r="AKD223" s="41"/>
      <c r="AKE223" s="41"/>
      <c r="AKF223" s="41"/>
      <c r="AKG223" s="41"/>
      <c r="AKH223" s="41"/>
      <c r="AKI223" s="41"/>
      <c r="AKJ223" s="41"/>
      <c r="AKK223" s="41"/>
      <c r="AKL223" s="41"/>
      <c r="AKM223" s="41"/>
      <c r="AKN223" s="41"/>
      <c r="AKO223" s="41"/>
      <c r="AKP223" s="41"/>
      <c r="AKQ223" s="41"/>
      <c r="AKR223" s="41"/>
      <c r="AKS223" s="41"/>
      <c r="AKT223" s="41"/>
      <c r="AKU223" s="41"/>
      <c r="AKV223" s="41"/>
      <c r="AKW223" s="41"/>
      <c r="AKX223" s="41"/>
      <c r="AKY223" s="41"/>
      <c r="AKZ223" s="41"/>
      <c r="ALA223" s="41"/>
      <c r="ALB223" s="41"/>
      <c r="ALC223" s="41"/>
      <c r="ALD223" s="41"/>
      <c r="ALE223" s="41"/>
      <c r="ALF223" s="41"/>
      <c r="ALG223" s="41"/>
      <c r="ALH223" s="41"/>
      <c r="ALI223" s="41"/>
      <c r="ALJ223" s="41"/>
      <c r="ALK223" s="41"/>
      <c r="ALL223" s="41"/>
      <c r="ALM223" s="41"/>
      <c r="ALN223" s="41"/>
      <c r="ALO223" s="41"/>
      <c r="ALP223" s="41"/>
      <c r="ALQ223" s="41"/>
      <c r="ALR223" s="41"/>
      <c r="ALS223" s="41"/>
      <c r="ALT223" s="41"/>
      <c r="ALU223" s="41"/>
      <c r="ALV223" s="41"/>
      <c r="ALW223" s="41"/>
      <c r="ALX223" s="41"/>
      <c r="ALY223" s="41"/>
      <c r="ALZ223" s="41"/>
      <c r="AMA223" s="41"/>
      <c r="AMB223" s="41"/>
      <c r="AMC223" s="41"/>
      <c r="AMD223" s="41"/>
      <c r="AME223" s="41"/>
    </row>
    <row r="224" spans="1:1019" ht="17.25" customHeight="1" thickBot="1" x14ac:dyDescent="0.25">
      <c r="A224" s="665" t="s">
        <v>17</v>
      </c>
      <c r="B224" s="656" t="s">
        <v>18</v>
      </c>
      <c r="C224" s="764" t="s">
        <v>18</v>
      </c>
      <c r="D224" s="801" t="s">
        <v>263</v>
      </c>
      <c r="E224" s="802" t="s">
        <v>310</v>
      </c>
      <c r="F224" s="809"/>
      <c r="G224" s="824" t="s">
        <v>123</v>
      </c>
      <c r="H224" s="970" t="s">
        <v>21</v>
      </c>
      <c r="I224" s="1037" t="s">
        <v>22</v>
      </c>
      <c r="J224" s="276" t="s">
        <v>25</v>
      </c>
      <c r="K224" s="320">
        <f>+L224+N224</f>
        <v>2.5</v>
      </c>
      <c r="L224" s="313">
        <v>0</v>
      </c>
      <c r="M224" s="313">
        <v>0</v>
      </c>
      <c r="N224" s="321">
        <v>2.5</v>
      </c>
      <c r="O224" s="320">
        <f>+P224+R224</f>
        <v>177</v>
      </c>
      <c r="P224" s="313">
        <v>0</v>
      </c>
      <c r="Q224" s="313">
        <v>0</v>
      </c>
      <c r="R224" s="321">
        <v>177</v>
      </c>
      <c r="S224" s="320">
        <f>+T224+V224</f>
        <v>177</v>
      </c>
      <c r="T224" s="313">
        <v>0</v>
      </c>
      <c r="U224" s="313">
        <v>0</v>
      </c>
      <c r="V224" s="321">
        <v>177</v>
      </c>
      <c r="W224" s="320">
        <f>+X224+Z224</f>
        <v>0</v>
      </c>
      <c r="X224" s="313">
        <v>0</v>
      </c>
      <c r="Y224" s="313">
        <v>0</v>
      </c>
      <c r="Z224" s="321">
        <v>0</v>
      </c>
      <c r="AA224" s="316">
        <v>0</v>
      </c>
      <c r="AB224" s="208">
        <v>0</v>
      </c>
      <c r="AC224" s="596" t="s">
        <v>367</v>
      </c>
      <c r="AD224" s="636" t="s">
        <v>29</v>
      </c>
      <c r="AE224" s="636" t="s">
        <v>39</v>
      </c>
      <c r="AF224" s="972" t="s">
        <v>39</v>
      </c>
      <c r="AG224" s="41"/>
      <c r="AH224" s="41"/>
      <c r="AI224" s="41"/>
      <c r="AJ224" s="41"/>
      <c r="AK224" s="41"/>
      <c r="AL224" s="41"/>
      <c r="AM224" s="41"/>
      <c r="AN224" s="67"/>
      <c r="AO224" s="67"/>
      <c r="AP224" s="67"/>
      <c r="AQ224" s="58"/>
      <c r="AR224" s="58"/>
      <c r="AS224" s="58"/>
      <c r="AT224" s="58"/>
      <c r="AU224" s="58"/>
      <c r="AV224" s="58"/>
      <c r="AW224" s="58"/>
      <c r="AX224" s="58"/>
      <c r="AY224" s="58"/>
      <c r="AZ224" s="58"/>
      <c r="BA224" s="58"/>
      <c r="BB224" s="58"/>
      <c r="BC224" s="58"/>
      <c r="BD224" s="58"/>
      <c r="BE224" s="58"/>
      <c r="BF224" s="58"/>
      <c r="BG224" s="59"/>
      <c r="BH224" s="67"/>
      <c r="BI224" s="67"/>
      <c r="BJ224" s="67"/>
      <c r="BK224" s="67"/>
      <c r="BL224" s="67"/>
      <c r="BM224" s="67"/>
      <c r="BN224" s="67"/>
      <c r="BO224" s="67"/>
      <c r="BP224" s="41"/>
      <c r="BQ224" s="41"/>
      <c r="BR224" s="41"/>
      <c r="BS224" s="41"/>
      <c r="BT224" s="41"/>
      <c r="BU224" s="41"/>
      <c r="BV224" s="41"/>
      <c r="BW224" s="41"/>
      <c r="BX224" s="41"/>
      <c r="BY224" s="41"/>
      <c r="BZ224" s="41"/>
      <c r="CA224" s="41"/>
      <c r="CB224" s="41"/>
      <c r="CC224" s="41"/>
      <c r="CD224" s="41"/>
      <c r="CE224" s="41"/>
      <c r="CF224" s="41"/>
      <c r="CG224" s="41"/>
      <c r="CH224" s="41"/>
      <c r="CI224" s="41"/>
      <c r="CJ224" s="41"/>
      <c r="CK224" s="41"/>
      <c r="CL224" s="41"/>
      <c r="CM224" s="41"/>
      <c r="CN224" s="41"/>
      <c r="CO224" s="41"/>
      <c r="CP224" s="41"/>
      <c r="CQ224" s="41"/>
      <c r="CR224" s="41"/>
      <c r="CS224" s="41"/>
      <c r="CT224" s="41"/>
      <c r="CU224" s="41"/>
      <c r="CV224" s="41"/>
      <c r="CW224" s="41"/>
      <c r="CX224" s="41"/>
      <c r="CY224" s="41"/>
      <c r="CZ224" s="41"/>
      <c r="DA224" s="41"/>
      <c r="DB224" s="41"/>
      <c r="DC224" s="41"/>
      <c r="DD224" s="41"/>
      <c r="DE224" s="41"/>
      <c r="DF224" s="41"/>
      <c r="DG224" s="41"/>
      <c r="DH224" s="41"/>
      <c r="DI224" s="41"/>
      <c r="DJ224" s="41"/>
      <c r="DK224" s="41"/>
      <c r="DL224" s="41"/>
      <c r="DM224" s="41"/>
      <c r="DN224" s="41"/>
      <c r="DO224" s="41"/>
      <c r="DP224" s="41"/>
      <c r="DQ224" s="41"/>
      <c r="DR224" s="41"/>
      <c r="DS224" s="41"/>
      <c r="DT224" s="41"/>
      <c r="DU224" s="41"/>
      <c r="DV224" s="41"/>
      <c r="DW224" s="41"/>
      <c r="DX224" s="41"/>
      <c r="DY224" s="41"/>
      <c r="DZ224" s="41"/>
      <c r="EA224" s="41"/>
      <c r="EB224" s="41"/>
      <c r="EC224" s="41"/>
      <c r="ED224" s="41"/>
      <c r="EE224" s="41"/>
      <c r="EF224" s="41"/>
      <c r="EG224" s="41"/>
      <c r="EH224" s="41"/>
      <c r="EI224" s="41"/>
      <c r="EJ224" s="41"/>
      <c r="EK224" s="41"/>
      <c r="EL224" s="41"/>
      <c r="EM224" s="41"/>
      <c r="EN224" s="41"/>
      <c r="EO224" s="41"/>
      <c r="EP224" s="41"/>
      <c r="EQ224" s="41"/>
      <c r="ER224" s="41"/>
      <c r="ES224" s="41"/>
      <c r="ET224" s="41"/>
      <c r="EU224" s="41"/>
      <c r="EV224" s="41"/>
      <c r="EW224" s="41"/>
      <c r="EX224" s="41"/>
      <c r="EY224" s="41"/>
      <c r="EZ224" s="41"/>
      <c r="FA224" s="41"/>
      <c r="FB224" s="41"/>
      <c r="FC224" s="41"/>
      <c r="FD224" s="41"/>
      <c r="FE224" s="41"/>
      <c r="FF224" s="41"/>
      <c r="FG224" s="41"/>
      <c r="FH224" s="41"/>
      <c r="FI224" s="41"/>
      <c r="FJ224" s="41"/>
      <c r="FK224" s="41"/>
      <c r="FL224" s="41"/>
      <c r="FM224" s="41"/>
      <c r="FN224" s="41"/>
      <c r="FO224" s="41"/>
      <c r="FP224" s="41"/>
      <c r="FQ224" s="41"/>
      <c r="FR224" s="41"/>
      <c r="FS224" s="41"/>
      <c r="FT224" s="41"/>
      <c r="FU224" s="41"/>
      <c r="FV224" s="41"/>
      <c r="FW224" s="41"/>
      <c r="FX224" s="41"/>
      <c r="FY224" s="41"/>
      <c r="FZ224" s="41"/>
      <c r="GA224" s="41"/>
      <c r="GB224" s="41"/>
      <c r="GC224" s="41"/>
      <c r="GD224" s="41"/>
      <c r="GE224" s="41"/>
      <c r="GF224" s="41"/>
      <c r="GG224" s="41"/>
      <c r="GH224" s="41"/>
      <c r="GI224" s="41"/>
      <c r="GJ224" s="41"/>
      <c r="GK224" s="41"/>
      <c r="GL224" s="41"/>
      <c r="GM224" s="41"/>
      <c r="GN224" s="41"/>
      <c r="GO224" s="41"/>
      <c r="GP224" s="41"/>
      <c r="GQ224" s="41"/>
      <c r="GR224" s="41"/>
      <c r="GS224" s="41"/>
      <c r="GT224" s="41"/>
      <c r="GU224" s="41"/>
      <c r="GV224" s="41"/>
      <c r="GW224" s="41"/>
      <c r="GX224" s="41"/>
      <c r="GY224" s="41"/>
      <c r="GZ224" s="41"/>
      <c r="HA224" s="41"/>
      <c r="HB224" s="41"/>
      <c r="HC224" s="41"/>
      <c r="HD224" s="41"/>
      <c r="HE224" s="41"/>
      <c r="HF224" s="41"/>
      <c r="HG224" s="41"/>
      <c r="HH224" s="41"/>
      <c r="HI224" s="41"/>
      <c r="HJ224" s="41"/>
      <c r="HK224" s="41"/>
      <c r="HL224" s="41"/>
      <c r="HM224" s="41"/>
      <c r="HN224" s="41"/>
      <c r="HO224" s="41"/>
      <c r="HP224" s="41"/>
      <c r="HQ224" s="41"/>
      <c r="HR224" s="41"/>
      <c r="HS224" s="41"/>
      <c r="HT224" s="41"/>
      <c r="HU224" s="41"/>
      <c r="HV224" s="41"/>
      <c r="HW224" s="41"/>
      <c r="HX224" s="41"/>
      <c r="HY224" s="41"/>
      <c r="HZ224" s="41"/>
      <c r="IA224" s="41"/>
      <c r="IB224" s="41"/>
      <c r="IC224" s="41"/>
      <c r="ID224" s="41"/>
      <c r="IE224" s="41"/>
      <c r="IF224" s="41"/>
      <c r="IG224" s="41"/>
      <c r="IH224" s="41"/>
      <c r="II224" s="41"/>
      <c r="IJ224" s="41"/>
      <c r="IK224" s="41"/>
      <c r="IL224" s="41"/>
      <c r="IM224" s="41"/>
      <c r="IN224" s="41"/>
      <c r="IO224" s="41"/>
      <c r="IP224" s="41"/>
      <c r="IQ224" s="41"/>
      <c r="IR224" s="41"/>
      <c r="IS224" s="41"/>
      <c r="IT224" s="41"/>
      <c r="IU224" s="41"/>
      <c r="IV224" s="41"/>
      <c r="IW224" s="41"/>
      <c r="IX224" s="41"/>
      <c r="IY224" s="41"/>
      <c r="IZ224" s="41"/>
      <c r="JA224" s="41"/>
      <c r="JB224" s="41"/>
      <c r="JC224" s="41"/>
      <c r="JD224" s="41"/>
      <c r="JE224" s="41"/>
      <c r="JF224" s="41"/>
      <c r="JG224" s="41"/>
      <c r="JH224" s="41"/>
      <c r="JI224" s="41"/>
      <c r="JJ224" s="41"/>
      <c r="JK224" s="41"/>
      <c r="JL224" s="41"/>
      <c r="JM224" s="41"/>
      <c r="JN224" s="41"/>
      <c r="JO224" s="41"/>
      <c r="JP224" s="41"/>
      <c r="JQ224" s="41"/>
      <c r="JR224" s="41"/>
      <c r="JS224" s="41"/>
      <c r="JT224" s="41"/>
      <c r="JU224" s="41"/>
      <c r="JV224" s="41"/>
      <c r="JW224" s="41"/>
      <c r="JX224" s="41"/>
      <c r="JY224" s="41"/>
      <c r="JZ224" s="41"/>
      <c r="KA224" s="41"/>
      <c r="KB224" s="41"/>
      <c r="KC224" s="41"/>
      <c r="KD224" s="41"/>
      <c r="KE224" s="41"/>
      <c r="KF224" s="41"/>
      <c r="KG224" s="41"/>
      <c r="KH224" s="41"/>
      <c r="KI224" s="41"/>
      <c r="KJ224" s="41"/>
      <c r="KK224" s="41"/>
      <c r="KL224" s="41"/>
      <c r="KM224" s="41"/>
      <c r="KN224" s="41"/>
      <c r="KO224" s="41"/>
      <c r="KP224" s="41"/>
      <c r="KQ224" s="41"/>
      <c r="KR224" s="41"/>
      <c r="KS224" s="41"/>
      <c r="KT224" s="41"/>
      <c r="KU224" s="41"/>
      <c r="KV224" s="41"/>
      <c r="KW224" s="41"/>
      <c r="KX224" s="41"/>
      <c r="KY224" s="41"/>
      <c r="KZ224" s="41"/>
      <c r="LA224" s="41"/>
      <c r="LB224" s="41"/>
      <c r="LC224" s="41"/>
      <c r="LD224" s="41"/>
      <c r="LE224" s="41"/>
      <c r="LF224" s="41"/>
      <c r="LG224" s="41"/>
      <c r="LH224" s="41"/>
      <c r="LI224" s="41"/>
      <c r="LJ224" s="41"/>
      <c r="LK224" s="41"/>
      <c r="LL224" s="41"/>
      <c r="LM224" s="41"/>
      <c r="LN224" s="41"/>
      <c r="LO224" s="41"/>
      <c r="LP224" s="41"/>
      <c r="LQ224" s="41"/>
      <c r="LR224" s="41"/>
      <c r="LS224" s="41"/>
      <c r="LT224" s="41"/>
      <c r="LU224" s="41"/>
      <c r="LV224" s="41"/>
      <c r="LW224" s="41"/>
      <c r="LX224" s="41"/>
      <c r="LY224" s="41"/>
      <c r="LZ224" s="41"/>
      <c r="MA224" s="41"/>
      <c r="MB224" s="41"/>
      <c r="MC224" s="41"/>
      <c r="MD224" s="41"/>
      <c r="ME224" s="41"/>
      <c r="MF224" s="41"/>
      <c r="MG224" s="41"/>
      <c r="MH224" s="41"/>
      <c r="MI224" s="41"/>
      <c r="MJ224" s="41"/>
      <c r="MK224" s="41"/>
      <c r="ML224" s="41"/>
      <c r="MM224" s="41"/>
      <c r="MN224" s="41"/>
      <c r="MO224" s="41"/>
      <c r="MP224" s="41"/>
      <c r="MQ224" s="41"/>
      <c r="MR224" s="41"/>
      <c r="MS224" s="41"/>
      <c r="MT224" s="41"/>
      <c r="MU224" s="41"/>
      <c r="MV224" s="41"/>
      <c r="MW224" s="41"/>
      <c r="MX224" s="41"/>
      <c r="MY224" s="41"/>
      <c r="MZ224" s="41"/>
      <c r="NA224" s="41"/>
      <c r="NB224" s="41"/>
      <c r="NC224" s="41"/>
      <c r="ND224" s="41"/>
      <c r="NE224" s="41"/>
      <c r="NF224" s="41"/>
      <c r="NG224" s="41"/>
      <c r="NH224" s="41"/>
      <c r="NI224" s="41"/>
      <c r="NJ224" s="41"/>
      <c r="NK224" s="41"/>
      <c r="NL224" s="41"/>
      <c r="NM224" s="41"/>
      <c r="NN224" s="41"/>
      <c r="NO224" s="41"/>
      <c r="NP224" s="41"/>
      <c r="NQ224" s="41"/>
      <c r="NR224" s="41"/>
      <c r="NS224" s="41"/>
      <c r="NT224" s="41"/>
      <c r="NU224" s="41"/>
      <c r="NV224" s="41"/>
      <c r="NW224" s="41"/>
      <c r="NX224" s="41"/>
      <c r="NY224" s="41"/>
      <c r="NZ224" s="41"/>
      <c r="OA224" s="41"/>
      <c r="OB224" s="41"/>
      <c r="OC224" s="41"/>
      <c r="OD224" s="41"/>
      <c r="OE224" s="41"/>
      <c r="OF224" s="41"/>
      <c r="OG224" s="41"/>
      <c r="OH224" s="41"/>
      <c r="OI224" s="41"/>
      <c r="OJ224" s="41"/>
      <c r="OK224" s="41"/>
      <c r="OL224" s="41"/>
      <c r="OM224" s="41"/>
      <c r="ON224" s="41"/>
      <c r="OO224" s="41"/>
      <c r="OP224" s="41"/>
      <c r="OQ224" s="41"/>
      <c r="OR224" s="41"/>
      <c r="OS224" s="41"/>
      <c r="OT224" s="41"/>
      <c r="OU224" s="41"/>
      <c r="OV224" s="41"/>
      <c r="OW224" s="41"/>
      <c r="OX224" s="41"/>
      <c r="OY224" s="41"/>
      <c r="OZ224" s="41"/>
      <c r="PA224" s="41"/>
      <c r="PB224" s="41"/>
      <c r="PC224" s="41"/>
      <c r="PD224" s="41"/>
      <c r="PE224" s="41"/>
      <c r="PF224" s="41"/>
      <c r="PG224" s="41"/>
      <c r="PH224" s="41"/>
      <c r="PI224" s="41"/>
      <c r="PJ224" s="41"/>
      <c r="PK224" s="41"/>
      <c r="PL224" s="41"/>
      <c r="PM224" s="41"/>
      <c r="PN224" s="41"/>
      <c r="PO224" s="41"/>
      <c r="PP224" s="41"/>
      <c r="PQ224" s="41"/>
      <c r="PR224" s="41"/>
      <c r="PS224" s="41"/>
      <c r="PT224" s="41"/>
      <c r="PU224" s="41"/>
      <c r="PV224" s="41"/>
      <c r="PW224" s="41"/>
      <c r="PX224" s="41"/>
      <c r="PY224" s="41"/>
      <c r="PZ224" s="41"/>
      <c r="QA224" s="41"/>
      <c r="QB224" s="41"/>
      <c r="QC224" s="41"/>
      <c r="QD224" s="41"/>
      <c r="QE224" s="41"/>
      <c r="QF224" s="41"/>
      <c r="QG224" s="41"/>
      <c r="QH224" s="41"/>
      <c r="QI224" s="41"/>
      <c r="QJ224" s="41"/>
      <c r="QK224" s="41"/>
      <c r="QL224" s="41"/>
      <c r="QM224" s="41"/>
      <c r="QN224" s="41"/>
      <c r="QO224" s="41"/>
      <c r="QP224" s="41"/>
      <c r="QQ224" s="41"/>
      <c r="QR224" s="41"/>
      <c r="QS224" s="41"/>
      <c r="QT224" s="41"/>
      <c r="QU224" s="41"/>
      <c r="QV224" s="41"/>
      <c r="QW224" s="41"/>
      <c r="QX224" s="41"/>
      <c r="QY224" s="41"/>
      <c r="QZ224" s="41"/>
      <c r="RA224" s="41"/>
      <c r="RB224" s="41"/>
      <c r="RC224" s="41"/>
      <c r="RD224" s="41"/>
      <c r="RE224" s="41"/>
      <c r="RF224" s="41"/>
      <c r="RG224" s="41"/>
      <c r="RH224" s="41"/>
      <c r="RI224" s="41"/>
      <c r="RJ224" s="41"/>
      <c r="RK224" s="41"/>
      <c r="RL224" s="41"/>
      <c r="RM224" s="41"/>
      <c r="RN224" s="41"/>
      <c r="RO224" s="41"/>
      <c r="RP224" s="41"/>
      <c r="RQ224" s="41"/>
      <c r="RR224" s="41"/>
      <c r="RS224" s="41"/>
      <c r="RT224" s="41"/>
      <c r="RU224" s="41"/>
      <c r="RV224" s="41"/>
      <c r="RW224" s="41"/>
      <c r="RX224" s="41"/>
      <c r="RY224" s="41"/>
      <c r="RZ224" s="41"/>
      <c r="SA224" s="41"/>
      <c r="SB224" s="41"/>
      <c r="SC224" s="41"/>
      <c r="SD224" s="41"/>
      <c r="SE224" s="41"/>
      <c r="SF224" s="41"/>
      <c r="SG224" s="41"/>
      <c r="SH224" s="41"/>
      <c r="SI224" s="41"/>
      <c r="SJ224" s="41"/>
      <c r="SK224" s="41"/>
      <c r="SL224" s="41"/>
      <c r="SM224" s="41"/>
      <c r="SN224" s="41"/>
      <c r="SO224" s="41"/>
      <c r="SP224" s="41"/>
      <c r="SQ224" s="41"/>
      <c r="SR224" s="41"/>
      <c r="SS224" s="41"/>
      <c r="ST224" s="41"/>
      <c r="SU224" s="41"/>
      <c r="SV224" s="41"/>
      <c r="SW224" s="41"/>
      <c r="SX224" s="41"/>
      <c r="SY224" s="41"/>
      <c r="SZ224" s="41"/>
      <c r="TA224" s="41"/>
      <c r="TB224" s="41"/>
      <c r="TC224" s="41"/>
      <c r="TD224" s="41"/>
      <c r="TE224" s="41"/>
      <c r="TF224" s="41"/>
      <c r="TG224" s="41"/>
      <c r="TH224" s="41"/>
      <c r="TI224" s="41"/>
      <c r="TJ224" s="41"/>
      <c r="TK224" s="41"/>
      <c r="TL224" s="41"/>
      <c r="TM224" s="41"/>
      <c r="TN224" s="41"/>
      <c r="TO224" s="41"/>
      <c r="TP224" s="41"/>
      <c r="TQ224" s="41"/>
      <c r="TR224" s="41"/>
      <c r="TS224" s="41"/>
      <c r="TT224" s="41"/>
      <c r="TU224" s="41"/>
      <c r="TV224" s="41"/>
      <c r="TW224" s="41"/>
      <c r="TX224" s="41"/>
      <c r="TY224" s="41"/>
      <c r="TZ224" s="41"/>
      <c r="UA224" s="41"/>
      <c r="UB224" s="41"/>
      <c r="UC224" s="41"/>
      <c r="UD224" s="41"/>
      <c r="UE224" s="41"/>
      <c r="UF224" s="41"/>
      <c r="UG224" s="41"/>
      <c r="UH224" s="41"/>
      <c r="UI224" s="41"/>
      <c r="UJ224" s="41"/>
      <c r="UK224" s="41"/>
      <c r="UL224" s="41"/>
      <c r="UM224" s="41"/>
      <c r="UN224" s="41"/>
      <c r="UO224" s="41"/>
      <c r="UP224" s="41"/>
      <c r="UQ224" s="41"/>
      <c r="UR224" s="41"/>
      <c r="US224" s="41"/>
      <c r="UT224" s="41"/>
      <c r="UU224" s="41"/>
      <c r="UV224" s="41"/>
      <c r="UW224" s="41"/>
      <c r="UX224" s="41"/>
      <c r="UY224" s="41"/>
      <c r="UZ224" s="41"/>
      <c r="VA224" s="41"/>
      <c r="VB224" s="41"/>
      <c r="VC224" s="41"/>
      <c r="VD224" s="41"/>
      <c r="VE224" s="41"/>
      <c r="VF224" s="41"/>
      <c r="VG224" s="41"/>
      <c r="VH224" s="41"/>
      <c r="VI224" s="41"/>
      <c r="VJ224" s="41"/>
      <c r="VK224" s="41"/>
      <c r="VL224" s="41"/>
      <c r="VM224" s="41"/>
      <c r="VN224" s="41"/>
      <c r="VO224" s="41"/>
      <c r="VP224" s="41"/>
      <c r="VQ224" s="41"/>
      <c r="VR224" s="41"/>
      <c r="VS224" s="41"/>
      <c r="VT224" s="41"/>
      <c r="VU224" s="41"/>
      <c r="VV224" s="41"/>
      <c r="VW224" s="41"/>
      <c r="VX224" s="41"/>
      <c r="VY224" s="41"/>
      <c r="VZ224" s="41"/>
      <c r="WA224" s="41"/>
      <c r="WB224" s="41"/>
      <c r="WC224" s="41"/>
      <c r="WD224" s="41"/>
      <c r="WE224" s="41"/>
      <c r="WF224" s="41"/>
      <c r="WG224" s="41"/>
      <c r="WH224" s="41"/>
      <c r="WI224" s="41"/>
      <c r="WJ224" s="41"/>
      <c r="WK224" s="41"/>
      <c r="WL224" s="41"/>
      <c r="WM224" s="41"/>
      <c r="WN224" s="41"/>
      <c r="WO224" s="41"/>
      <c r="WP224" s="41"/>
      <c r="WQ224" s="41"/>
      <c r="WR224" s="41"/>
      <c r="WS224" s="41"/>
      <c r="WT224" s="41"/>
      <c r="WU224" s="41"/>
      <c r="WV224" s="41"/>
      <c r="WW224" s="41"/>
      <c r="WX224" s="41"/>
      <c r="WY224" s="41"/>
      <c r="WZ224" s="41"/>
      <c r="XA224" s="41"/>
      <c r="XB224" s="41"/>
      <c r="XC224" s="41"/>
      <c r="XD224" s="41"/>
      <c r="XE224" s="41"/>
      <c r="XF224" s="41"/>
      <c r="XG224" s="41"/>
      <c r="XH224" s="41"/>
      <c r="XI224" s="41"/>
      <c r="XJ224" s="41"/>
      <c r="XK224" s="41"/>
      <c r="XL224" s="41"/>
      <c r="XM224" s="41"/>
      <c r="XN224" s="41"/>
      <c r="XO224" s="41"/>
      <c r="XP224" s="41"/>
      <c r="XQ224" s="41"/>
      <c r="XR224" s="41"/>
      <c r="XS224" s="41"/>
      <c r="XT224" s="41"/>
      <c r="XU224" s="41"/>
      <c r="XV224" s="41"/>
      <c r="XW224" s="41"/>
      <c r="XX224" s="41"/>
      <c r="XY224" s="41"/>
      <c r="XZ224" s="41"/>
      <c r="YA224" s="41"/>
      <c r="YB224" s="41"/>
      <c r="YC224" s="41"/>
      <c r="YD224" s="41"/>
      <c r="YE224" s="41"/>
      <c r="YF224" s="41"/>
      <c r="YG224" s="41"/>
      <c r="YH224" s="41"/>
      <c r="YI224" s="41"/>
      <c r="YJ224" s="41"/>
      <c r="YK224" s="41"/>
      <c r="YL224" s="41"/>
      <c r="YM224" s="41"/>
      <c r="YN224" s="41"/>
      <c r="YO224" s="41"/>
      <c r="YP224" s="41"/>
      <c r="YQ224" s="41"/>
      <c r="YR224" s="41"/>
      <c r="YS224" s="41"/>
      <c r="YT224" s="41"/>
      <c r="YU224" s="41"/>
      <c r="YV224" s="41"/>
      <c r="YW224" s="41"/>
      <c r="YX224" s="41"/>
      <c r="YY224" s="41"/>
      <c r="YZ224" s="41"/>
      <c r="ZA224" s="41"/>
      <c r="ZB224" s="41"/>
      <c r="ZC224" s="41"/>
      <c r="ZD224" s="41"/>
      <c r="ZE224" s="41"/>
      <c r="ZF224" s="41"/>
      <c r="ZG224" s="41"/>
      <c r="ZH224" s="41"/>
      <c r="ZI224" s="41"/>
      <c r="ZJ224" s="41"/>
      <c r="ZK224" s="41"/>
      <c r="ZL224" s="41"/>
      <c r="ZM224" s="41"/>
      <c r="ZN224" s="41"/>
      <c r="ZO224" s="41"/>
      <c r="ZP224" s="41"/>
      <c r="ZQ224" s="41"/>
      <c r="ZR224" s="41"/>
      <c r="ZS224" s="41"/>
      <c r="ZT224" s="41"/>
      <c r="ZU224" s="41"/>
      <c r="ZV224" s="41"/>
      <c r="ZW224" s="41"/>
      <c r="ZX224" s="41"/>
      <c r="ZY224" s="41"/>
      <c r="ZZ224" s="41"/>
      <c r="AAA224" s="41"/>
      <c r="AAB224" s="41"/>
      <c r="AAC224" s="41"/>
      <c r="AAD224" s="41"/>
      <c r="AAE224" s="41"/>
      <c r="AAF224" s="41"/>
      <c r="AAG224" s="41"/>
      <c r="AAH224" s="41"/>
      <c r="AAI224" s="41"/>
      <c r="AAJ224" s="41"/>
      <c r="AAK224" s="41"/>
      <c r="AAL224" s="41"/>
      <c r="AAM224" s="41"/>
      <c r="AAN224" s="41"/>
      <c r="AAO224" s="41"/>
      <c r="AAP224" s="41"/>
      <c r="AAQ224" s="41"/>
      <c r="AAR224" s="41"/>
      <c r="AAS224" s="41"/>
      <c r="AAT224" s="41"/>
      <c r="AAU224" s="41"/>
      <c r="AAV224" s="41"/>
      <c r="AAW224" s="41"/>
      <c r="AAX224" s="41"/>
      <c r="AAY224" s="41"/>
      <c r="AAZ224" s="41"/>
      <c r="ABA224" s="41"/>
      <c r="ABB224" s="41"/>
      <c r="ABC224" s="41"/>
      <c r="ABD224" s="41"/>
      <c r="ABE224" s="41"/>
      <c r="ABF224" s="41"/>
      <c r="ABG224" s="41"/>
      <c r="ABH224" s="41"/>
      <c r="ABI224" s="41"/>
      <c r="ABJ224" s="41"/>
      <c r="ABK224" s="41"/>
      <c r="ABL224" s="41"/>
      <c r="ABM224" s="41"/>
      <c r="ABN224" s="41"/>
      <c r="ABO224" s="41"/>
      <c r="ABP224" s="41"/>
      <c r="ABQ224" s="41"/>
      <c r="ABR224" s="41"/>
      <c r="ABS224" s="41"/>
      <c r="ABT224" s="41"/>
      <c r="ABU224" s="41"/>
      <c r="ABV224" s="41"/>
      <c r="ABW224" s="41"/>
      <c r="ABX224" s="41"/>
      <c r="ABY224" s="41"/>
      <c r="ABZ224" s="41"/>
      <c r="ACA224" s="41"/>
      <c r="ACB224" s="41"/>
      <c r="ACC224" s="41"/>
      <c r="ACD224" s="41"/>
      <c r="ACE224" s="41"/>
      <c r="ACF224" s="41"/>
      <c r="ACG224" s="41"/>
      <c r="ACH224" s="41"/>
      <c r="ACI224" s="41"/>
      <c r="ACJ224" s="41"/>
      <c r="ACK224" s="41"/>
      <c r="ACL224" s="41"/>
      <c r="ACM224" s="41"/>
      <c r="ACN224" s="41"/>
      <c r="ACO224" s="41"/>
      <c r="ACP224" s="41"/>
      <c r="ACQ224" s="41"/>
      <c r="ACR224" s="41"/>
      <c r="ACS224" s="41"/>
      <c r="ACT224" s="41"/>
      <c r="ACU224" s="41"/>
      <c r="ACV224" s="41"/>
      <c r="ACW224" s="41"/>
      <c r="ACX224" s="41"/>
      <c r="ACY224" s="41"/>
      <c r="ACZ224" s="41"/>
      <c r="ADA224" s="41"/>
      <c r="ADB224" s="41"/>
      <c r="ADC224" s="41"/>
      <c r="ADD224" s="41"/>
      <c r="ADE224" s="41"/>
      <c r="ADF224" s="41"/>
      <c r="ADG224" s="41"/>
      <c r="ADH224" s="41"/>
      <c r="ADI224" s="41"/>
      <c r="ADJ224" s="41"/>
      <c r="ADK224" s="41"/>
      <c r="ADL224" s="41"/>
      <c r="ADM224" s="41"/>
      <c r="ADN224" s="41"/>
      <c r="ADO224" s="41"/>
      <c r="ADP224" s="41"/>
      <c r="ADQ224" s="41"/>
      <c r="ADR224" s="41"/>
      <c r="ADS224" s="41"/>
      <c r="ADT224" s="41"/>
      <c r="ADU224" s="41"/>
      <c r="ADV224" s="41"/>
      <c r="ADW224" s="41"/>
      <c r="ADX224" s="41"/>
      <c r="ADY224" s="41"/>
      <c r="ADZ224" s="41"/>
      <c r="AEA224" s="41"/>
      <c r="AEB224" s="41"/>
      <c r="AEC224" s="41"/>
      <c r="AED224" s="41"/>
      <c r="AEE224" s="41"/>
      <c r="AEF224" s="41"/>
      <c r="AEG224" s="41"/>
      <c r="AEH224" s="41"/>
      <c r="AEI224" s="41"/>
      <c r="AEJ224" s="41"/>
      <c r="AEK224" s="41"/>
      <c r="AEL224" s="41"/>
      <c r="AEM224" s="41"/>
      <c r="AEN224" s="41"/>
      <c r="AEO224" s="41"/>
      <c r="AEP224" s="41"/>
      <c r="AEQ224" s="41"/>
      <c r="AER224" s="41"/>
      <c r="AES224" s="41"/>
      <c r="AET224" s="41"/>
      <c r="AEU224" s="41"/>
      <c r="AEV224" s="41"/>
      <c r="AEW224" s="41"/>
      <c r="AEX224" s="41"/>
      <c r="AEY224" s="41"/>
      <c r="AEZ224" s="41"/>
      <c r="AFA224" s="41"/>
      <c r="AFB224" s="41"/>
      <c r="AFC224" s="41"/>
      <c r="AFD224" s="41"/>
      <c r="AFE224" s="41"/>
      <c r="AFF224" s="41"/>
      <c r="AFG224" s="41"/>
      <c r="AFH224" s="41"/>
      <c r="AFI224" s="41"/>
      <c r="AFJ224" s="41"/>
      <c r="AFK224" s="41"/>
      <c r="AFL224" s="41"/>
      <c r="AFM224" s="41"/>
      <c r="AFN224" s="41"/>
      <c r="AFO224" s="41"/>
      <c r="AFP224" s="41"/>
      <c r="AFQ224" s="41"/>
      <c r="AFR224" s="41"/>
      <c r="AFS224" s="41"/>
      <c r="AFT224" s="41"/>
      <c r="AFU224" s="41"/>
      <c r="AFV224" s="41"/>
      <c r="AFW224" s="41"/>
      <c r="AFX224" s="41"/>
      <c r="AFY224" s="41"/>
      <c r="AFZ224" s="41"/>
      <c r="AGA224" s="41"/>
      <c r="AGB224" s="41"/>
      <c r="AGC224" s="41"/>
      <c r="AGD224" s="41"/>
      <c r="AGE224" s="41"/>
      <c r="AGF224" s="41"/>
      <c r="AGG224" s="41"/>
      <c r="AGH224" s="41"/>
      <c r="AGI224" s="41"/>
      <c r="AGJ224" s="41"/>
      <c r="AGK224" s="41"/>
      <c r="AGL224" s="41"/>
      <c r="AGM224" s="41"/>
      <c r="AGN224" s="41"/>
      <c r="AGO224" s="41"/>
      <c r="AGP224" s="41"/>
      <c r="AGQ224" s="41"/>
      <c r="AGR224" s="41"/>
      <c r="AGS224" s="41"/>
      <c r="AGT224" s="41"/>
      <c r="AGU224" s="41"/>
      <c r="AGV224" s="41"/>
      <c r="AGW224" s="41"/>
      <c r="AGX224" s="41"/>
      <c r="AGY224" s="41"/>
      <c r="AGZ224" s="41"/>
      <c r="AHA224" s="41"/>
      <c r="AHB224" s="41"/>
      <c r="AHC224" s="41"/>
      <c r="AHD224" s="41"/>
      <c r="AHE224" s="41"/>
      <c r="AHF224" s="41"/>
      <c r="AHG224" s="41"/>
      <c r="AHH224" s="41"/>
      <c r="AHI224" s="41"/>
      <c r="AHJ224" s="41"/>
      <c r="AHK224" s="41"/>
      <c r="AHL224" s="41"/>
      <c r="AHM224" s="41"/>
      <c r="AHN224" s="41"/>
      <c r="AHO224" s="41"/>
      <c r="AHP224" s="41"/>
      <c r="AHQ224" s="41"/>
      <c r="AHR224" s="41"/>
      <c r="AHS224" s="41"/>
      <c r="AHT224" s="41"/>
      <c r="AHU224" s="41"/>
      <c r="AHV224" s="41"/>
      <c r="AHW224" s="41"/>
      <c r="AHX224" s="41"/>
      <c r="AHY224" s="41"/>
      <c r="AHZ224" s="41"/>
      <c r="AIA224" s="41"/>
      <c r="AIB224" s="41"/>
      <c r="AIC224" s="41"/>
      <c r="AID224" s="41"/>
      <c r="AIE224" s="41"/>
      <c r="AIF224" s="41"/>
      <c r="AIG224" s="41"/>
      <c r="AIH224" s="41"/>
      <c r="AII224" s="41"/>
      <c r="AIJ224" s="41"/>
      <c r="AIK224" s="41"/>
      <c r="AIL224" s="41"/>
      <c r="AIM224" s="41"/>
      <c r="AIN224" s="41"/>
      <c r="AIO224" s="41"/>
      <c r="AIP224" s="41"/>
      <c r="AIQ224" s="41"/>
      <c r="AIR224" s="41"/>
      <c r="AIS224" s="41"/>
      <c r="AIT224" s="41"/>
      <c r="AIU224" s="41"/>
      <c r="AIV224" s="41"/>
      <c r="AIW224" s="41"/>
      <c r="AIX224" s="41"/>
      <c r="AIY224" s="41"/>
      <c r="AIZ224" s="41"/>
      <c r="AJA224" s="41"/>
      <c r="AJB224" s="41"/>
      <c r="AJC224" s="41"/>
      <c r="AJD224" s="41"/>
      <c r="AJE224" s="41"/>
      <c r="AJF224" s="41"/>
      <c r="AJG224" s="41"/>
      <c r="AJH224" s="41"/>
      <c r="AJI224" s="41"/>
      <c r="AJJ224" s="41"/>
      <c r="AJK224" s="41"/>
      <c r="AJL224" s="41"/>
      <c r="AJM224" s="41"/>
      <c r="AJN224" s="41"/>
      <c r="AJO224" s="41"/>
      <c r="AJP224" s="41"/>
      <c r="AJQ224" s="41"/>
      <c r="AJR224" s="41"/>
      <c r="AJS224" s="41"/>
      <c r="AJT224" s="41"/>
      <c r="AJU224" s="41"/>
      <c r="AJV224" s="41"/>
      <c r="AJW224" s="41"/>
      <c r="AJX224" s="41"/>
      <c r="AJY224" s="41"/>
      <c r="AJZ224" s="41"/>
      <c r="AKA224" s="41"/>
      <c r="AKB224" s="41"/>
      <c r="AKC224" s="41"/>
      <c r="AKD224" s="41"/>
      <c r="AKE224" s="41"/>
      <c r="AKF224" s="41"/>
      <c r="AKG224" s="41"/>
      <c r="AKH224" s="41"/>
      <c r="AKI224" s="41"/>
      <c r="AKJ224" s="41"/>
      <c r="AKK224" s="41"/>
      <c r="AKL224" s="41"/>
      <c r="AKM224" s="41"/>
      <c r="AKN224" s="41"/>
      <c r="AKO224" s="41"/>
      <c r="AKP224" s="41"/>
      <c r="AKQ224" s="41"/>
      <c r="AKR224" s="41"/>
      <c r="AKS224" s="41"/>
      <c r="AKT224" s="41"/>
      <c r="AKU224" s="41"/>
      <c r="AKV224" s="41"/>
      <c r="AKW224" s="41"/>
      <c r="AKX224" s="41"/>
      <c r="AKY224" s="41"/>
      <c r="AKZ224" s="41"/>
      <c r="ALA224" s="41"/>
      <c r="ALB224" s="41"/>
      <c r="ALC224" s="41"/>
      <c r="ALD224" s="41"/>
      <c r="ALE224" s="41"/>
      <c r="ALF224" s="41"/>
      <c r="ALG224" s="41"/>
      <c r="ALH224" s="41"/>
      <c r="ALI224" s="41"/>
      <c r="ALJ224" s="41"/>
      <c r="ALK224" s="41"/>
      <c r="ALL224" s="41"/>
      <c r="ALM224" s="41"/>
      <c r="ALN224" s="41"/>
      <c r="ALO224" s="41"/>
      <c r="ALP224" s="41"/>
      <c r="ALQ224" s="41"/>
      <c r="ALR224" s="41"/>
      <c r="ALS224" s="41"/>
      <c r="ALT224" s="41"/>
      <c r="ALU224" s="41"/>
      <c r="ALV224" s="41"/>
      <c r="ALW224" s="41"/>
      <c r="ALX224" s="41"/>
      <c r="ALY224" s="41"/>
      <c r="ALZ224" s="41"/>
      <c r="AMA224" s="41"/>
      <c r="AMB224" s="41"/>
      <c r="AMC224" s="41"/>
      <c r="AMD224" s="41"/>
      <c r="AME224" s="41"/>
    </row>
    <row r="225" spans="1:1019" ht="20.25" customHeight="1" thickBot="1" x14ac:dyDescent="0.25">
      <c r="A225" s="586"/>
      <c r="B225" s="657"/>
      <c r="C225" s="555"/>
      <c r="D225" s="780"/>
      <c r="E225" s="803"/>
      <c r="F225" s="649"/>
      <c r="G225" s="634"/>
      <c r="H225" s="668"/>
      <c r="I225" s="599"/>
      <c r="J225" s="121" t="s">
        <v>28</v>
      </c>
      <c r="K225" s="179">
        <f>+L225+N225</f>
        <v>0.1</v>
      </c>
      <c r="L225" s="209">
        <v>0</v>
      </c>
      <c r="M225" s="102">
        <v>0</v>
      </c>
      <c r="N225" s="210">
        <v>0.1</v>
      </c>
      <c r="O225" s="179">
        <f>+P225+R225</f>
        <v>20</v>
      </c>
      <c r="P225" s="209">
        <v>0</v>
      </c>
      <c r="Q225" s="102">
        <v>0</v>
      </c>
      <c r="R225" s="210">
        <v>20</v>
      </c>
      <c r="S225" s="179">
        <f>+T225+V225</f>
        <v>20</v>
      </c>
      <c r="T225" s="209">
        <v>0</v>
      </c>
      <c r="U225" s="102">
        <v>0</v>
      </c>
      <c r="V225" s="210">
        <v>20</v>
      </c>
      <c r="W225" s="179">
        <f>+X225+Z225</f>
        <v>0</v>
      </c>
      <c r="X225" s="209">
        <v>0</v>
      </c>
      <c r="Y225" s="209">
        <v>0</v>
      </c>
      <c r="Z225" s="210">
        <v>0</v>
      </c>
      <c r="AA225" s="211">
        <v>0</v>
      </c>
      <c r="AB225" s="211">
        <v>0</v>
      </c>
      <c r="AC225" s="596"/>
      <c r="AD225" s="636"/>
      <c r="AE225" s="636"/>
      <c r="AF225" s="972"/>
      <c r="AG225" s="41"/>
      <c r="AH225" s="41"/>
      <c r="AI225" s="41"/>
      <c r="AJ225" s="41"/>
      <c r="AK225" s="41"/>
      <c r="AL225" s="41"/>
      <c r="AM225" s="41"/>
      <c r="AN225" s="67"/>
      <c r="AO225" s="67"/>
      <c r="AP225" s="67"/>
      <c r="AQ225" s="58"/>
      <c r="AR225" s="58"/>
      <c r="AS225" s="58"/>
      <c r="AT225" s="58"/>
      <c r="AU225" s="58"/>
      <c r="AV225" s="58"/>
      <c r="AW225" s="58"/>
      <c r="AX225" s="58"/>
      <c r="AY225" s="58"/>
      <c r="AZ225" s="58"/>
      <c r="BA225" s="58"/>
      <c r="BB225" s="58"/>
      <c r="BC225" s="58"/>
      <c r="BD225" s="58"/>
      <c r="BE225" s="58"/>
      <c r="BF225" s="58"/>
      <c r="BG225" s="59"/>
      <c r="BH225" s="67"/>
      <c r="BI225" s="67"/>
      <c r="BJ225" s="67"/>
      <c r="BK225" s="67"/>
      <c r="BL225" s="67"/>
      <c r="BM225" s="67"/>
      <c r="BN225" s="67"/>
      <c r="BO225" s="67"/>
      <c r="BP225" s="41"/>
      <c r="BQ225" s="41"/>
      <c r="BR225" s="41"/>
      <c r="BS225" s="41"/>
      <c r="BT225" s="41"/>
      <c r="BU225" s="41"/>
      <c r="BV225" s="41"/>
      <c r="BW225" s="41"/>
      <c r="BX225" s="41"/>
      <c r="BY225" s="41"/>
      <c r="BZ225" s="41"/>
      <c r="CA225" s="41"/>
      <c r="CB225" s="41"/>
      <c r="CC225" s="41"/>
      <c r="CD225" s="41"/>
      <c r="CE225" s="41"/>
      <c r="CF225" s="41"/>
      <c r="CG225" s="41"/>
      <c r="CH225" s="41"/>
      <c r="CI225" s="41"/>
      <c r="CJ225" s="41"/>
      <c r="CK225" s="41"/>
      <c r="CL225" s="41"/>
      <c r="CM225" s="41"/>
      <c r="CN225" s="41"/>
      <c r="CO225" s="41"/>
      <c r="CP225" s="41"/>
      <c r="CQ225" s="41"/>
      <c r="CR225" s="41"/>
      <c r="CS225" s="41"/>
      <c r="CT225" s="41"/>
      <c r="CU225" s="41"/>
      <c r="CV225" s="41"/>
      <c r="CW225" s="41"/>
      <c r="CX225" s="41"/>
      <c r="CY225" s="41"/>
      <c r="CZ225" s="41"/>
      <c r="DA225" s="41"/>
      <c r="DB225" s="41"/>
      <c r="DC225" s="41"/>
      <c r="DD225" s="41"/>
      <c r="DE225" s="41"/>
      <c r="DF225" s="41"/>
      <c r="DG225" s="41"/>
      <c r="DH225" s="41"/>
      <c r="DI225" s="41"/>
      <c r="DJ225" s="41"/>
      <c r="DK225" s="41"/>
      <c r="DL225" s="41"/>
      <c r="DM225" s="41"/>
      <c r="DN225" s="41"/>
      <c r="DO225" s="41"/>
      <c r="DP225" s="41"/>
      <c r="DQ225" s="41"/>
      <c r="DR225" s="41"/>
      <c r="DS225" s="41"/>
      <c r="DT225" s="41"/>
      <c r="DU225" s="41"/>
      <c r="DV225" s="41"/>
      <c r="DW225" s="41"/>
      <c r="DX225" s="41"/>
      <c r="DY225" s="41"/>
      <c r="DZ225" s="41"/>
      <c r="EA225" s="41"/>
      <c r="EB225" s="41"/>
      <c r="EC225" s="41"/>
      <c r="ED225" s="41"/>
      <c r="EE225" s="41"/>
      <c r="EF225" s="41"/>
      <c r="EG225" s="41"/>
      <c r="EH225" s="41"/>
      <c r="EI225" s="41"/>
      <c r="EJ225" s="41"/>
      <c r="EK225" s="41"/>
      <c r="EL225" s="41"/>
      <c r="EM225" s="41"/>
      <c r="EN225" s="41"/>
      <c r="EO225" s="41"/>
      <c r="EP225" s="41"/>
      <c r="EQ225" s="41"/>
      <c r="ER225" s="41"/>
      <c r="ES225" s="41"/>
      <c r="ET225" s="41"/>
      <c r="EU225" s="41"/>
      <c r="EV225" s="41"/>
      <c r="EW225" s="41"/>
      <c r="EX225" s="41"/>
      <c r="EY225" s="41"/>
      <c r="EZ225" s="41"/>
      <c r="FA225" s="41"/>
      <c r="FB225" s="41"/>
      <c r="FC225" s="41"/>
      <c r="FD225" s="41"/>
      <c r="FE225" s="41"/>
      <c r="FF225" s="41"/>
      <c r="FG225" s="41"/>
      <c r="FH225" s="41"/>
      <c r="FI225" s="41"/>
      <c r="FJ225" s="41"/>
      <c r="FK225" s="41"/>
      <c r="FL225" s="41"/>
      <c r="FM225" s="41"/>
      <c r="FN225" s="41"/>
      <c r="FO225" s="41"/>
      <c r="FP225" s="41"/>
      <c r="FQ225" s="41"/>
      <c r="FR225" s="41"/>
      <c r="FS225" s="41"/>
      <c r="FT225" s="41"/>
      <c r="FU225" s="41"/>
      <c r="FV225" s="41"/>
      <c r="FW225" s="41"/>
      <c r="FX225" s="41"/>
      <c r="FY225" s="41"/>
      <c r="FZ225" s="41"/>
      <c r="GA225" s="41"/>
      <c r="GB225" s="41"/>
      <c r="GC225" s="41"/>
      <c r="GD225" s="41"/>
      <c r="GE225" s="41"/>
      <c r="GF225" s="41"/>
      <c r="GG225" s="41"/>
      <c r="GH225" s="41"/>
      <c r="GI225" s="41"/>
      <c r="GJ225" s="41"/>
      <c r="GK225" s="41"/>
      <c r="GL225" s="41"/>
      <c r="GM225" s="41"/>
      <c r="GN225" s="41"/>
      <c r="GO225" s="41"/>
      <c r="GP225" s="41"/>
      <c r="GQ225" s="41"/>
      <c r="GR225" s="41"/>
      <c r="GS225" s="41"/>
      <c r="GT225" s="41"/>
      <c r="GU225" s="41"/>
      <c r="GV225" s="41"/>
      <c r="GW225" s="41"/>
      <c r="GX225" s="41"/>
      <c r="GY225" s="41"/>
      <c r="GZ225" s="41"/>
      <c r="HA225" s="41"/>
      <c r="HB225" s="41"/>
      <c r="HC225" s="41"/>
      <c r="HD225" s="41"/>
      <c r="HE225" s="41"/>
      <c r="HF225" s="41"/>
      <c r="HG225" s="41"/>
      <c r="HH225" s="41"/>
      <c r="HI225" s="41"/>
      <c r="HJ225" s="41"/>
      <c r="HK225" s="41"/>
      <c r="HL225" s="41"/>
      <c r="HM225" s="41"/>
      <c r="HN225" s="41"/>
      <c r="HO225" s="41"/>
      <c r="HP225" s="41"/>
      <c r="HQ225" s="41"/>
      <c r="HR225" s="41"/>
      <c r="HS225" s="41"/>
      <c r="HT225" s="41"/>
      <c r="HU225" s="41"/>
      <c r="HV225" s="41"/>
      <c r="HW225" s="41"/>
      <c r="HX225" s="41"/>
      <c r="HY225" s="41"/>
      <c r="HZ225" s="41"/>
      <c r="IA225" s="41"/>
      <c r="IB225" s="41"/>
      <c r="IC225" s="41"/>
      <c r="ID225" s="41"/>
      <c r="IE225" s="41"/>
      <c r="IF225" s="41"/>
      <c r="IG225" s="41"/>
      <c r="IH225" s="41"/>
      <c r="II225" s="41"/>
      <c r="IJ225" s="41"/>
      <c r="IK225" s="41"/>
      <c r="IL225" s="41"/>
      <c r="IM225" s="41"/>
      <c r="IN225" s="41"/>
      <c r="IO225" s="41"/>
      <c r="IP225" s="41"/>
      <c r="IQ225" s="41"/>
      <c r="IR225" s="41"/>
      <c r="IS225" s="41"/>
      <c r="IT225" s="41"/>
      <c r="IU225" s="41"/>
      <c r="IV225" s="41"/>
      <c r="IW225" s="41"/>
      <c r="IX225" s="41"/>
      <c r="IY225" s="41"/>
      <c r="IZ225" s="41"/>
      <c r="JA225" s="41"/>
      <c r="JB225" s="41"/>
      <c r="JC225" s="41"/>
      <c r="JD225" s="41"/>
      <c r="JE225" s="41"/>
      <c r="JF225" s="41"/>
      <c r="JG225" s="41"/>
      <c r="JH225" s="41"/>
      <c r="JI225" s="41"/>
      <c r="JJ225" s="41"/>
      <c r="JK225" s="41"/>
      <c r="JL225" s="41"/>
      <c r="JM225" s="41"/>
      <c r="JN225" s="41"/>
      <c r="JO225" s="41"/>
      <c r="JP225" s="41"/>
      <c r="JQ225" s="41"/>
      <c r="JR225" s="41"/>
      <c r="JS225" s="41"/>
      <c r="JT225" s="41"/>
      <c r="JU225" s="41"/>
      <c r="JV225" s="41"/>
      <c r="JW225" s="41"/>
      <c r="JX225" s="41"/>
      <c r="JY225" s="41"/>
      <c r="JZ225" s="41"/>
      <c r="KA225" s="41"/>
      <c r="KB225" s="41"/>
      <c r="KC225" s="41"/>
      <c r="KD225" s="41"/>
      <c r="KE225" s="41"/>
      <c r="KF225" s="41"/>
      <c r="KG225" s="41"/>
      <c r="KH225" s="41"/>
      <c r="KI225" s="41"/>
      <c r="KJ225" s="41"/>
      <c r="KK225" s="41"/>
      <c r="KL225" s="41"/>
      <c r="KM225" s="41"/>
      <c r="KN225" s="41"/>
      <c r="KO225" s="41"/>
      <c r="KP225" s="41"/>
      <c r="KQ225" s="41"/>
      <c r="KR225" s="41"/>
      <c r="KS225" s="41"/>
      <c r="KT225" s="41"/>
      <c r="KU225" s="41"/>
      <c r="KV225" s="41"/>
      <c r="KW225" s="41"/>
      <c r="KX225" s="41"/>
      <c r="KY225" s="41"/>
      <c r="KZ225" s="41"/>
      <c r="LA225" s="41"/>
      <c r="LB225" s="41"/>
      <c r="LC225" s="41"/>
      <c r="LD225" s="41"/>
      <c r="LE225" s="41"/>
      <c r="LF225" s="41"/>
      <c r="LG225" s="41"/>
      <c r="LH225" s="41"/>
      <c r="LI225" s="41"/>
      <c r="LJ225" s="41"/>
      <c r="LK225" s="41"/>
      <c r="LL225" s="41"/>
      <c r="LM225" s="41"/>
      <c r="LN225" s="41"/>
      <c r="LO225" s="41"/>
      <c r="LP225" s="41"/>
      <c r="LQ225" s="41"/>
      <c r="LR225" s="41"/>
      <c r="LS225" s="41"/>
      <c r="LT225" s="41"/>
      <c r="LU225" s="41"/>
      <c r="LV225" s="41"/>
      <c r="LW225" s="41"/>
      <c r="LX225" s="41"/>
      <c r="LY225" s="41"/>
      <c r="LZ225" s="41"/>
      <c r="MA225" s="41"/>
      <c r="MB225" s="41"/>
      <c r="MC225" s="41"/>
      <c r="MD225" s="41"/>
      <c r="ME225" s="41"/>
      <c r="MF225" s="41"/>
      <c r="MG225" s="41"/>
      <c r="MH225" s="41"/>
      <c r="MI225" s="41"/>
      <c r="MJ225" s="41"/>
      <c r="MK225" s="41"/>
      <c r="ML225" s="41"/>
      <c r="MM225" s="41"/>
      <c r="MN225" s="41"/>
      <c r="MO225" s="41"/>
      <c r="MP225" s="41"/>
      <c r="MQ225" s="41"/>
      <c r="MR225" s="41"/>
      <c r="MS225" s="41"/>
      <c r="MT225" s="41"/>
      <c r="MU225" s="41"/>
      <c r="MV225" s="41"/>
      <c r="MW225" s="41"/>
      <c r="MX225" s="41"/>
      <c r="MY225" s="41"/>
      <c r="MZ225" s="41"/>
      <c r="NA225" s="41"/>
      <c r="NB225" s="41"/>
      <c r="NC225" s="41"/>
      <c r="ND225" s="41"/>
      <c r="NE225" s="41"/>
      <c r="NF225" s="41"/>
      <c r="NG225" s="41"/>
      <c r="NH225" s="41"/>
      <c r="NI225" s="41"/>
      <c r="NJ225" s="41"/>
      <c r="NK225" s="41"/>
      <c r="NL225" s="41"/>
      <c r="NM225" s="41"/>
      <c r="NN225" s="41"/>
      <c r="NO225" s="41"/>
      <c r="NP225" s="41"/>
      <c r="NQ225" s="41"/>
      <c r="NR225" s="41"/>
      <c r="NS225" s="41"/>
      <c r="NT225" s="41"/>
      <c r="NU225" s="41"/>
      <c r="NV225" s="41"/>
      <c r="NW225" s="41"/>
      <c r="NX225" s="41"/>
      <c r="NY225" s="41"/>
      <c r="NZ225" s="41"/>
      <c r="OA225" s="41"/>
      <c r="OB225" s="41"/>
      <c r="OC225" s="41"/>
      <c r="OD225" s="41"/>
      <c r="OE225" s="41"/>
      <c r="OF225" s="41"/>
      <c r="OG225" s="41"/>
      <c r="OH225" s="41"/>
      <c r="OI225" s="41"/>
      <c r="OJ225" s="41"/>
      <c r="OK225" s="41"/>
      <c r="OL225" s="41"/>
      <c r="OM225" s="41"/>
      <c r="ON225" s="41"/>
      <c r="OO225" s="41"/>
      <c r="OP225" s="41"/>
      <c r="OQ225" s="41"/>
      <c r="OR225" s="41"/>
      <c r="OS225" s="41"/>
      <c r="OT225" s="41"/>
      <c r="OU225" s="41"/>
      <c r="OV225" s="41"/>
      <c r="OW225" s="41"/>
      <c r="OX225" s="41"/>
      <c r="OY225" s="41"/>
      <c r="OZ225" s="41"/>
      <c r="PA225" s="41"/>
      <c r="PB225" s="41"/>
      <c r="PC225" s="41"/>
      <c r="PD225" s="41"/>
      <c r="PE225" s="41"/>
      <c r="PF225" s="41"/>
      <c r="PG225" s="41"/>
      <c r="PH225" s="41"/>
      <c r="PI225" s="41"/>
      <c r="PJ225" s="41"/>
      <c r="PK225" s="41"/>
      <c r="PL225" s="41"/>
      <c r="PM225" s="41"/>
      <c r="PN225" s="41"/>
      <c r="PO225" s="41"/>
      <c r="PP225" s="41"/>
      <c r="PQ225" s="41"/>
      <c r="PR225" s="41"/>
      <c r="PS225" s="41"/>
      <c r="PT225" s="41"/>
      <c r="PU225" s="41"/>
      <c r="PV225" s="41"/>
      <c r="PW225" s="41"/>
      <c r="PX225" s="41"/>
      <c r="PY225" s="41"/>
      <c r="PZ225" s="41"/>
      <c r="QA225" s="41"/>
      <c r="QB225" s="41"/>
      <c r="QC225" s="41"/>
      <c r="QD225" s="41"/>
      <c r="QE225" s="41"/>
      <c r="QF225" s="41"/>
      <c r="QG225" s="41"/>
      <c r="QH225" s="41"/>
      <c r="QI225" s="41"/>
      <c r="QJ225" s="41"/>
      <c r="QK225" s="41"/>
      <c r="QL225" s="41"/>
      <c r="QM225" s="41"/>
      <c r="QN225" s="41"/>
      <c r="QO225" s="41"/>
      <c r="QP225" s="41"/>
      <c r="QQ225" s="41"/>
      <c r="QR225" s="41"/>
      <c r="QS225" s="41"/>
      <c r="QT225" s="41"/>
      <c r="QU225" s="41"/>
      <c r="QV225" s="41"/>
      <c r="QW225" s="41"/>
      <c r="QX225" s="41"/>
      <c r="QY225" s="41"/>
      <c r="QZ225" s="41"/>
      <c r="RA225" s="41"/>
      <c r="RB225" s="41"/>
      <c r="RC225" s="41"/>
      <c r="RD225" s="41"/>
      <c r="RE225" s="41"/>
      <c r="RF225" s="41"/>
      <c r="RG225" s="41"/>
      <c r="RH225" s="41"/>
      <c r="RI225" s="41"/>
      <c r="RJ225" s="41"/>
      <c r="RK225" s="41"/>
      <c r="RL225" s="41"/>
      <c r="RM225" s="41"/>
      <c r="RN225" s="41"/>
      <c r="RO225" s="41"/>
      <c r="RP225" s="41"/>
      <c r="RQ225" s="41"/>
      <c r="RR225" s="41"/>
      <c r="RS225" s="41"/>
      <c r="RT225" s="41"/>
      <c r="RU225" s="41"/>
      <c r="RV225" s="41"/>
      <c r="RW225" s="41"/>
      <c r="RX225" s="41"/>
      <c r="RY225" s="41"/>
      <c r="RZ225" s="41"/>
      <c r="SA225" s="41"/>
      <c r="SB225" s="41"/>
      <c r="SC225" s="41"/>
      <c r="SD225" s="41"/>
      <c r="SE225" s="41"/>
      <c r="SF225" s="41"/>
      <c r="SG225" s="41"/>
      <c r="SH225" s="41"/>
      <c r="SI225" s="41"/>
      <c r="SJ225" s="41"/>
      <c r="SK225" s="41"/>
      <c r="SL225" s="41"/>
      <c r="SM225" s="41"/>
      <c r="SN225" s="41"/>
      <c r="SO225" s="41"/>
      <c r="SP225" s="41"/>
      <c r="SQ225" s="41"/>
      <c r="SR225" s="41"/>
      <c r="SS225" s="41"/>
      <c r="ST225" s="41"/>
      <c r="SU225" s="41"/>
      <c r="SV225" s="41"/>
      <c r="SW225" s="41"/>
      <c r="SX225" s="41"/>
      <c r="SY225" s="41"/>
      <c r="SZ225" s="41"/>
      <c r="TA225" s="41"/>
      <c r="TB225" s="41"/>
      <c r="TC225" s="41"/>
      <c r="TD225" s="41"/>
      <c r="TE225" s="41"/>
      <c r="TF225" s="41"/>
      <c r="TG225" s="41"/>
      <c r="TH225" s="41"/>
      <c r="TI225" s="41"/>
      <c r="TJ225" s="41"/>
      <c r="TK225" s="41"/>
      <c r="TL225" s="41"/>
      <c r="TM225" s="41"/>
      <c r="TN225" s="41"/>
      <c r="TO225" s="41"/>
      <c r="TP225" s="41"/>
      <c r="TQ225" s="41"/>
      <c r="TR225" s="41"/>
      <c r="TS225" s="41"/>
      <c r="TT225" s="41"/>
      <c r="TU225" s="41"/>
      <c r="TV225" s="41"/>
      <c r="TW225" s="41"/>
      <c r="TX225" s="41"/>
      <c r="TY225" s="41"/>
      <c r="TZ225" s="41"/>
      <c r="UA225" s="41"/>
      <c r="UB225" s="41"/>
      <c r="UC225" s="41"/>
      <c r="UD225" s="41"/>
      <c r="UE225" s="41"/>
      <c r="UF225" s="41"/>
      <c r="UG225" s="41"/>
      <c r="UH225" s="41"/>
      <c r="UI225" s="41"/>
      <c r="UJ225" s="41"/>
      <c r="UK225" s="41"/>
      <c r="UL225" s="41"/>
      <c r="UM225" s="41"/>
      <c r="UN225" s="41"/>
      <c r="UO225" s="41"/>
      <c r="UP225" s="41"/>
      <c r="UQ225" s="41"/>
      <c r="UR225" s="41"/>
      <c r="US225" s="41"/>
      <c r="UT225" s="41"/>
      <c r="UU225" s="41"/>
      <c r="UV225" s="41"/>
      <c r="UW225" s="41"/>
      <c r="UX225" s="41"/>
      <c r="UY225" s="41"/>
      <c r="UZ225" s="41"/>
      <c r="VA225" s="41"/>
      <c r="VB225" s="41"/>
      <c r="VC225" s="41"/>
      <c r="VD225" s="41"/>
      <c r="VE225" s="41"/>
      <c r="VF225" s="41"/>
      <c r="VG225" s="41"/>
      <c r="VH225" s="41"/>
      <c r="VI225" s="41"/>
      <c r="VJ225" s="41"/>
      <c r="VK225" s="41"/>
      <c r="VL225" s="41"/>
      <c r="VM225" s="41"/>
      <c r="VN225" s="41"/>
      <c r="VO225" s="41"/>
      <c r="VP225" s="41"/>
      <c r="VQ225" s="41"/>
      <c r="VR225" s="41"/>
      <c r="VS225" s="41"/>
      <c r="VT225" s="41"/>
      <c r="VU225" s="41"/>
      <c r="VV225" s="41"/>
      <c r="VW225" s="41"/>
      <c r="VX225" s="41"/>
      <c r="VY225" s="41"/>
      <c r="VZ225" s="41"/>
      <c r="WA225" s="41"/>
      <c r="WB225" s="41"/>
      <c r="WC225" s="41"/>
      <c r="WD225" s="41"/>
      <c r="WE225" s="41"/>
      <c r="WF225" s="41"/>
      <c r="WG225" s="41"/>
      <c r="WH225" s="41"/>
      <c r="WI225" s="41"/>
      <c r="WJ225" s="41"/>
      <c r="WK225" s="41"/>
      <c r="WL225" s="41"/>
      <c r="WM225" s="41"/>
      <c r="WN225" s="41"/>
      <c r="WO225" s="41"/>
      <c r="WP225" s="41"/>
      <c r="WQ225" s="41"/>
      <c r="WR225" s="41"/>
      <c r="WS225" s="41"/>
      <c r="WT225" s="41"/>
      <c r="WU225" s="41"/>
      <c r="WV225" s="41"/>
      <c r="WW225" s="41"/>
      <c r="WX225" s="41"/>
      <c r="WY225" s="41"/>
      <c r="WZ225" s="41"/>
      <c r="XA225" s="41"/>
      <c r="XB225" s="41"/>
      <c r="XC225" s="41"/>
      <c r="XD225" s="41"/>
      <c r="XE225" s="41"/>
      <c r="XF225" s="41"/>
      <c r="XG225" s="41"/>
      <c r="XH225" s="41"/>
      <c r="XI225" s="41"/>
      <c r="XJ225" s="41"/>
      <c r="XK225" s="41"/>
      <c r="XL225" s="41"/>
      <c r="XM225" s="41"/>
      <c r="XN225" s="41"/>
      <c r="XO225" s="41"/>
      <c r="XP225" s="41"/>
      <c r="XQ225" s="41"/>
      <c r="XR225" s="41"/>
      <c r="XS225" s="41"/>
      <c r="XT225" s="41"/>
      <c r="XU225" s="41"/>
      <c r="XV225" s="41"/>
      <c r="XW225" s="41"/>
      <c r="XX225" s="41"/>
      <c r="XY225" s="41"/>
      <c r="XZ225" s="41"/>
      <c r="YA225" s="41"/>
      <c r="YB225" s="41"/>
      <c r="YC225" s="41"/>
      <c r="YD225" s="41"/>
      <c r="YE225" s="41"/>
      <c r="YF225" s="41"/>
      <c r="YG225" s="41"/>
      <c r="YH225" s="41"/>
      <c r="YI225" s="41"/>
      <c r="YJ225" s="41"/>
      <c r="YK225" s="41"/>
      <c r="YL225" s="41"/>
      <c r="YM225" s="41"/>
      <c r="YN225" s="41"/>
      <c r="YO225" s="41"/>
      <c r="YP225" s="41"/>
      <c r="YQ225" s="41"/>
      <c r="YR225" s="41"/>
      <c r="YS225" s="41"/>
      <c r="YT225" s="41"/>
      <c r="YU225" s="41"/>
      <c r="YV225" s="41"/>
      <c r="YW225" s="41"/>
      <c r="YX225" s="41"/>
      <c r="YY225" s="41"/>
      <c r="YZ225" s="41"/>
      <c r="ZA225" s="41"/>
      <c r="ZB225" s="41"/>
      <c r="ZC225" s="41"/>
      <c r="ZD225" s="41"/>
      <c r="ZE225" s="41"/>
      <c r="ZF225" s="41"/>
      <c r="ZG225" s="41"/>
      <c r="ZH225" s="41"/>
      <c r="ZI225" s="41"/>
      <c r="ZJ225" s="41"/>
      <c r="ZK225" s="41"/>
      <c r="ZL225" s="41"/>
      <c r="ZM225" s="41"/>
      <c r="ZN225" s="41"/>
      <c r="ZO225" s="41"/>
      <c r="ZP225" s="41"/>
      <c r="ZQ225" s="41"/>
      <c r="ZR225" s="41"/>
      <c r="ZS225" s="41"/>
      <c r="ZT225" s="41"/>
      <c r="ZU225" s="41"/>
      <c r="ZV225" s="41"/>
      <c r="ZW225" s="41"/>
      <c r="ZX225" s="41"/>
      <c r="ZY225" s="41"/>
      <c r="ZZ225" s="41"/>
      <c r="AAA225" s="41"/>
      <c r="AAB225" s="41"/>
      <c r="AAC225" s="41"/>
      <c r="AAD225" s="41"/>
      <c r="AAE225" s="41"/>
      <c r="AAF225" s="41"/>
      <c r="AAG225" s="41"/>
      <c r="AAH225" s="41"/>
      <c r="AAI225" s="41"/>
      <c r="AAJ225" s="41"/>
      <c r="AAK225" s="41"/>
      <c r="AAL225" s="41"/>
      <c r="AAM225" s="41"/>
      <c r="AAN225" s="41"/>
      <c r="AAO225" s="41"/>
      <c r="AAP225" s="41"/>
      <c r="AAQ225" s="41"/>
      <c r="AAR225" s="41"/>
      <c r="AAS225" s="41"/>
      <c r="AAT225" s="41"/>
      <c r="AAU225" s="41"/>
      <c r="AAV225" s="41"/>
      <c r="AAW225" s="41"/>
      <c r="AAX225" s="41"/>
      <c r="AAY225" s="41"/>
      <c r="AAZ225" s="41"/>
      <c r="ABA225" s="41"/>
      <c r="ABB225" s="41"/>
      <c r="ABC225" s="41"/>
      <c r="ABD225" s="41"/>
      <c r="ABE225" s="41"/>
      <c r="ABF225" s="41"/>
      <c r="ABG225" s="41"/>
      <c r="ABH225" s="41"/>
      <c r="ABI225" s="41"/>
      <c r="ABJ225" s="41"/>
      <c r="ABK225" s="41"/>
      <c r="ABL225" s="41"/>
      <c r="ABM225" s="41"/>
      <c r="ABN225" s="41"/>
      <c r="ABO225" s="41"/>
      <c r="ABP225" s="41"/>
      <c r="ABQ225" s="41"/>
      <c r="ABR225" s="41"/>
      <c r="ABS225" s="41"/>
      <c r="ABT225" s="41"/>
      <c r="ABU225" s="41"/>
      <c r="ABV225" s="41"/>
      <c r="ABW225" s="41"/>
      <c r="ABX225" s="41"/>
      <c r="ABY225" s="41"/>
      <c r="ABZ225" s="41"/>
      <c r="ACA225" s="41"/>
      <c r="ACB225" s="41"/>
      <c r="ACC225" s="41"/>
      <c r="ACD225" s="41"/>
      <c r="ACE225" s="41"/>
      <c r="ACF225" s="41"/>
      <c r="ACG225" s="41"/>
      <c r="ACH225" s="41"/>
      <c r="ACI225" s="41"/>
      <c r="ACJ225" s="41"/>
      <c r="ACK225" s="41"/>
      <c r="ACL225" s="41"/>
      <c r="ACM225" s="41"/>
      <c r="ACN225" s="41"/>
      <c r="ACO225" s="41"/>
      <c r="ACP225" s="41"/>
      <c r="ACQ225" s="41"/>
      <c r="ACR225" s="41"/>
      <c r="ACS225" s="41"/>
      <c r="ACT225" s="41"/>
      <c r="ACU225" s="41"/>
      <c r="ACV225" s="41"/>
      <c r="ACW225" s="41"/>
      <c r="ACX225" s="41"/>
      <c r="ACY225" s="41"/>
      <c r="ACZ225" s="41"/>
      <c r="ADA225" s="41"/>
      <c r="ADB225" s="41"/>
      <c r="ADC225" s="41"/>
      <c r="ADD225" s="41"/>
      <c r="ADE225" s="41"/>
      <c r="ADF225" s="41"/>
      <c r="ADG225" s="41"/>
      <c r="ADH225" s="41"/>
      <c r="ADI225" s="41"/>
      <c r="ADJ225" s="41"/>
      <c r="ADK225" s="41"/>
      <c r="ADL225" s="41"/>
      <c r="ADM225" s="41"/>
      <c r="ADN225" s="41"/>
      <c r="ADO225" s="41"/>
      <c r="ADP225" s="41"/>
      <c r="ADQ225" s="41"/>
      <c r="ADR225" s="41"/>
      <c r="ADS225" s="41"/>
      <c r="ADT225" s="41"/>
      <c r="ADU225" s="41"/>
      <c r="ADV225" s="41"/>
      <c r="ADW225" s="41"/>
      <c r="ADX225" s="41"/>
      <c r="ADY225" s="41"/>
      <c r="ADZ225" s="41"/>
      <c r="AEA225" s="41"/>
      <c r="AEB225" s="41"/>
      <c r="AEC225" s="41"/>
      <c r="AED225" s="41"/>
      <c r="AEE225" s="41"/>
      <c r="AEF225" s="41"/>
      <c r="AEG225" s="41"/>
      <c r="AEH225" s="41"/>
      <c r="AEI225" s="41"/>
      <c r="AEJ225" s="41"/>
      <c r="AEK225" s="41"/>
      <c r="AEL225" s="41"/>
      <c r="AEM225" s="41"/>
      <c r="AEN225" s="41"/>
      <c r="AEO225" s="41"/>
      <c r="AEP225" s="41"/>
      <c r="AEQ225" s="41"/>
      <c r="AER225" s="41"/>
      <c r="AES225" s="41"/>
      <c r="AET225" s="41"/>
      <c r="AEU225" s="41"/>
      <c r="AEV225" s="41"/>
      <c r="AEW225" s="41"/>
      <c r="AEX225" s="41"/>
      <c r="AEY225" s="41"/>
      <c r="AEZ225" s="41"/>
      <c r="AFA225" s="41"/>
      <c r="AFB225" s="41"/>
      <c r="AFC225" s="41"/>
      <c r="AFD225" s="41"/>
      <c r="AFE225" s="41"/>
      <c r="AFF225" s="41"/>
      <c r="AFG225" s="41"/>
      <c r="AFH225" s="41"/>
      <c r="AFI225" s="41"/>
      <c r="AFJ225" s="41"/>
      <c r="AFK225" s="41"/>
      <c r="AFL225" s="41"/>
      <c r="AFM225" s="41"/>
      <c r="AFN225" s="41"/>
      <c r="AFO225" s="41"/>
      <c r="AFP225" s="41"/>
      <c r="AFQ225" s="41"/>
      <c r="AFR225" s="41"/>
      <c r="AFS225" s="41"/>
      <c r="AFT225" s="41"/>
      <c r="AFU225" s="41"/>
      <c r="AFV225" s="41"/>
      <c r="AFW225" s="41"/>
      <c r="AFX225" s="41"/>
      <c r="AFY225" s="41"/>
      <c r="AFZ225" s="41"/>
      <c r="AGA225" s="41"/>
      <c r="AGB225" s="41"/>
      <c r="AGC225" s="41"/>
      <c r="AGD225" s="41"/>
      <c r="AGE225" s="41"/>
      <c r="AGF225" s="41"/>
      <c r="AGG225" s="41"/>
      <c r="AGH225" s="41"/>
      <c r="AGI225" s="41"/>
      <c r="AGJ225" s="41"/>
      <c r="AGK225" s="41"/>
      <c r="AGL225" s="41"/>
      <c r="AGM225" s="41"/>
      <c r="AGN225" s="41"/>
      <c r="AGO225" s="41"/>
      <c r="AGP225" s="41"/>
      <c r="AGQ225" s="41"/>
      <c r="AGR225" s="41"/>
      <c r="AGS225" s="41"/>
      <c r="AGT225" s="41"/>
      <c r="AGU225" s="41"/>
      <c r="AGV225" s="41"/>
      <c r="AGW225" s="41"/>
      <c r="AGX225" s="41"/>
      <c r="AGY225" s="41"/>
      <c r="AGZ225" s="41"/>
      <c r="AHA225" s="41"/>
      <c r="AHB225" s="41"/>
      <c r="AHC225" s="41"/>
      <c r="AHD225" s="41"/>
      <c r="AHE225" s="41"/>
      <c r="AHF225" s="41"/>
      <c r="AHG225" s="41"/>
      <c r="AHH225" s="41"/>
      <c r="AHI225" s="41"/>
      <c r="AHJ225" s="41"/>
      <c r="AHK225" s="41"/>
      <c r="AHL225" s="41"/>
      <c r="AHM225" s="41"/>
      <c r="AHN225" s="41"/>
      <c r="AHO225" s="41"/>
      <c r="AHP225" s="41"/>
      <c r="AHQ225" s="41"/>
      <c r="AHR225" s="41"/>
      <c r="AHS225" s="41"/>
      <c r="AHT225" s="41"/>
      <c r="AHU225" s="41"/>
      <c r="AHV225" s="41"/>
      <c r="AHW225" s="41"/>
      <c r="AHX225" s="41"/>
      <c r="AHY225" s="41"/>
      <c r="AHZ225" s="41"/>
      <c r="AIA225" s="41"/>
      <c r="AIB225" s="41"/>
      <c r="AIC225" s="41"/>
      <c r="AID225" s="41"/>
      <c r="AIE225" s="41"/>
      <c r="AIF225" s="41"/>
      <c r="AIG225" s="41"/>
      <c r="AIH225" s="41"/>
      <c r="AII225" s="41"/>
      <c r="AIJ225" s="41"/>
      <c r="AIK225" s="41"/>
      <c r="AIL225" s="41"/>
      <c r="AIM225" s="41"/>
      <c r="AIN225" s="41"/>
      <c r="AIO225" s="41"/>
      <c r="AIP225" s="41"/>
      <c r="AIQ225" s="41"/>
      <c r="AIR225" s="41"/>
      <c r="AIS225" s="41"/>
      <c r="AIT225" s="41"/>
      <c r="AIU225" s="41"/>
      <c r="AIV225" s="41"/>
      <c r="AIW225" s="41"/>
      <c r="AIX225" s="41"/>
      <c r="AIY225" s="41"/>
      <c r="AIZ225" s="41"/>
      <c r="AJA225" s="41"/>
      <c r="AJB225" s="41"/>
      <c r="AJC225" s="41"/>
      <c r="AJD225" s="41"/>
      <c r="AJE225" s="41"/>
      <c r="AJF225" s="41"/>
      <c r="AJG225" s="41"/>
      <c r="AJH225" s="41"/>
      <c r="AJI225" s="41"/>
      <c r="AJJ225" s="41"/>
      <c r="AJK225" s="41"/>
      <c r="AJL225" s="41"/>
      <c r="AJM225" s="41"/>
      <c r="AJN225" s="41"/>
      <c r="AJO225" s="41"/>
      <c r="AJP225" s="41"/>
      <c r="AJQ225" s="41"/>
      <c r="AJR225" s="41"/>
      <c r="AJS225" s="41"/>
      <c r="AJT225" s="41"/>
      <c r="AJU225" s="41"/>
      <c r="AJV225" s="41"/>
      <c r="AJW225" s="41"/>
      <c r="AJX225" s="41"/>
      <c r="AJY225" s="41"/>
      <c r="AJZ225" s="41"/>
      <c r="AKA225" s="41"/>
      <c r="AKB225" s="41"/>
      <c r="AKC225" s="41"/>
      <c r="AKD225" s="41"/>
      <c r="AKE225" s="41"/>
      <c r="AKF225" s="41"/>
      <c r="AKG225" s="41"/>
      <c r="AKH225" s="41"/>
      <c r="AKI225" s="41"/>
      <c r="AKJ225" s="41"/>
      <c r="AKK225" s="41"/>
      <c r="AKL225" s="41"/>
      <c r="AKM225" s="41"/>
      <c r="AKN225" s="41"/>
      <c r="AKO225" s="41"/>
      <c r="AKP225" s="41"/>
      <c r="AKQ225" s="41"/>
      <c r="AKR225" s="41"/>
      <c r="AKS225" s="41"/>
      <c r="AKT225" s="41"/>
      <c r="AKU225" s="41"/>
      <c r="AKV225" s="41"/>
      <c r="AKW225" s="41"/>
      <c r="AKX225" s="41"/>
      <c r="AKY225" s="41"/>
      <c r="AKZ225" s="41"/>
      <c r="ALA225" s="41"/>
      <c r="ALB225" s="41"/>
      <c r="ALC225" s="41"/>
      <c r="ALD225" s="41"/>
      <c r="ALE225" s="41"/>
      <c r="ALF225" s="41"/>
      <c r="ALG225" s="41"/>
      <c r="ALH225" s="41"/>
      <c r="ALI225" s="41"/>
      <c r="ALJ225" s="41"/>
      <c r="ALK225" s="41"/>
      <c r="ALL225" s="41"/>
      <c r="ALM225" s="41"/>
      <c r="ALN225" s="41"/>
      <c r="ALO225" s="41"/>
      <c r="ALP225" s="41"/>
      <c r="ALQ225" s="41"/>
      <c r="ALR225" s="41"/>
      <c r="ALS225" s="41"/>
      <c r="ALT225" s="41"/>
      <c r="ALU225" s="41"/>
      <c r="ALV225" s="41"/>
      <c r="ALW225" s="41"/>
      <c r="ALX225" s="41"/>
      <c r="ALY225" s="41"/>
      <c r="ALZ225" s="41"/>
      <c r="AMA225" s="41"/>
      <c r="AMB225" s="41"/>
      <c r="AMC225" s="41"/>
      <c r="AMD225" s="41"/>
      <c r="AME225" s="41"/>
    </row>
    <row r="226" spans="1:1019" ht="29.25" customHeight="1" thickBot="1" x14ac:dyDescent="0.25">
      <c r="A226" s="586"/>
      <c r="B226" s="657"/>
      <c r="C226" s="555"/>
      <c r="D226" s="780"/>
      <c r="E226" s="804"/>
      <c r="F226" s="649"/>
      <c r="G226" s="634"/>
      <c r="H226" s="668"/>
      <c r="I226" s="599"/>
      <c r="J226" s="127" t="s">
        <v>26</v>
      </c>
      <c r="K226" s="8">
        <f t="shared" ref="K226:AB226" si="71">SUM(K224:K225)</f>
        <v>2.6</v>
      </c>
      <c r="L226" s="2">
        <f t="shared" si="71"/>
        <v>0</v>
      </c>
      <c r="M226" s="2">
        <f t="shared" si="71"/>
        <v>0</v>
      </c>
      <c r="N226" s="7">
        <f t="shared" si="71"/>
        <v>2.6</v>
      </c>
      <c r="O226" s="20">
        <f t="shared" si="71"/>
        <v>197</v>
      </c>
      <c r="P226" s="3">
        <f t="shared" si="71"/>
        <v>0</v>
      </c>
      <c r="Q226" s="3">
        <f t="shared" si="71"/>
        <v>0</v>
      </c>
      <c r="R226" s="21">
        <f t="shared" si="71"/>
        <v>197</v>
      </c>
      <c r="S226" s="8">
        <f t="shared" si="71"/>
        <v>197</v>
      </c>
      <c r="T226" s="2">
        <f t="shared" si="71"/>
        <v>0</v>
      </c>
      <c r="U226" s="2">
        <f t="shared" si="71"/>
        <v>0</v>
      </c>
      <c r="V226" s="7">
        <f t="shared" si="71"/>
        <v>197</v>
      </c>
      <c r="W226" s="8">
        <f t="shared" si="71"/>
        <v>0</v>
      </c>
      <c r="X226" s="2">
        <f t="shared" si="71"/>
        <v>0</v>
      </c>
      <c r="Y226" s="2">
        <f t="shared" si="71"/>
        <v>0</v>
      </c>
      <c r="Z226" s="7">
        <f t="shared" si="71"/>
        <v>0</v>
      </c>
      <c r="AA226" s="23">
        <f t="shared" si="71"/>
        <v>0</v>
      </c>
      <c r="AB226" s="23">
        <f t="shared" si="71"/>
        <v>0</v>
      </c>
      <c r="AC226" s="687"/>
      <c r="AD226" s="637"/>
      <c r="AE226" s="637"/>
      <c r="AF226" s="640"/>
      <c r="AG226" s="41"/>
      <c r="AH226" s="41"/>
      <c r="AI226" s="41"/>
      <c r="AJ226" s="41"/>
      <c r="AK226" s="41"/>
      <c r="AL226" s="41"/>
      <c r="AM226" s="41"/>
      <c r="AN226" s="67"/>
      <c r="AO226" s="67"/>
      <c r="AP226" s="67"/>
      <c r="AQ226" s="58"/>
      <c r="AR226" s="58"/>
      <c r="AS226" s="58"/>
      <c r="AT226" s="58"/>
      <c r="AU226" s="58"/>
      <c r="AV226" s="58"/>
      <c r="AW226" s="58"/>
      <c r="AX226" s="58"/>
      <c r="AY226" s="58"/>
      <c r="AZ226" s="58"/>
      <c r="BA226" s="58"/>
      <c r="BB226" s="58"/>
      <c r="BC226" s="58"/>
      <c r="BD226" s="58"/>
      <c r="BE226" s="58"/>
      <c r="BF226" s="58"/>
      <c r="BG226" s="59"/>
      <c r="BH226" s="67"/>
      <c r="BI226" s="67"/>
      <c r="BJ226" s="67"/>
      <c r="BK226" s="67"/>
      <c r="BL226" s="67"/>
      <c r="BM226" s="67"/>
      <c r="BN226" s="67"/>
      <c r="BO226" s="67"/>
      <c r="BP226" s="41"/>
      <c r="BQ226" s="41"/>
      <c r="BR226" s="41"/>
      <c r="BS226" s="41"/>
      <c r="BT226" s="41"/>
      <c r="BU226" s="41"/>
      <c r="BV226" s="41"/>
      <c r="BW226" s="41"/>
      <c r="BX226" s="41"/>
      <c r="BY226" s="41"/>
      <c r="BZ226" s="41"/>
      <c r="CA226" s="41"/>
      <c r="CB226" s="41"/>
      <c r="CC226" s="41"/>
      <c r="CD226" s="41"/>
      <c r="CE226" s="41"/>
      <c r="CF226" s="41"/>
      <c r="CG226" s="41"/>
      <c r="CH226" s="41"/>
      <c r="CI226" s="41"/>
      <c r="CJ226" s="41"/>
      <c r="CK226" s="41"/>
      <c r="CL226" s="41"/>
      <c r="CM226" s="41"/>
      <c r="CN226" s="41"/>
      <c r="CO226" s="41"/>
      <c r="CP226" s="41"/>
      <c r="CQ226" s="41"/>
      <c r="CR226" s="41"/>
      <c r="CS226" s="41"/>
      <c r="CT226" s="41"/>
      <c r="CU226" s="41"/>
      <c r="CV226" s="41"/>
      <c r="CW226" s="41"/>
      <c r="CX226" s="41"/>
      <c r="CY226" s="41"/>
      <c r="CZ226" s="41"/>
      <c r="DA226" s="41"/>
      <c r="DB226" s="41"/>
      <c r="DC226" s="41"/>
      <c r="DD226" s="41"/>
      <c r="DE226" s="41"/>
      <c r="DF226" s="41"/>
      <c r="DG226" s="41"/>
      <c r="DH226" s="41"/>
      <c r="DI226" s="41"/>
      <c r="DJ226" s="41"/>
      <c r="DK226" s="41"/>
      <c r="DL226" s="41"/>
      <c r="DM226" s="41"/>
      <c r="DN226" s="41"/>
      <c r="DO226" s="41"/>
      <c r="DP226" s="41"/>
      <c r="DQ226" s="41"/>
      <c r="DR226" s="41"/>
      <c r="DS226" s="41"/>
      <c r="DT226" s="41"/>
      <c r="DU226" s="41"/>
      <c r="DV226" s="41"/>
      <c r="DW226" s="41"/>
      <c r="DX226" s="41"/>
      <c r="DY226" s="41"/>
      <c r="DZ226" s="41"/>
      <c r="EA226" s="41"/>
      <c r="EB226" s="41"/>
      <c r="EC226" s="41"/>
      <c r="ED226" s="41"/>
      <c r="EE226" s="41"/>
      <c r="EF226" s="41"/>
      <c r="EG226" s="41"/>
      <c r="EH226" s="41"/>
      <c r="EI226" s="41"/>
      <c r="EJ226" s="41"/>
      <c r="EK226" s="41"/>
      <c r="EL226" s="41"/>
      <c r="EM226" s="41"/>
      <c r="EN226" s="41"/>
      <c r="EO226" s="41"/>
      <c r="EP226" s="41"/>
      <c r="EQ226" s="41"/>
      <c r="ER226" s="41"/>
      <c r="ES226" s="41"/>
      <c r="ET226" s="41"/>
      <c r="EU226" s="41"/>
      <c r="EV226" s="41"/>
      <c r="EW226" s="41"/>
      <c r="EX226" s="41"/>
      <c r="EY226" s="41"/>
      <c r="EZ226" s="41"/>
      <c r="FA226" s="41"/>
      <c r="FB226" s="41"/>
      <c r="FC226" s="41"/>
      <c r="FD226" s="41"/>
      <c r="FE226" s="41"/>
      <c r="FF226" s="41"/>
      <c r="FG226" s="41"/>
      <c r="FH226" s="41"/>
      <c r="FI226" s="41"/>
      <c r="FJ226" s="41"/>
      <c r="FK226" s="41"/>
      <c r="FL226" s="41"/>
      <c r="FM226" s="41"/>
      <c r="FN226" s="41"/>
      <c r="FO226" s="41"/>
      <c r="FP226" s="41"/>
      <c r="FQ226" s="41"/>
      <c r="FR226" s="41"/>
      <c r="FS226" s="41"/>
      <c r="FT226" s="41"/>
      <c r="FU226" s="41"/>
      <c r="FV226" s="41"/>
      <c r="FW226" s="41"/>
      <c r="FX226" s="41"/>
      <c r="FY226" s="41"/>
      <c r="FZ226" s="41"/>
      <c r="GA226" s="41"/>
      <c r="GB226" s="41"/>
      <c r="GC226" s="41"/>
      <c r="GD226" s="41"/>
      <c r="GE226" s="41"/>
      <c r="GF226" s="41"/>
      <c r="GG226" s="41"/>
      <c r="GH226" s="41"/>
      <c r="GI226" s="41"/>
      <c r="GJ226" s="41"/>
      <c r="GK226" s="41"/>
      <c r="GL226" s="41"/>
      <c r="GM226" s="41"/>
      <c r="GN226" s="41"/>
      <c r="GO226" s="41"/>
      <c r="GP226" s="41"/>
      <c r="GQ226" s="41"/>
      <c r="GR226" s="41"/>
      <c r="GS226" s="41"/>
      <c r="GT226" s="41"/>
      <c r="GU226" s="41"/>
      <c r="GV226" s="41"/>
      <c r="GW226" s="41"/>
      <c r="GX226" s="41"/>
      <c r="GY226" s="41"/>
      <c r="GZ226" s="41"/>
      <c r="HA226" s="41"/>
      <c r="HB226" s="41"/>
      <c r="HC226" s="41"/>
      <c r="HD226" s="41"/>
      <c r="HE226" s="41"/>
      <c r="HF226" s="41"/>
      <c r="HG226" s="41"/>
      <c r="HH226" s="41"/>
      <c r="HI226" s="41"/>
      <c r="HJ226" s="41"/>
      <c r="HK226" s="41"/>
      <c r="HL226" s="41"/>
      <c r="HM226" s="41"/>
      <c r="HN226" s="41"/>
      <c r="HO226" s="41"/>
      <c r="HP226" s="41"/>
      <c r="HQ226" s="41"/>
      <c r="HR226" s="41"/>
      <c r="HS226" s="41"/>
      <c r="HT226" s="41"/>
      <c r="HU226" s="41"/>
      <c r="HV226" s="41"/>
      <c r="HW226" s="41"/>
      <c r="HX226" s="41"/>
      <c r="HY226" s="41"/>
      <c r="HZ226" s="41"/>
      <c r="IA226" s="41"/>
      <c r="IB226" s="41"/>
      <c r="IC226" s="41"/>
      <c r="ID226" s="41"/>
      <c r="IE226" s="41"/>
      <c r="IF226" s="41"/>
      <c r="IG226" s="41"/>
      <c r="IH226" s="41"/>
      <c r="II226" s="41"/>
      <c r="IJ226" s="41"/>
      <c r="IK226" s="41"/>
      <c r="IL226" s="41"/>
      <c r="IM226" s="41"/>
      <c r="IN226" s="41"/>
      <c r="IO226" s="41"/>
      <c r="IP226" s="41"/>
      <c r="IQ226" s="41"/>
      <c r="IR226" s="41"/>
      <c r="IS226" s="41"/>
      <c r="IT226" s="41"/>
      <c r="IU226" s="41"/>
      <c r="IV226" s="41"/>
      <c r="IW226" s="41"/>
      <c r="IX226" s="41"/>
      <c r="IY226" s="41"/>
      <c r="IZ226" s="41"/>
      <c r="JA226" s="41"/>
      <c r="JB226" s="41"/>
      <c r="JC226" s="41"/>
      <c r="JD226" s="41"/>
      <c r="JE226" s="41"/>
      <c r="JF226" s="41"/>
      <c r="JG226" s="41"/>
      <c r="JH226" s="41"/>
      <c r="JI226" s="41"/>
      <c r="JJ226" s="41"/>
      <c r="JK226" s="41"/>
      <c r="JL226" s="41"/>
      <c r="JM226" s="41"/>
      <c r="JN226" s="41"/>
      <c r="JO226" s="41"/>
      <c r="JP226" s="41"/>
      <c r="JQ226" s="41"/>
      <c r="JR226" s="41"/>
      <c r="JS226" s="41"/>
      <c r="JT226" s="41"/>
      <c r="JU226" s="41"/>
      <c r="JV226" s="41"/>
      <c r="JW226" s="41"/>
      <c r="JX226" s="41"/>
      <c r="JY226" s="41"/>
      <c r="JZ226" s="41"/>
      <c r="KA226" s="41"/>
      <c r="KB226" s="41"/>
      <c r="KC226" s="41"/>
      <c r="KD226" s="41"/>
      <c r="KE226" s="41"/>
      <c r="KF226" s="41"/>
      <c r="KG226" s="41"/>
      <c r="KH226" s="41"/>
      <c r="KI226" s="41"/>
      <c r="KJ226" s="41"/>
      <c r="KK226" s="41"/>
      <c r="KL226" s="41"/>
      <c r="KM226" s="41"/>
      <c r="KN226" s="41"/>
      <c r="KO226" s="41"/>
      <c r="KP226" s="41"/>
      <c r="KQ226" s="41"/>
      <c r="KR226" s="41"/>
      <c r="KS226" s="41"/>
      <c r="KT226" s="41"/>
      <c r="KU226" s="41"/>
      <c r="KV226" s="41"/>
      <c r="KW226" s="41"/>
      <c r="KX226" s="41"/>
      <c r="KY226" s="41"/>
      <c r="KZ226" s="41"/>
      <c r="LA226" s="41"/>
      <c r="LB226" s="41"/>
      <c r="LC226" s="41"/>
      <c r="LD226" s="41"/>
      <c r="LE226" s="41"/>
      <c r="LF226" s="41"/>
      <c r="LG226" s="41"/>
      <c r="LH226" s="41"/>
      <c r="LI226" s="41"/>
      <c r="LJ226" s="41"/>
      <c r="LK226" s="41"/>
      <c r="LL226" s="41"/>
      <c r="LM226" s="41"/>
      <c r="LN226" s="41"/>
      <c r="LO226" s="41"/>
      <c r="LP226" s="41"/>
      <c r="LQ226" s="41"/>
      <c r="LR226" s="41"/>
      <c r="LS226" s="41"/>
      <c r="LT226" s="41"/>
      <c r="LU226" s="41"/>
      <c r="LV226" s="41"/>
      <c r="LW226" s="41"/>
      <c r="LX226" s="41"/>
      <c r="LY226" s="41"/>
      <c r="LZ226" s="41"/>
      <c r="MA226" s="41"/>
      <c r="MB226" s="41"/>
      <c r="MC226" s="41"/>
      <c r="MD226" s="41"/>
      <c r="ME226" s="41"/>
      <c r="MF226" s="41"/>
      <c r="MG226" s="41"/>
      <c r="MH226" s="41"/>
      <c r="MI226" s="41"/>
      <c r="MJ226" s="41"/>
      <c r="MK226" s="41"/>
      <c r="ML226" s="41"/>
      <c r="MM226" s="41"/>
      <c r="MN226" s="41"/>
      <c r="MO226" s="41"/>
      <c r="MP226" s="41"/>
      <c r="MQ226" s="41"/>
      <c r="MR226" s="41"/>
      <c r="MS226" s="41"/>
      <c r="MT226" s="41"/>
      <c r="MU226" s="41"/>
      <c r="MV226" s="41"/>
      <c r="MW226" s="41"/>
      <c r="MX226" s="41"/>
      <c r="MY226" s="41"/>
      <c r="MZ226" s="41"/>
      <c r="NA226" s="41"/>
      <c r="NB226" s="41"/>
      <c r="NC226" s="41"/>
      <c r="ND226" s="41"/>
      <c r="NE226" s="41"/>
      <c r="NF226" s="41"/>
      <c r="NG226" s="41"/>
      <c r="NH226" s="41"/>
      <c r="NI226" s="41"/>
      <c r="NJ226" s="41"/>
      <c r="NK226" s="41"/>
      <c r="NL226" s="41"/>
      <c r="NM226" s="41"/>
      <c r="NN226" s="41"/>
      <c r="NO226" s="41"/>
      <c r="NP226" s="41"/>
      <c r="NQ226" s="41"/>
      <c r="NR226" s="41"/>
      <c r="NS226" s="41"/>
      <c r="NT226" s="41"/>
      <c r="NU226" s="41"/>
      <c r="NV226" s="41"/>
      <c r="NW226" s="41"/>
      <c r="NX226" s="41"/>
      <c r="NY226" s="41"/>
      <c r="NZ226" s="41"/>
      <c r="OA226" s="41"/>
      <c r="OB226" s="41"/>
      <c r="OC226" s="41"/>
      <c r="OD226" s="41"/>
      <c r="OE226" s="41"/>
      <c r="OF226" s="41"/>
      <c r="OG226" s="41"/>
      <c r="OH226" s="41"/>
      <c r="OI226" s="41"/>
      <c r="OJ226" s="41"/>
      <c r="OK226" s="41"/>
      <c r="OL226" s="41"/>
      <c r="OM226" s="41"/>
      <c r="ON226" s="41"/>
      <c r="OO226" s="41"/>
      <c r="OP226" s="41"/>
      <c r="OQ226" s="41"/>
      <c r="OR226" s="41"/>
      <c r="OS226" s="41"/>
      <c r="OT226" s="41"/>
      <c r="OU226" s="41"/>
      <c r="OV226" s="41"/>
      <c r="OW226" s="41"/>
      <c r="OX226" s="41"/>
      <c r="OY226" s="41"/>
      <c r="OZ226" s="41"/>
      <c r="PA226" s="41"/>
      <c r="PB226" s="41"/>
      <c r="PC226" s="41"/>
      <c r="PD226" s="41"/>
      <c r="PE226" s="41"/>
      <c r="PF226" s="41"/>
      <c r="PG226" s="41"/>
      <c r="PH226" s="41"/>
      <c r="PI226" s="41"/>
      <c r="PJ226" s="41"/>
      <c r="PK226" s="41"/>
      <c r="PL226" s="41"/>
      <c r="PM226" s="41"/>
      <c r="PN226" s="41"/>
      <c r="PO226" s="41"/>
      <c r="PP226" s="41"/>
      <c r="PQ226" s="41"/>
      <c r="PR226" s="41"/>
      <c r="PS226" s="41"/>
      <c r="PT226" s="41"/>
      <c r="PU226" s="41"/>
      <c r="PV226" s="41"/>
      <c r="PW226" s="41"/>
      <c r="PX226" s="41"/>
      <c r="PY226" s="41"/>
      <c r="PZ226" s="41"/>
      <c r="QA226" s="41"/>
      <c r="QB226" s="41"/>
      <c r="QC226" s="41"/>
      <c r="QD226" s="41"/>
      <c r="QE226" s="41"/>
      <c r="QF226" s="41"/>
      <c r="QG226" s="41"/>
      <c r="QH226" s="41"/>
      <c r="QI226" s="41"/>
      <c r="QJ226" s="41"/>
      <c r="QK226" s="41"/>
      <c r="QL226" s="41"/>
      <c r="QM226" s="41"/>
      <c r="QN226" s="41"/>
      <c r="QO226" s="41"/>
      <c r="QP226" s="41"/>
      <c r="QQ226" s="41"/>
      <c r="QR226" s="41"/>
      <c r="QS226" s="41"/>
      <c r="QT226" s="41"/>
      <c r="QU226" s="41"/>
      <c r="QV226" s="41"/>
      <c r="QW226" s="41"/>
      <c r="QX226" s="41"/>
      <c r="QY226" s="41"/>
      <c r="QZ226" s="41"/>
      <c r="RA226" s="41"/>
      <c r="RB226" s="41"/>
      <c r="RC226" s="41"/>
      <c r="RD226" s="41"/>
      <c r="RE226" s="41"/>
      <c r="RF226" s="41"/>
      <c r="RG226" s="41"/>
      <c r="RH226" s="41"/>
      <c r="RI226" s="41"/>
      <c r="RJ226" s="41"/>
      <c r="RK226" s="41"/>
      <c r="RL226" s="41"/>
      <c r="RM226" s="41"/>
      <c r="RN226" s="41"/>
      <c r="RO226" s="41"/>
      <c r="RP226" s="41"/>
      <c r="RQ226" s="41"/>
      <c r="RR226" s="41"/>
      <c r="RS226" s="41"/>
      <c r="RT226" s="41"/>
      <c r="RU226" s="41"/>
      <c r="RV226" s="41"/>
      <c r="RW226" s="41"/>
      <c r="RX226" s="41"/>
      <c r="RY226" s="41"/>
      <c r="RZ226" s="41"/>
      <c r="SA226" s="41"/>
      <c r="SB226" s="41"/>
      <c r="SC226" s="41"/>
      <c r="SD226" s="41"/>
      <c r="SE226" s="41"/>
      <c r="SF226" s="41"/>
      <c r="SG226" s="41"/>
      <c r="SH226" s="41"/>
      <c r="SI226" s="41"/>
      <c r="SJ226" s="41"/>
      <c r="SK226" s="41"/>
      <c r="SL226" s="41"/>
      <c r="SM226" s="41"/>
      <c r="SN226" s="41"/>
      <c r="SO226" s="41"/>
      <c r="SP226" s="41"/>
      <c r="SQ226" s="41"/>
      <c r="SR226" s="41"/>
      <c r="SS226" s="41"/>
      <c r="ST226" s="41"/>
      <c r="SU226" s="41"/>
      <c r="SV226" s="41"/>
      <c r="SW226" s="41"/>
      <c r="SX226" s="41"/>
      <c r="SY226" s="41"/>
      <c r="SZ226" s="41"/>
      <c r="TA226" s="41"/>
      <c r="TB226" s="41"/>
      <c r="TC226" s="41"/>
      <c r="TD226" s="41"/>
      <c r="TE226" s="41"/>
      <c r="TF226" s="41"/>
      <c r="TG226" s="41"/>
      <c r="TH226" s="41"/>
      <c r="TI226" s="41"/>
      <c r="TJ226" s="41"/>
      <c r="TK226" s="41"/>
      <c r="TL226" s="41"/>
      <c r="TM226" s="41"/>
      <c r="TN226" s="41"/>
      <c r="TO226" s="41"/>
      <c r="TP226" s="41"/>
      <c r="TQ226" s="41"/>
      <c r="TR226" s="41"/>
      <c r="TS226" s="41"/>
      <c r="TT226" s="41"/>
      <c r="TU226" s="41"/>
      <c r="TV226" s="41"/>
      <c r="TW226" s="41"/>
      <c r="TX226" s="41"/>
      <c r="TY226" s="41"/>
      <c r="TZ226" s="41"/>
      <c r="UA226" s="41"/>
      <c r="UB226" s="41"/>
      <c r="UC226" s="41"/>
      <c r="UD226" s="41"/>
      <c r="UE226" s="41"/>
      <c r="UF226" s="41"/>
      <c r="UG226" s="41"/>
      <c r="UH226" s="41"/>
      <c r="UI226" s="41"/>
      <c r="UJ226" s="41"/>
      <c r="UK226" s="41"/>
      <c r="UL226" s="41"/>
      <c r="UM226" s="41"/>
      <c r="UN226" s="41"/>
      <c r="UO226" s="41"/>
      <c r="UP226" s="41"/>
      <c r="UQ226" s="41"/>
      <c r="UR226" s="41"/>
      <c r="US226" s="41"/>
      <c r="UT226" s="41"/>
      <c r="UU226" s="41"/>
      <c r="UV226" s="41"/>
      <c r="UW226" s="41"/>
      <c r="UX226" s="41"/>
      <c r="UY226" s="41"/>
      <c r="UZ226" s="41"/>
      <c r="VA226" s="41"/>
      <c r="VB226" s="41"/>
      <c r="VC226" s="41"/>
      <c r="VD226" s="41"/>
      <c r="VE226" s="41"/>
      <c r="VF226" s="41"/>
      <c r="VG226" s="41"/>
      <c r="VH226" s="41"/>
      <c r="VI226" s="41"/>
      <c r="VJ226" s="41"/>
      <c r="VK226" s="41"/>
      <c r="VL226" s="41"/>
      <c r="VM226" s="41"/>
      <c r="VN226" s="41"/>
      <c r="VO226" s="41"/>
      <c r="VP226" s="41"/>
      <c r="VQ226" s="41"/>
      <c r="VR226" s="41"/>
      <c r="VS226" s="41"/>
      <c r="VT226" s="41"/>
      <c r="VU226" s="41"/>
      <c r="VV226" s="41"/>
      <c r="VW226" s="41"/>
      <c r="VX226" s="41"/>
      <c r="VY226" s="41"/>
      <c r="VZ226" s="41"/>
      <c r="WA226" s="41"/>
      <c r="WB226" s="41"/>
      <c r="WC226" s="41"/>
      <c r="WD226" s="41"/>
      <c r="WE226" s="41"/>
      <c r="WF226" s="41"/>
      <c r="WG226" s="41"/>
      <c r="WH226" s="41"/>
      <c r="WI226" s="41"/>
      <c r="WJ226" s="41"/>
      <c r="WK226" s="41"/>
      <c r="WL226" s="41"/>
      <c r="WM226" s="41"/>
      <c r="WN226" s="41"/>
      <c r="WO226" s="41"/>
      <c r="WP226" s="41"/>
      <c r="WQ226" s="41"/>
      <c r="WR226" s="41"/>
      <c r="WS226" s="41"/>
      <c r="WT226" s="41"/>
      <c r="WU226" s="41"/>
      <c r="WV226" s="41"/>
      <c r="WW226" s="41"/>
      <c r="WX226" s="41"/>
      <c r="WY226" s="41"/>
      <c r="WZ226" s="41"/>
      <c r="XA226" s="41"/>
      <c r="XB226" s="41"/>
      <c r="XC226" s="41"/>
      <c r="XD226" s="41"/>
      <c r="XE226" s="41"/>
      <c r="XF226" s="41"/>
      <c r="XG226" s="41"/>
      <c r="XH226" s="41"/>
      <c r="XI226" s="41"/>
      <c r="XJ226" s="41"/>
      <c r="XK226" s="41"/>
      <c r="XL226" s="41"/>
      <c r="XM226" s="41"/>
      <c r="XN226" s="41"/>
      <c r="XO226" s="41"/>
      <c r="XP226" s="41"/>
      <c r="XQ226" s="41"/>
      <c r="XR226" s="41"/>
      <c r="XS226" s="41"/>
      <c r="XT226" s="41"/>
      <c r="XU226" s="41"/>
      <c r="XV226" s="41"/>
      <c r="XW226" s="41"/>
      <c r="XX226" s="41"/>
      <c r="XY226" s="41"/>
      <c r="XZ226" s="41"/>
      <c r="YA226" s="41"/>
      <c r="YB226" s="41"/>
      <c r="YC226" s="41"/>
      <c r="YD226" s="41"/>
      <c r="YE226" s="41"/>
      <c r="YF226" s="41"/>
      <c r="YG226" s="41"/>
      <c r="YH226" s="41"/>
      <c r="YI226" s="41"/>
      <c r="YJ226" s="41"/>
      <c r="YK226" s="41"/>
      <c r="YL226" s="41"/>
      <c r="YM226" s="41"/>
      <c r="YN226" s="41"/>
      <c r="YO226" s="41"/>
      <c r="YP226" s="41"/>
      <c r="YQ226" s="41"/>
      <c r="YR226" s="41"/>
      <c r="YS226" s="41"/>
      <c r="YT226" s="41"/>
      <c r="YU226" s="41"/>
      <c r="YV226" s="41"/>
      <c r="YW226" s="41"/>
      <c r="YX226" s="41"/>
      <c r="YY226" s="41"/>
      <c r="YZ226" s="41"/>
      <c r="ZA226" s="41"/>
      <c r="ZB226" s="41"/>
      <c r="ZC226" s="41"/>
      <c r="ZD226" s="41"/>
      <c r="ZE226" s="41"/>
      <c r="ZF226" s="41"/>
      <c r="ZG226" s="41"/>
      <c r="ZH226" s="41"/>
      <c r="ZI226" s="41"/>
      <c r="ZJ226" s="41"/>
      <c r="ZK226" s="41"/>
      <c r="ZL226" s="41"/>
      <c r="ZM226" s="41"/>
      <c r="ZN226" s="41"/>
      <c r="ZO226" s="41"/>
      <c r="ZP226" s="41"/>
      <c r="ZQ226" s="41"/>
      <c r="ZR226" s="41"/>
      <c r="ZS226" s="41"/>
      <c r="ZT226" s="41"/>
      <c r="ZU226" s="41"/>
      <c r="ZV226" s="41"/>
      <c r="ZW226" s="41"/>
      <c r="ZX226" s="41"/>
      <c r="ZY226" s="41"/>
      <c r="ZZ226" s="41"/>
      <c r="AAA226" s="41"/>
      <c r="AAB226" s="41"/>
      <c r="AAC226" s="41"/>
      <c r="AAD226" s="41"/>
      <c r="AAE226" s="41"/>
      <c r="AAF226" s="41"/>
      <c r="AAG226" s="41"/>
      <c r="AAH226" s="41"/>
      <c r="AAI226" s="41"/>
      <c r="AAJ226" s="41"/>
      <c r="AAK226" s="41"/>
      <c r="AAL226" s="41"/>
      <c r="AAM226" s="41"/>
      <c r="AAN226" s="41"/>
      <c r="AAO226" s="41"/>
      <c r="AAP226" s="41"/>
      <c r="AAQ226" s="41"/>
      <c r="AAR226" s="41"/>
      <c r="AAS226" s="41"/>
      <c r="AAT226" s="41"/>
      <c r="AAU226" s="41"/>
      <c r="AAV226" s="41"/>
      <c r="AAW226" s="41"/>
      <c r="AAX226" s="41"/>
      <c r="AAY226" s="41"/>
      <c r="AAZ226" s="41"/>
      <c r="ABA226" s="41"/>
      <c r="ABB226" s="41"/>
      <c r="ABC226" s="41"/>
      <c r="ABD226" s="41"/>
      <c r="ABE226" s="41"/>
      <c r="ABF226" s="41"/>
      <c r="ABG226" s="41"/>
      <c r="ABH226" s="41"/>
      <c r="ABI226" s="41"/>
      <c r="ABJ226" s="41"/>
      <c r="ABK226" s="41"/>
      <c r="ABL226" s="41"/>
      <c r="ABM226" s="41"/>
      <c r="ABN226" s="41"/>
      <c r="ABO226" s="41"/>
      <c r="ABP226" s="41"/>
      <c r="ABQ226" s="41"/>
      <c r="ABR226" s="41"/>
      <c r="ABS226" s="41"/>
      <c r="ABT226" s="41"/>
      <c r="ABU226" s="41"/>
      <c r="ABV226" s="41"/>
      <c r="ABW226" s="41"/>
      <c r="ABX226" s="41"/>
      <c r="ABY226" s="41"/>
      <c r="ABZ226" s="41"/>
      <c r="ACA226" s="41"/>
      <c r="ACB226" s="41"/>
      <c r="ACC226" s="41"/>
      <c r="ACD226" s="41"/>
      <c r="ACE226" s="41"/>
      <c r="ACF226" s="41"/>
      <c r="ACG226" s="41"/>
      <c r="ACH226" s="41"/>
      <c r="ACI226" s="41"/>
      <c r="ACJ226" s="41"/>
      <c r="ACK226" s="41"/>
      <c r="ACL226" s="41"/>
      <c r="ACM226" s="41"/>
      <c r="ACN226" s="41"/>
      <c r="ACO226" s="41"/>
      <c r="ACP226" s="41"/>
      <c r="ACQ226" s="41"/>
      <c r="ACR226" s="41"/>
      <c r="ACS226" s="41"/>
      <c r="ACT226" s="41"/>
      <c r="ACU226" s="41"/>
      <c r="ACV226" s="41"/>
      <c r="ACW226" s="41"/>
      <c r="ACX226" s="41"/>
      <c r="ACY226" s="41"/>
      <c r="ACZ226" s="41"/>
      <c r="ADA226" s="41"/>
      <c r="ADB226" s="41"/>
      <c r="ADC226" s="41"/>
      <c r="ADD226" s="41"/>
      <c r="ADE226" s="41"/>
      <c r="ADF226" s="41"/>
      <c r="ADG226" s="41"/>
      <c r="ADH226" s="41"/>
      <c r="ADI226" s="41"/>
      <c r="ADJ226" s="41"/>
      <c r="ADK226" s="41"/>
      <c r="ADL226" s="41"/>
      <c r="ADM226" s="41"/>
      <c r="ADN226" s="41"/>
      <c r="ADO226" s="41"/>
      <c r="ADP226" s="41"/>
      <c r="ADQ226" s="41"/>
      <c r="ADR226" s="41"/>
      <c r="ADS226" s="41"/>
      <c r="ADT226" s="41"/>
      <c r="ADU226" s="41"/>
      <c r="ADV226" s="41"/>
      <c r="ADW226" s="41"/>
      <c r="ADX226" s="41"/>
      <c r="ADY226" s="41"/>
      <c r="ADZ226" s="41"/>
      <c r="AEA226" s="41"/>
      <c r="AEB226" s="41"/>
      <c r="AEC226" s="41"/>
      <c r="AED226" s="41"/>
      <c r="AEE226" s="41"/>
      <c r="AEF226" s="41"/>
      <c r="AEG226" s="41"/>
      <c r="AEH226" s="41"/>
      <c r="AEI226" s="41"/>
      <c r="AEJ226" s="41"/>
      <c r="AEK226" s="41"/>
      <c r="AEL226" s="41"/>
      <c r="AEM226" s="41"/>
      <c r="AEN226" s="41"/>
      <c r="AEO226" s="41"/>
      <c r="AEP226" s="41"/>
      <c r="AEQ226" s="41"/>
      <c r="AER226" s="41"/>
      <c r="AES226" s="41"/>
      <c r="AET226" s="41"/>
      <c r="AEU226" s="41"/>
      <c r="AEV226" s="41"/>
      <c r="AEW226" s="41"/>
      <c r="AEX226" s="41"/>
      <c r="AEY226" s="41"/>
      <c r="AEZ226" s="41"/>
      <c r="AFA226" s="41"/>
      <c r="AFB226" s="41"/>
      <c r="AFC226" s="41"/>
      <c r="AFD226" s="41"/>
      <c r="AFE226" s="41"/>
      <c r="AFF226" s="41"/>
      <c r="AFG226" s="41"/>
      <c r="AFH226" s="41"/>
      <c r="AFI226" s="41"/>
      <c r="AFJ226" s="41"/>
      <c r="AFK226" s="41"/>
      <c r="AFL226" s="41"/>
      <c r="AFM226" s="41"/>
      <c r="AFN226" s="41"/>
      <c r="AFO226" s="41"/>
      <c r="AFP226" s="41"/>
      <c r="AFQ226" s="41"/>
      <c r="AFR226" s="41"/>
      <c r="AFS226" s="41"/>
      <c r="AFT226" s="41"/>
      <c r="AFU226" s="41"/>
      <c r="AFV226" s="41"/>
      <c r="AFW226" s="41"/>
      <c r="AFX226" s="41"/>
      <c r="AFY226" s="41"/>
      <c r="AFZ226" s="41"/>
      <c r="AGA226" s="41"/>
      <c r="AGB226" s="41"/>
      <c r="AGC226" s="41"/>
      <c r="AGD226" s="41"/>
      <c r="AGE226" s="41"/>
      <c r="AGF226" s="41"/>
      <c r="AGG226" s="41"/>
      <c r="AGH226" s="41"/>
      <c r="AGI226" s="41"/>
      <c r="AGJ226" s="41"/>
      <c r="AGK226" s="41"/>
      <c r="AGL226" s="41"/>
      <c r="AGM226" s="41"/>
      <c r="AGN226" s="41"/>
      <c r="AGO226" s="41"/>
      <c r="AGP226" s="41"/>
      <c r="AGQ226" s="41"/>
      <c r="AGR226" s="41"/>
      <c r="AGS226" s="41"/>
      <c r="AGT226" s="41"/>
      <c r="AGU226" s="41"/>
      <c r="AGV226" s="41"/>
      <c r="AGW226" s="41"/>
      <c r="AGX226" s="41"/>
      <c r="AGY226" s="41"/>
      <c r="AGZ226" s="41"/>
      <c r="AHA226" s="41"/>
      <c r="AHB226" s="41"/>
      <c r="AHC226" s="41"/>
      <c r="AHD226" s="41"/>
      <c r="AHE226" s="41"/>
      <c r="AHF226" s="41"/>
      <c r="AHG226" s="41"/>
      <c r="AHH226" s="41"/>
      <c r="AHI226" s="41"/>
      <c r="AHJ226" s="41"/>
      <c r="AHK226" s="41"/>
      <c r="AHL226" s="41"/>
      <c r="AHM226" s="41"/>
      <c r="AHN226" s="41"/>
      <c r="AHO226" s="41"/>
      <c r="AHP226" s="41"/>
      <c r="AHQ226" s="41"/>
      <c r="AHR226" s="41"/>
      <c r="AHS226" s="41"/>
      <c r="AHT226" s="41"/>
      <c r="AHU226" s="41"/>
      <c r="AHV226" s="41"/>
      <c r="AHW226" s="41"/>
      <c r="AHX226" s="41"/>
      <c r="AHY226" s="41"/>
      <c r="AHZ226" s="41"/>
      <c r="AIA226" s="41"/>
      <c r="AIB226" s="41"/>
      <c r="AIC226" s="41"/>
      <c r="AID226" s="41"/>
      <c r="AIE226" s="41"/>
      <c r="AIF226" s="41"/>
      <c r="AIG226" s="41"/>
      <c r="AIH226" s="41"/>
      <c r="AII226" s="41"/>
      <c r="AIJ226" s="41"/>
      <c r="AIK226" s="41"/>
      <c r="AIL226" s="41"/>
      <c r="AIM226" s="41"/>
      <c r="AIN226" s="41"/>
      <c r="AIO226" s="41"/>
      <c r="AIP226" s="41"/>
      <c r="AIQ226" s="41"/>
      <c r="AIR226" s="41"/>
      <c r="AIS226" s="41"/>
      <c r="AIT226" s="41"/>
      <c r="AIU226" s="41"/>
      <c r="AIV226" s="41"/>
      <c r="AIW226" s="41"/>
      <c r="AIX226" s="41"/>
      <c r="AIY226" s="41"/>
      <c r="AIZ226" s="41"/>
      <c r="AJA226" s="41"/>
      <c r="AJB226" s="41"/>
      <c r="AJC226" s="41"/>
      <c r="AJD226" s="41"/>
      <c r="AJE226" s="41"/>
      <c r="AJF226" s="41"/>
      <c r="AJG226" s="41"/>
      <c r="AJH226" s="41"/>
      <c r="AJI226" s="41"/>
      <c r="AJJ226" s="41"/>
      <c r="AJK226" s="41"/>
      <c r="AJL226" s="41"/>
      <c r="AJM226" s="41"/>
      <c r="AJN226" s="41"/>
      <c r="AJO226" s="41"/>
      <c r="AJP226" s="41"/>
      <c r="AJQ226" s="41"/>
      <c r="AJR226" s="41"/>
      <c r="AJS226" s="41"/>
      <c r="AJT226" s="41"/>
      <c r="AJU226" s="41"/>
      <c r="AJV226" s="41"/>
      <c r="AJW226" s="41"/>
      <c r="AJX226" s="41"/>
      <c r="AJY226" s="41"/>
      <c r="AJZ226" s="41"/>
      <c r="AKA226" s="41"/>
      <c r="AKB226" s="41"/>
      <c r="AKC226" s="41"/>
      <c r="AKD226" s="41"/>
      <c r="AKE226" s="41"/>
      <c r="AKF226" s="41"/>
      <c r="AKG226" s="41"/>
      <c r="AKH226" s="41"/>
      <c r="AKI226" s="41"/>
      <c r="AKJ226" s="41"/>
      <c r="AKK226" s="41"/>
      <c r="AKL226" s="41"/>
      <c r="AKM226" s="41"/>
      <c r="AKN226" s="41"/>
      <c r="AKO226" s="41"/>
      <c r="AKP226" s="41"/>
      <c r="AKQ226" s="41"/>
      <c r="AKR226" s="41"/>
      <c r="AKS226" s="41"/>
      <c r="AKT226" s="41"/>
      <c r="AKU226" s="41"/>
      <c r="AKV226" s="41"/>
      <c r="AKW226" s="41"/>
      <c r="AKX226" s="41"/>
      <c r="AKY226" s="41"/>
      <c r="AKZ226" s="41"/>
      <c r="ALA226" s="41"/>
      <c r="ALB226" s="41"/>
      <c r="ALC226" s="41"/>
      <c r="ALD226" s="41"/>
      <c r="ALE226" s="41"/>
      <c r="ALF226" s="41"/>
      <c r="ALG226" s="41"/>
      <c r="ALH226" s="41"/>
      <c r="ALI226" s="41"/>
      <c r="ALJ226" s="41"/>
      <c r="ALK226" s="41"/>
      <c r="ALL226" s="41"/>
      <c r="ALM226" s="41"/>
      <c r="ALN226" s="41"/>
      <c r="ALO226" s="41"/>
      <c r="ALP226" s="41"/>
      <c r="ALQ226" s="41"/>
      <c r="ALR226" s="41"/>
      <c r="ALS226" s="41"/>
      <c r="ALT226" s="41"/>
      <c r="ALU226" s="41"/>
      <c r="ALV226" s="41"/>
      <c r="ALW226" s="41"/>
      <c r="ALX226" s="41"/>
      <c r="ALY226" s="41"/>
      <c r="ALZ226" s="41"/>
      <c r="AMA226" s="41"/>
      <c r="AMB226" s="41"/>
      <c r="AMC226" s="41"/>
      <c r="AMD226" s="41"/>
      <c r="AME226" s="41"/>
    </row>
    <row r="227" spans="1:1019" ht="19.5" customHeight="1" thickBot="1" x14ac:dyDescent="0.25">
      <c r="A227" s="665" t="s">
        <v>17</v>
      </c>
      <c r="B227" s="656" t="s">
        <v>18</v>
      </c>
      <c r="C227" s="764" t="s">
        <v>18</v>
      </c>
      <c r="D227" s="1130" t="s">
        <v>341</v>
      </c>
      <c r="E227" s="802" t="s">
        <v>342</v>
      </c>
      <c r="F227" s="1133"/>
      <c r="G227" s="1129" t="s">
        <v>154</v>
      </c>
      <c r="H227" s="1109" t="s">
        <v>343</v>
      </c>
      <c r="I227" s="1109" t="s">
        <v>344</v>
      </c>
      <c r="J227" s="468" t="s">
        <v>25</v>
      </c>
      <c r="K227" s="469">
        <f>+L227+N227</f>
        <v>33.1</v>
      </c>
      <c r="L227" s="470">
        <v>0</v>
      </c>
      <c r="M227" s="470">
        <v>0</v>
      </c>
      <c r="N227" s="471">
        <v>33.1</v>
      </c>
      <c r="O227" s="469">
        <f>+P227+R227</f>
        <v>0</v>
      </c>
      <c r="P227" s="470">
        <v>0</v>
      </c>
      <c r="Q227" s="470">
        <v>0</v>
      </c>
      <c r="R227" s="471">
        <v>0</v>
      </c>
      <c r="S227" s="469">
        <f>+T227+V227</f>
        <v>0</v>
      </c>
      <c r="T227" s="470">
        <v>0</v>
      </c>
      <c r="U227" s="470">
        <v>0</v>
      </c>
      <c r="V227" s="471">
        <v>0</v>
      </c>
      <c r="W227" s="469">
        <f>+X227+Z227</f>
        <v>0</v>
      </c>
      <c r="X227" s="470">
        <v>0</v>
      </c>
      <c r="Y227" s="470">
        <v>0</v>
      </c>
      <c r="Z227" s="471">
        <v>0</v>
      </c>
      <c r="AA227" s="472">
        <v>0</v>
      </c>
      <c r="AB227" s="473">
        <v>0</v>
      </c>
      <c r="AC227" s="484" t="s">
        <v>346</v>
      </c>
      <c r="AD227" s="539" t="s">
        <v>39</v>
      </c>
      <c r="AE227" s="539" t="s">
        <v>39</v>
      </c>
      <c r="AF227" s="538" t="s">
        <v>39</v>
      </c>
      <c r="AG227" s="41"/>
      <c r="AH227" s="41"/>
      <c r="AI227" s="41"/>
      <c r="AJ227" s="41"/>
      <c r="AK227" s="41"/>
      <c r="AL227" s="41"/>
      <c r="AM227" s="41"/>
      <c r="AN227" s="67"/>
      <c r="AO227" s="67"/>
      <c r="AP227" s="67"/>
      <c r="AQ227" s="58"/>
      <c r="AR227" s="58"/>
      <c r="AS227" s="58"/>
      <c r="AT227" s="58"/>
      <c r="AU227" s="58"/>
      <c r="AV227" s="58"/>
      <c r="AW227" s="58"/>
      <c r="AX227" s="58"/>
      <c r="AY227" s="58"/>
      <c r="AZ227" s="58"/>
      <c r="BA227" s="58"/>
      <c r="BB227" s="58"/>
      <c r="BC227" s="58"/>
      <c r="BD227" s="58"/>
      <c r="BE227" s="58"/>
      <c r="BF227" s="58"/>
      <c r="BG227" s="59"/>
      <c r="BH227" s="67"/>
      <c r="BI227" s="67"/>
      <c r="BJ227" s="67"/>
      <c r="BK227" s="67"/>
      <c r="BL227" s="67"/>
      <c r="BM227" s="67"/>
      <c r="BN227" s="67"/>
      <c r="BO227" s="67"/>
      <c r="BP227" s="41"/>
      <c r="BQ227" s="41"/>
      <c r="BR227" s="41"/>
      <c r="BS227" s="41"/>
      <c r="BT227" s="41"/>
      <c r="BU227" s="41"/>
      <c r="BV227" s="41"/>
      <c r="BW227" s="41"/>
      <c r="BX227" s="41"/>
      <c r="BY227" s="41"/>
      <c r="BZ227" s="41"/>
      <c r="CA227" s="41"/>
      <c r="CB227" s="41"/>
      <c r="CC227" s="41"/>
      <c r="CD227" s="41"/>
      <c r="CE227" s="41"/>
      <c r="CF227" s="41"/>
      <c r="CG227" s="41"/>
      <c r="CH227" s="41"/>
      <c r="CI227" s="41"/>
      <c r="CJ227" s="41"/>
      <c r="CK227" s="41"/>
      <c r="CL227" s="41"/>
      <c r="CM227" s="41"/>
      <c r="CN227" s="41"/>
      <c r="CO227" s="41"/>
      <c r="CP227" s="41"/>
      <c r="CQ227" s="41"/>
      <c r="CR227" s="41"/>
      <c r="CS227" s="41"/>
      <c r="CT227" s="41"/>
      <c r="CU227" s="41"/>
      <c r="CV227" s="41"/>
      <c r="CW227" s="41"/>
      <c r="CX227" s="41"/>
      <c r="CY227" s="41"/>
      <c r="CZ227" s="41"/>
      <c r="DA227" s="41"/>
      <c r="DB227" s="41"/>
      <c r="DC227" s="41"/>
      <c r="DD227" s="41"/>
      <c r="DE227" s="41"/>
      <c r="DF227" s="41"/>
      <c r="DG227" s="41"/>
      <c r="DH227" s="41"/>
      <c r="DI227" s="41"/>
      <c r="DJ227" s="41"/>
      <c r="DK227" s="41"/>
      <c r="DL227" s="41"/>
      <c r="DM227" s="41"/>
      <c r="DN227" s="41"/>
      <c r="DO227" s="41"/>
      <c r="DP227" s="41"/>
      <c r="DQ227" s="41"/>
      <c r="DR227" s="41"/>
      <c r="DS227" s="41"/>
      <c r="DT227" s="41"/>
      <c r="DU227" s="41"/>
      <c r="DV227" s="41"/>
      <c r="DW227" s="41"/>
      <c r="DX227" s="41"/>
      <c r="DY227" s="41"/>
      <c r="DZ227" s="41"/>
      <c r="EA227" s="41"/>
      <c r="EB227" s="41"/>
      <c r="EC227" s="41"/>
      <c r="ED227" s="41"/>
      <c r="EE227" s="41"/>
      <c r="EF227" s="41"/>
      <c r="EG227" s="41"/>
      <c r="EH227" s="41"/>
      <c r="EI227" s="41"/>
      <c r="EJ227" s="41"/>
      <c r="EK227" s="41"/>
      <c r="EL227" s="41"/>
      <c r="EM227" s="41"/>
      <c r="EN227" s="41"/>
      <c r="EO227" s="41"/>
      <c r="EP227" s="41"/>
      <c r="EQ227" s="41"/>
      <c r="ER227" s="41"/>
      <c r="ES227" s="41"/>
      <c r="ET227" s="41"/>
      <c r="EU227" s="41"/>
      <c r="EV227" s="41"/>
      <c r="EW227" s="41"/>
      <c r="EX227" s="41"/>
      <c r="EY227" s="41"/>
      <c r="EZ227" s="41"/>
      <c r="FA227" s="41"/>
      <c r="FB227" s="41"/>
      <c r="FC227" s="41"/>
      <c r="FD227" s="41"/>
      <c r="FE227" s="41"/>
      <c r="FF227" s="41"/>
      <c r="FG227" s="41"/>
      <c r="FH227" s="41"/>
      <c r="FI227" s="41"/>
      <c r="FJ227" s="41"/>
      <c r="FK227" s="41"/>
      <c r="FL227" s="41"/>
      <c r="FM227" s="41"/>
      <c r="FN227" s="41"/>
      <c r="FO227" s="41"/>
      <c r="FP227" s="41"/>
      <c r="FQ227" s="41"/>
      <c r="FR227" s="41"/>
      <c r="FS227" s="41"/>
      <c r="FT227" s="41"/>
      <c r="FU227" s="41"/>
      <c r="FV227" s="41"/>
      <c r="FW227" s="41"/>
      <c r="FX227" s="41"/>
      <c r="FY227" s="41"/>
      <c r="FZ227" s="41"/>
      <c r="GA227" s="41"/>
      <c r="GB227" s="41"/>
      <c r="GC227" s="41"/>
      <c r="GD227" s="41"/>
      <c r="GE227" s="41"/>
      <c r="GF227" s="41"/>
      <c r="GG227" s="41"/>
      <c r="GH227" s="41"/>
      <c r="GI227" s="41"/>
      <c r="GJ227" s="41"/>
      <c r="GK227" s="41"/>
      <c r="GL227" s="41"/>
      <c r="GM227" s="41"/>
      <c r="GN227" s="41"/>
      <c r="GO227" s="41"/>
      <c r="GP227" s="41"/>
      <c r="GQ227" s="41"/>
      <c r="GR227" s="41"/>
      <c r="GS227" s="41"/>
      <c r="GT227" s="41"/>
      <c r="GU227" s="41"/>
      <c r="GV227" s="41"/>
      <c r="GW227" s="41"/>
      <c r="GX227" s="41"/>
      <c r="GY227" s="41"/>
      <c r="GZ227" s="41"/>
      <c r="HA227" s="41"/>
      <c r="HB227" s="41"/>
      <c r="HC227" s="41"/>
      <c r="HD227" s="41"/>
      <c r="HE227" s="41"/>
      <c r="HF227" s="41"/>
      <c r="HG227" s="41"/>
      <c r="HH227" s="41"/>
      <c r="HI227" s="41"/>
      <c r="HJ227" s="41"/>
      <c r="HK227" s="41"/>
      <c r="HL227" s="41"/>
      <c r="HM227" s="41"/>
      <c r="HN227" s="41"/>
      <c r="HO227" s="41"/>
      <c r="HP227" s="41"/>
      <c r="HQ227" s="41"/>
      <c r="HR227" s="41"/>
      <c r="HS227" s="41"/>
      <c r="HT227" s="41"/>
      <c r="HU227" s="41"/>
      <c r="HV227" s="41"/>
      <c r="HW227" s="41"/>
      <c r="HX227" s="41"/>
      <c r="HY227" s="41"/>
      <c r="HZ227" s="41"/>
      <c r="IA227" s="41"/>
      <c r="IB227" s="41"/>
      <c r="IC227" s="41"/>
      <c r="ID227" s="41"/>
      <c r="IE227" s="41"/>
      <c r="IF227" s="41"/>
      <c r="IG227" s="41"/>
      <c r="IH227" s="41"/>
      <c r="II227" s="41"/>
      <c r="IJ227" s="41"/>
      <c r="IK227" s="41"/>
      <c r="IL227" s="41"/>
      <c r="IM227" s="41"/>
      <c r="IN227" s="41"/>
      <c r="IO227" s="41"/>
      <c r="IP227" s="41"/>
      <c r="IQ227" s="41"/>
      <c r="IR227" s="41"/>
      <c r="IS227" s="41"/>
      <c r="IT227" s="41"/>
      <c r="IU227" s="41"/>
      <c r="IV227" s="41"/>
      <c r="IW227" s="41"/>
      <c r="IX227" s="41"/>
      <c r="IY227" s="41"/>
      <c r="IZ227" s="41"/>
      <c r="JA227" s="41"/>
      <c r="JB227" s="41"/>
      <c r="JC227" s="41"/>
      <c r="JD227" s="41"/>
      <c r="JE227" s="41"/>
      <c r="JF227" s="41"/>
      <c r="JG227" s="41"/>
      <c r="JH227" s="41"/>
      <c r="JI227" s="41"/>
      <c r="JJ227" s="41"/>
      <c r="JK227" s="41"/>
      <c r="JL227" s="41"/>
      <c r="JM227" s="41"/>
      <c r="JN227" s="41"/>
      <c r="JO227" s="41"/>
      <c r="JP227" s="41"/>
      <c r="JQ227" s="41"/>
      <c r="JR227" s="41"/>
      <c r="JS227" s="41"/>
      <c r="JT227" s="41"/>
      <c r="JU227" s="41"/>
      <c r="JV227" s="41"/>
      <c r="JW227" s="41"/>
      <c r="JX227" s="41"/>
      <c r="JY227" s="41"/>
      <c r="JZ227" s="41"/>
      <c r="KA227" s="41"/>
      <c r="KB227" s="41"/>
      <c r="KC227" s="41"/>
      <c r="KD227" s="41"/>
      <c r="KE227" s="41"/>
      <c r="KF227" s="41"/>
      <c r="KG227" s="41"/>
      <c r="KH227" s="41"/>
      <c r="KI227" s="41"/>
      <c r="KJ227" s="41"/>
      <c r="KK227" s="41"/>
      <c r="KL227" s="41"/>
      <c r="KM227" s="41"/>
      <c r="KN227" s="41"/>
      <c r="KO227" s="41"/>
      <c r="KP227" s="41"/>
      <c r="KQ227" s="41"/>
      <c r="KR227" s="41"/>
      <c r="KS227" s="41"/>
      <c r="KT227" s="41"/>
      <c r="KU227" s="41"/>
      <c r="KV227" s="41"/>
      <c r="KW227" s="41"/>
      <c r="KX227" s="41"/>
      <c r="KY227" s="41"/>
      <c r="KZ227" s="41"/>
      <c r="LA227" s="41"/>
      <c r="LB227" s="41"/>
      <c r="LC227" s="41"/>
      <c r="LD227" s="41"/>
      <c r="LE227" s="41"/>
      <c r="LF227" s="41"/>
      <c r="LG227" s="41"/>
      <c r="LH227" s="41"/>
      <c r="LI227" s="41"/>
      <c r="LJ227" s="41"/>
      <c r="LK227" s="41"/>
      <c r="LL227" s="41"/>
      <c r="LM227" s="41"/>
      <c r="LN227" s="41"/>
      <c r="LO227" s="41"/>
      <c r="LP227" s="41"/>
      <c r="LQ227" s="41"/>
      <c r="LR227" s="41"/>
      <c r="LS227" s="41"/>
      <c r="LT227" s="41"/>
      <c r="LU227" s="41"/>
      <c r="LV227" s="41"/>
      <c r="LW227" s="41"/>
      <c r="LX227" s="41"/>
      <c r="LY227" s="41"/>
      <c r="LZ227" s="41"/>
      <c r="MA227" s="41"/>
      <c r="MB227" s="41"/>
      <c r="MC227" s="41"/>
      <c r="MD227" s="41"/>
      <c r="ME227" s="41"/>
      <c r="MF227" s="41"/>
      <c r="MG227" s="41"/>
      <c r="MH227" s="41"/>
      <c r="MI227" s="41"/>
      <c r="MJ227" s="41"/>
      <c r="MK227" s="41"/>
      <c r="ML227" s="41"/>
      <c r="MM227" s="41"/>
      <c r="MN227" s="41"/>
      <c r="MO227" s="41"/>
      <c r="MP227" s="41"/>
      <c r="MQ227" s="41"/>
      <c r="MR227" s="41"/>
      <c r="MS227" s="41"/>
      <c r="MT227" s="41"/>
      <c r="MU227" s="41"/>
      <c r="MV227" s="41"/>
      <c r="MW227" s="41"/>
      <c r="MX227" s="41"/>
      <c r="MY227" s="41"/>
      <c r="MZ227" s="41"/>
      <c r="NA227" s="41"/>
      <c r="NB227" s="41"/>
      <c r="NC227" s="41"/>
      <c r="ND227" s="41"/>
      <c r="NE227" s="41"/>
      <c r="NF227" s="41"/>
      <c r="NG227" s="41"/>
      <c r="NH227" s="41"/>
      <c r="NI227" s="41"/>
      <c r="NJ227" s="41"/>
      <c r="NK227" s="41"/>
      <c r="NL227" s="41"/>
      <c r="NM227" s="41"/>
      <c r="NN227" s="41"/>
      <c r="NO227" s="41"/>
      <c r="NP227" s="41"/>
      <c r="NQ227" s="41"/>
      <c r="NR227" s="41"/>
      <c r="NS227" s="41"/>
      <c r="NT227" s="41"/>
      <c r="NU227" s="41"/>
      <c r="NV227" s="41"/>
      <c r="NW227" s="41"/>
      <c r="NX227" s="41"/>
      <c r="NY227" s="41"/>
      <c r="NZ227" s="41"/>
      <c r="OA227" s="41"/>
      <c r="OB227" s="41"/>
      <c r="OC227" s="41"/>
      <c r="OD227" s="41"/>
      <c r="OE227" s="41"/>
      <c r="OF227" s="41"/>
      <c r="OG227" s="41"/>
      <c r="OH227" s="41"/>
      <c r="OI227" s="41"/>
      <c r="OJ227" s="41"/>
      <c r="OK227" s="41"/>
      <c r="OL227" s="41"/>
      <c r="OM227" s="41"/>
      <c r="ON227" s="41"/>
      <c r="OO227" s="41"/>
      <c r="OP227" s="41"/>
      <c r="OQ227" s="41"/>
      <c r="OR227" s="41"/>
      <c r="OS227" s="41"/>
      <c r="OT227" s="41"/>
      <c r="OU227" s="41"/>
      <c r="OV227" s="41"/>
      <c r="OW227" s="41"/>
      <c r="OX227" s="41"/>
      <c r="OY227" s="41"/>
      <c r="OZ227" s="41"/>
      <c r="PA227" s="41"/>
      <c r="PB227" s="41"/>
      <c r="PC227" s="41"/>
      <c r="PD227" s="41"/>
      <c r="PE227" s="41"/>
      <c r="PF227" s="41"/>
      <c r="PG227" s="41"/>
      <c r="PH227" s="41"/>
      <c r="PI227" s="41"/>
      <c r="PJ227" s="41"/>
      <c r="PK227" s="41"/>
      <c r="PL227" s="41"/>
      <c r="PM227" s="41"/>
      <c r="PN227" s="41"/>
      <c r="PO227" s="41"/>
      <c r="PP227" s="41"/>
      <c r="PQ227" s="41"/>
      <c r="PR227" s="41"/>
      <c r="PS227" s="41"/>
      <c r="PT227" s="41"/>
      <c r="PU227" s="41"/>
      <c r="PV227" s="41"/>
      <c r="PW227" s="41"/>
      <c r="PX227" s="41"/>
      <c r="PY227" s="41"/>
      <c r="PZ227" s="41"/>
      <c r="QA227" s="41"/>
      <c r="QB227" s="41"/>
      <c r="QC227" s="41"/>
      <c r="QD227" s="41"/>
      <c r="QE227" s="41"/>
      <c r="QF227" s="41"/>
      <c r="QG227" s="41"/>
      <c r="QH227" s="41"/>
      <c r="QI227" s="41"/>
      <c r="QJ227" s="41"/>
      <c r="QK227" s="41"/>
      <c r="QL227" s="41"/>
      <c r="QM227" s="41"/>
      <c r="QN227" s="41"/>
      <c r="QO227" s="41"/>
      <c r="QP227" s="41"/>
      <c r="QQ227" s="41"/>
      <c r="QR227" s="41"/>
      <c r="QS227" s="41"/>
      <c r="QT227" s="41"/>
      <c r="QU227" s="41"/>
      <c r="QV227" s="41"/>
      <c r="QW227" s="41"/>
      <c r="QX227" s="41"/>
      <c r="QY227" s="41"/>
      <c r="QZ227" s="41"/>
      <c r="RA227" s="41"/>
      <c r="RB227" s="41"/>
      <c r="RC227" s="41"/>
      <c r="RD227" s="41"/>
      <c r="RE227" s="41"/>
      <c r="RF227" s="41"/>
      <c r="RG227" s="41"/>
      <c r="RH227" s="41"/>
      <c r="RI227" s="41"/>
      <c r="RJ227" s="41"/>
      <c r="RK227" s="41"/>
      <c r="RL227" s="41"/>
      <c r="RM227" s="41"/>
      <c r="RN227" s="41"/>
      <c r="RO227" s="41"/>
      <c r="RP227" s="41"/>
      <c r="RQ227" s="41"/>
      <c r="RR227" s="41"/>
      <c r="RS227" s="41"/>
      <c r="RT227" s="41"/>
      <c r="RU227" s="41"/>
      <c r="RV227" s="41"/>
      <c r="RW227" s="41"/>
      <c r="RX227" s="41"/>
      <c r="RY227" s="41"/>
      <c r="RZ227" s="41"/>
      <c r="SA227" s="41"/>
      <c r="SB227" s="41"/>
      <c r="SC227" s="41"/>
      <c r="SD227" s="41"/>
      <c r="SE227" s="41"/>
      <c r="SF227" s="41"/>
      <c r="SG227" s="41"/>
      <c r="SH227" s="41"/>
      <c r="SI227" s="41"/>
      <c r="SJ227" s="41"/>
      <c r="SK227" s="41"/>
      <c r="SL227" s="41"/>
      <c r="SM227" s="41"/>
      <c r="SN227" s="41"/>
      <c r="SO227" s="41"/>
      <c r="SP227" s="41"/>
      <c r="SQ227" s="41"/>
      <c r="SR227" s="41"/>
      <c r="SS227" s="41"/>
      <c r="ST227" s="41"/>
      <c r="SU227" s="41"/>
      <c r="SV227" s="41"/>
      <c r="SW227" s="41"/>
      <c r="SX227" s="41"/>
      <c r="SY227" s="41"/>
      <c r="SZ227" s="41"/>
      <c r="TA227" s="41"/>
      <c r="TB227" s="41"/>
      <c r="TC227" s="41"/>
      <c r="TD227" s="41"/>
      <c r="TE227" s="41"/>
      <c r="TF227" s="41"/>
      <c r="TG227" s="41"/>
      <c r="TH227" s="41"/>
      <c r="TI227" s="41"/>
      <c r="TJ227" s="41"/>
      <c r="TK227" s="41"/>
      <c r="TL227" s="41"/>
      <c r="TM227" s="41"/>
      <c r="TN227" s="41"/>
      <c r="TO227" s="41"/>
      <c r="TP227" s="41"/>
      <c r="TQ227" s="41"/>
      <c r="TR227" s="41"/>
      <c r="TS227" s="41"/>
      <c r="TT227" s="41"/>
      <c r="TU227" s="41"/>
      <c r="TV227" s="41"/>
      <c r="TW227" s="41"/>
      <c r="TX227" s="41"/>
      <c r="TY227" s="41"/>
      <c r="TZ227" s="41"/>
      <c r="UA227" s="41"/>
      <c r="UB227" s="41"/>
      <c r="UC227" s="41"/>
      <c r="UD227" s="41"/>
      <c r="UE227" s="41"/>
      <c r="UF227" s="41"/>
      <c r="UG227" s="41"/>
      <c r="UH227" s="41"/>
      <c r="UI227" s="41"/>
      <c r="UJ227" s="41"/>
      <c r="UK227" s="41"/>
      <c r="UL227" s="41"/>
      <c r="UM227" s="41"/>
      <c r="UN227" s="41"/>
      <c r="UO227" s="41"/>
      <c r="UP227" s="41"/>
      <c r="UQ227" s="41"/>
      <c r="UR227" s="41"/>
      <c r="US227" s="41"/>
      <c r="UT227" s="41"/>
      <c r="UU227" s="41"/>
      <c r="UV227" s="41"/>
      <c r="UW227" s="41"/>
      <c r="UX227" s="41"/>
      <c r="UY227" s="41"/>
      <c r="UZ227" s="41"/>
      <c r="VA227" s="41"/>
      <c r="VB227" s="41"/>
      <c r="VC227" s="41"/>
      <c r="VD227" s="41"/>
      <c r="VE227" s="41"/>
      <c r="VF227" s="41"/>
      <c r="VG227" s="41"/>
      <c r="VH227" s="41"/>
      <c r="VI227" s="41"/>
      <c r="VJ227" s="41"/>
      <c r="VK227" s="41"/>
      <c r="VL227" s="41"/>
      <c r="VM227" s="41"/>
      <c r="VN227" s="41"/>
      <c r="VO227" s="41"/>
      <c r="VP227" s="41"/>
      <c r="VQ227" s="41"/>
      <c r="VR227" s="41"/>
      <c r="VS227" s="41"/>
      <c r="VT227" s="41"/>
      <c r="VU227" s="41"/>
      <c r="VV227" s="41"/>
      <c r="VW227" s="41"/>
      <c r="VX227" s="41"/>
      <c r="VY227" s="41"/>
      <c r="VZ227" s="41"/>
      <c r="WA227" s="41"/>
      <c r="WB227" s="41"/>
      <c r="WC227" s="41"/>
      <c r="WD227" s="41"/>
      <c r="WE227" s="41"/>
      <c r="WF227" s="41"/>
      <c r="WG227" s="41"/>
      <c r="WH227" s="41"/>
      <c r="WI227" s="41"/>
      <c r="WJ227" s="41"/>
      <c r="WK227" s="41"/>
      <c r="WL227" s="41"/>
      <c r="WM227" s="41"/>
      <c r="WN227" s="41"/>
      <c r="WO227" s="41"/>
      <c r="WP227" s="41"/>
      <c r="WQ227" s="41"/>
      <c r="WR227" s="41"/>
      <c r="WS227" s="41"/>
      <c r="WT227" s="41"/>
      <c r="WU227" s="41"/>
      <c r="WV227" s="41"/>
      <c r="WW227" s="41"/>
      <c r="WX227" s="41"/>
      <c r="WY227" s="41"/>
      <c r="WZ227" s="41"/>
      <c r="XA227" s="41"/>
      <c r="XB227" s="41"/>
      <c r="XC227" s="41"/>
      <c r="XD227" s="41"/>
      <c r="XE227" s="41"/>
      <c r="XF227" s="41"/>
      <c r="XG227" s="41"/>
      <c r="XH227" s="41"/>
      <c r="XI227" s="41"/>
      <c r="XJ227" s="41"/>
      <c r="XK227" s="41"/>
      <c r="XL227" s="41"/>
      <c r="XM227" s="41"/>
      <c r="XN227" s="41"/>
      <c r="XO227" s="41"/>
      <c r="XP227" s="41"/>
      <c r="XQ227" s="41"/>
      <c r="XR227" s="41"/>
      <c r="XS227" s="41"/>
      <c r="XT227" s="41"/>
      <c r="XU227" s="41"/>
      <c r="XV227" s="41"/>
      <c r="XW227" s="41"/>
      <c r="XX227" s="41"/>
      <c r="XY227" s="41"/>
      <c r="XZ227" s="41"/>
      <c r="YA227" s="41"/>
      <c r="YB227" s="41"/>
      <c r="YC227" s="41"/>
      <c r="YD227" s="41"/>
      <c r="YE227" s="41"/>
      <c r="YF227" s="41"/>
      <c r="YG227" s="41"/>
      <c r="YH227" s="41"/>
      <c r="YI227" s="41"/>
      <c r="YJ227" s="41"/>
      <c r="YK227" s="41"/>
      <c r="YL227" s="41"/>
      <c r="YM227" s="41"/>
      <c r="YN227" s="41"/>
      <c r="YO227" s="41"/>
      <c r="YP227" s="41"/>
      <c r="YQ227" s="41"/>
      <c r="YR227" s="41"/>
      <c r="YS227" s="41"/>
      <c r="YT227" s="41"/>
      <c r="YU227" s="41"/>
      <c r="YV227" s="41"/>
      <c r="YW227" s="41"/>
      <c r="YX227" s="41"/>
      <c r="YY227" s="41"/>
      <c r="YZ227" s="41"/>
      <c r="ZA227" s="41"/>
      <c r="ZB227" s="41"/>
      <c r="ZC227" s="41"/>
      <c r="ZD227" s="41"/>
      <c r="ZE227" s="41"/>
      <c r="ZF227" s="41"/>
      <c r="ZG227" s="41"/>
      <c r="ZH227" s="41"/>
      <c r="ZI227" s="41"/>
      <c r="ZJ227" s="41"/>
      <c r="ZK227" s="41"/>
      <c r="ZL227" s="41"/>
      <c r="ZM227" s="41"/>
      <c r="ZN227" s="41"/>
      <c r="ZO227" s="41"/>
      <c r="ZP227" s="41"/>
      <c r="ZQ227" s="41"/>
      <c r="ZR227" s="41"/>
      <c r="ZS227" s="41"/>
      <c r="ZT227" s="41"/>
      <c r="ZU227" s="41"/>
      <c r="ZV227" s="41"/>
      <c r="ZW227" s="41"/>
      <c r="ZX227" s="41"/>
      <c r="ZY227" s="41"/>
      <c r="ZZ227" s="41"/>
      <c r="AAA227" s="41"/>
      <c r="AAB227" s="41"/>
      <c r="AAC227" s="41"/>
      <c r="AAD227" s="41"/>
      <c r="AAE227" s="41"/>
      <c r="AAF227" s="41"/>
      <c r="AAG227" s="41"/>
      <c r="AAH227" s="41"/>
      <c r="AAI227" s="41"/>
      <c r="AAJ227" s="41"/>
      <c r="AAK227" s="41"/>
      <c r="AAL227" s="41"/>
      <c r="AAM227" s="41"/>
      <c r="AAN227" s="41"/>
      <c r="AAO227" s="41"/>
      <c r="AAP227" s="41"/>
      <c r="AAQ227" s="41"/>
      <c r="AAR227" s="41"/>
      <c r="AAS227" s="41"/>
      <c r="AAT227" s="41"/>
      <c r="AAU227" s="41"/>
      <c r="AAV227" s="41"/>
      <c r="AAW227" s="41"/>
      <c r="AAX227" s="41"/>
      <c r="AAY227" s="41"/>
      <c r="AAZ227" s="41"/>
      <c r="ABA227" s="41"/>
      <c r="ABB227" s="41"/>
      <c r="ABC227" s="41"/>
      <c r="ABD227" s="41"/>
      <c r="ABE227" s="41"/>
      <c r="ABF227" s="41"/>
      <c r="ABG227" s="41"/>
      <c r="ABH227" s="41"/>
      <c r="ABI227" s="41"/>
      <c r="ABJ227" s="41"/>
      <c r="ABK227" s="41"/>
      <c r="ABL227" s="41"/>
      <c r="ABM227" s="41"/>
      <c r="ABN227" s="41"/>
      <c r="ABO227" s="41"/>
      <c r="ABP227" s="41"/>
      <c r="ABQ227" s="41"/>
      <c r="ABR227" s="41"/>
      <c r="ABS227" s="41"/>
      <c r="ABT227" s="41"/>
      <c r="ABU227" s="41"/>
      <c r="ABV227" s="41"/>
      <c r="ABW227" s="41"/>
      <c r="ABX227" s="41"/>
      <c r="ABY227" s="41"/>
      <c r="ABZ227" s="41"/>
      <c r="ACA227" s="41"/>
      <c r="ACB227" s="41"/>
      <c r="ACC227" s="41"/>
      <c r="ACD227" s="41"/>
      <c r="ACE227" s="41"/>
      <c r="ACF227" s="41"/>
      <c r="ACG227" s="41"/>
      <c r="ACH227" s="41"/>
      <c r="ACI227" s="41"/>
      <c r="ACJ227" s="41"/>
      <c r="ACK227" s="41"/>
      <c r="ACL227" s="41"/>
      <c r="ACM227" s="41"/>
      <c r="ACN227" s="41"/>
      <c r="ACO227" s="41"/>
      <c r="ACP227" s="41"/>
      <c r="ACQ227" s="41"/>
      <c r="ACR227" s="41"/>
      <c r="ACS227" s="41"/>
      <c r="ACT227" s="41"/>
      <c r="ACU227" s="41"/>
      <c r="ACV227" s="41"/>
      <c r="ACW227" s="41"/>
      <c r="ACX227" s="41"/>
      <c r="ACY227" s="41"/>
      <c r="ACZ227" s="41"/>
      <c r="ADA227" s="41"/>
      <c r="ADB227" s="41"/>
      <c r="ADC227" s="41"/>
      <c r="ADD227" s="41"/>
      <c r="ADE227" s="41"/>
      <c r="ADF227" s="41"/>
      <c r="ADG227" s="41"/>
      <c r="ADH227" s="41"/>
      <c r="ADI227" s="41"/>
      <c r="ADJ227" s="41"/>
      <c r="ADK227" s="41"/>
      <c r="ADL227" s="41"/>
      <c r="ADM227" s="41"/>
      <c r="ADN227" s="41"/>
      <c r="ADO227" s="41"/>
      <c r="ADP227" s="41"/>
      <c r="ADQ227" s="41"/>
      <c r="ADR227" s="41"/>
      <c r="ADS227" s="41"/>
      <c r="ADT227" s="41"/>
      <c r="ADU227" s="41"/>
      <c r="ADV227" s="41"/>
      <c r="ADW227" s="41"/>
      <c r="ADX227" s="41"/>
      <c r="ADY227" s="41"/>
      <c r="ADZ227" s="41"/>
      <c r="AEA227" s="41"/>
      <c r="AEB227" s="41"/>
      <c r="AEC227" s="41"/>
      <c r="AED227" s="41"/>
      <c r="AEE227" s="41"/>
      <c r="AEF227" s="41"/>
      <c r="AEG227" s="41"/>
      <c r="AEH227" s="41"/>
      <c r="AEI227" s="41"/>
      <c r="AEJ227" s="41"/>
      <c r="AEK227" s="41"/>
      <c r="AEL227" s="41"/>
      <c r="AEM227" s="41"/>
      <c r="AEN227" s="41"/>
      <c r="AEO227" s="41"/>
      <c r="AEP227" s="41"/>
      <c r="AEQ227" s="41"/>
      <c r="AER227" s="41"/>
      <c r="AES227" s="41"/>
      <c r="AET227" s="41"/>
      <c r="AEU227" s="41"/>
      <c r="AEV227" s="41"/>
      <c r="AEW227" s="41"/>
      <c r="AEX227" s="41"/>
      <c r="AEY227" s="41"/>
      <c r="AEZ227" s="41"/>
      <c r="AFA227" s="41"/>
      <c r="AFB227" s="41"/>
      <c r="AFC227" s="41"/>
      <c r="AFD227" s="41"/>
      <c r="AFE227" s="41"/>
      <c r="AFF227" s="41"/>
      <c r="AFG227" s="41"/>
      <c r="AFH227" s="41"/>
      <c r="AFI227" s="41"/>
      <c r="AFJ227" s="41"/>
      <c r="AFK227" s="41"/>
      <c r="AFL227" s="41"/>
      <c r="AFM227" s="41"/>
      <c r="AFN227" s="41"/>
      <c r="AFO227" s="41"/>
      <c r="AFP227" s="41"/>
      <c r="AFQ227" s="41"/>
      <c r="AFR227" s="41"/>
      <c r="AFS227" s="41"/>
      <c r="AFT227" s="41"/>
      <c r="AFU227" s="41"/>
      <c r="AFV227" s="41"/>
      <c r="AFW227" s="41"/>
      <c r="AFX227" s="41"/>
      <c r="AFY227" s="41"/>
      <c r="AFZ227" s="41"/>
      <c r="AGA227" s="41"/>
      <c r="AGB227" s="41"/>
      <c r="AGC227" s="41"/>
      <c r="AGD227" s="41"/>
      <c r="AGE227" s="41"/>
      <c r="AGF227" s="41"/>
      <c r="AGG227" s="41"/>
      <c r="AGH227" s="41"/>
      <c r="AGI227" s="41"/>
      <c r="AGJ227" s="41"/>
      <c r="AGK227" s="41"/>
      <c r="AGL227" s="41"/>
      <c r="AGM227" s="41"/>
      <c r="AGN227" s="41"/>
      <c r="AGO227" s="41"/>
      <c r="AGP227" s="41"/>
      <c r="AGQ227" s="41"/>
      <c r="AGR227" s="41"/>
      <c r="AGS227" s="41"/>
      <c r="AGT227" s="41"/>
      <c r="AGU227" s="41"/>
      <c r="AGV227" s="41"/>
      <c r="AGW227" s="41"/>
      <c r="AGX227" s="41"/>
      <c r="AGY227" s="41"/>
      <c r="AGZ227" s="41"/>
      <c r="AHA227" s="41"/>
      <c r="AHB227" s="41"/>
      <c r="AHC227" s="41"/>
      <c r="AHD227" s="41"/>
      <c r="AHE227" s="41"/>
      <c r="AHF227" s="41"/>
      <c r="AHG227" s="41"/>
      <c r="AHH227" s="41"/>
      <c r="AHI227" s="41"/>
      <c r="AHJ227" s="41"/>
      <c r="AHK227" s="41"/>
      <c r="AHL227" s="41"/>
      <c r="AHM227" s="41"/>
      <c r="AHN227" s="41"/>
      <c r="AHO227" s="41"/>
      <c r="AHP227" s="41"/>
      <c r="AHQ227" s="41"/>
      <c r="AHR227" s="41"/>
      <c r="AHS227" s="41"/>
      <c r="AHT227" s="41"/>
      <c r="AHU227" s="41"/>
      <c r="AHV227" s="41"/>
      <c r="AHW227" s="41"/>
      <c r="AHX227" s="41"/>
      <c r="AHY227" s="41"/>
      <c r="AHZ227" s="41"/>
      <c r="AIA227" s="41"/>
      <c r="AIB227" s="41"/>
      <c r="AIC227" s="41"/>
      <c r="AID227" s="41"/>
      <c r="AIE227" s="41"/>
      <c r="AIF227" s="41"/>
      <c r="AIG227" s="41"/>
      <c r="AIH227" s="41"/>
      <c r="AII227" s="41"/>
      <c r="AIJ227" s="41"/>
      <c r="AIK227" s="41"/>
      <c r="AIL227" s="41"/>
      <c r="AIM227" s="41"/>
      <c r="AIN227" s="41"/>
      <c r="AIO227" s="41"/>
      <c r="AIP227" s="41"/>
      <c r="AIQ227" s="41"/>
      <c r="AIR227" s="41"/>
      <c r="AIS227" s="41"/>
      <c r="AIT227" s="41"/>
      <c r="AIU227" s="41"/>
      <c r="AIV227" s="41"/>
      <c r="AIW227" s="41"/>
      <c r="AIX227" s="41"/>
      <c r="AIY227" s="41"/>
      <c r="AIZ227" s="41"/>
      <c r="AJA227" s="41"/>
      <c r="AJB227" s="41"/>
      <c r="AJC227" s="41"/>
      <c r="AJD227" s="41"/>
      <c r="AJE227" s="41"/>
      <c r="AJF227" s="41"/>
      <c r="AJG227" s="41"/>
      <c r="AJH227" s="41"/>
      <c r="AJI227" s="41"/>
      <c r="AJJ227" s="41"/>
      <c r="AJK227" s="41"/>
      <c r="AJL227" s="41"/>
      <c r="AJM227" s="41"/>
      <c r="AJN227" s="41"/>
      <c r="AJO227" s="41"/>
      <c r="AJP227" s="41"/>
      <c r="AJQ227" s="41"/>
      <c r="AJR227" s="41"/>
      <c r="AJS227" s="41"/>
      <c r="AJT227" s="41"/>
      <c r="AJU227" s="41"/>
      <c r="AJV227" s="41"/>
      <c r="AJW227" s="41"/>
      <c r="AJX227" s="41"/>
      <c r="AJY227" s="41"/>
      <c r="AJZ227" s="41"/>
      <c r="AKA227" s="41"/>
      <c r="AKB227" s="41"/>
      <c r="AKC227" s="41"/>
      <c r="AKD227" s="41"/>
      <c r="AKE227" s="41"/>
      <c r="AKF227" s="41"/>
      <c r="AKG227" s="41"/>
      <c r="AKH227" s="41"/>
      <c r="AKI227" s="41"/>
      <c r="AKJ227" s="41"/>
      <c r="AKK227" s="41"/>
      <c r="AKL227" s="41"/>
      <c r="AKM227" s="41"/>
      <c r="AKN227" s="41"/>
      <c r="AKO227" s="41"/>
      <c r="AKP227" s="41"/>
      <c r="AKQ227" s="41"/>
      <c r="AKR227" s="41"/>
      <c r="AKS227" s="41"/>
      <c r="AKT227" s="41"/>
      <c r="AKU227" s="41"/>
      <c r="AKV227" s="41"/>
      <c r="AKW227" s="41"/>
      <c r="AKX227" s="41"/>
      <c r="AKY227" s="41"/>
      <c r="AKZ227" s="41"/>
      <c r="ALA227" s="41"/>
      <c r="ALB227" s="41"/>
      <c r="ALC227" s="41"/>
      <c r="ALD227" s="41"/>
      <c r="ALE227" s="41"/>
      <c r="ALF227" s="41"/>
      <c r="ALG227" s="41"/>
      <c r="ALH227" s="41"/>
      <c r="ALI227" s="41"/>
      <c r="ALJ227" s="41"/>
      <c r="ALK227" s="41"/>
      <c r="ALL227" s="41"/>
      <c r="ALM227" s="41"/>
      <c r="ALN227" s="41"/>
      <c r="ALO227" s="41"/>
      <c r="ALP227" s="41"/>
      <c r="ALQ227" s="41"/>
      <c r="ALR227" s="41"/>
      <c r="ALS227" s="41"/>
      <c r="ALT227" s="41"/>
      <c r="ALU227" s="41"/>
      <c r="ALV227" s="41"/>
      <c r="ALW227" s="41"/>
      <c r="ALX227" s="41"/>
      <c r="ALY227" s="41"/>
      <c r="ALZ227" s="41"/>
      <c r="AMA227" s="41"/>
      <c r="AMB227" s="41"/>
      <c r="AMC227" s="41"/>
      <c r="AMD227" s="41"/>
      <c r="AME227" s="41"/>
    </row>
    <row r="228" spans="1:1019" ht="27.75" customHeight="1" thickBot="1" x14ac:dyDescent="0.25">
      <c r="A228" s="586"/>
      <c r="B228" s="657"/>
      <c r="C228" s="555"/>
      <c r="D228" s="558"/>
      <c r="E228" s="803"/>
      <c r="F228" s="564"/>
      <c r="G228" s="1018"/>
      <c r="H228" s="987"/>
      <c r="I228" s="987"/>
      <c r="J228" s="474" t="s">
        <v>28</v>
      </c>
      <c r="K228" s="475">
        <f>+L228+N228</f>
        <v>2.8</v>
      </c>
      <c r="L228" s="476">
        <v>0</v>
      </c>
      <c r="M228" s="477">
        <v>0</v>
      </c>
      <c r="N228" s="478">
        <v>2.8</v>
      </c>
      <c r="O228" s="475">
        <f>+P228+R228</f>
        <v>0</v>
      </c>
      <c r="P228" s="476">
        <v>0</v>
      </c>
      <c r="Q228" s="477">
        <v>0</v>
      </c>
      <c r="R228" s="478">
        <v>0</v>
      </c>
      <c r="S228" s="475">
        <f>+T228+V228</f>
        <v>0</v>
      </c>
      <c r="T228" s="476">
        <v>0</v>
      </c>
      <c r="U228" s="477">
        <v>0</v>
      </c>
      <c r="V228" s="478">
        <v>0</v>
      </c>
      <c r="W228" s="475">
        <f>+X228+Z228</f>
        <v>0</v>
      </c>
      <c r="X228" s="476">
        <v>0</v>
      </c>
      <c r="Y228" s="476">
        <v>0</v>
      </c>
      <c r="Z228" s="478">
        <v>0</v>
      </c>
      <c r="AA228" s="479">
        <v>0</v>
      </c>
      <c r="AB228" s="480">
        <v>0</v>
      </c>
      <c r="AC228" s="485" t="s">
        <v>345</v>
      </c>
      <c r="AD228" s="486" t="s">
        <v>39</v>
      </c>
      <c r="AE228" s="486" t="s">
        <v>39</v>
      </c>
      <c r="AF228" s="487" t="s">
        <v>39</v>
      </c>
      <c r="AG228" s="41"/>
      <c r="AH228" s="41"/>
      <c r="AI228" s="41"/>
      <c r="AJ228" s="41"/>
      <c r="AK228" s="41"/>
      <c r="AL228" s="41"/>
      <c r="AM228" s="41"/>
      <c r="AN228" s="67"/>
      <c r="AO228" s="67"/>
      <c r="AP228" s="67"/>
      <c r="AQ228" s="58"/>
      <c r="AR228" s="58"/>
      <c r="AS228" s="58"/>
      <c r="AT228" s="58"/>
      <c r="AU228" s="58"/>
      <c r="AV228" s="58"/>
      <c r="AW228" s="58"/>
      <c r="AX228" s="58"/>
      <c r="AY228" s="58"/>
      <c r="AZ228" s="58"/>
      <c r="BA228" s="58"/>
      <c r="BB228" s="58"/>
      <c r="BC228" s="58"/>
      <c r="BD228" s="58"/>
      <c r="BE228" s="58"/>
      <c r="BF228" s="58"/>
      <c r="BG228" s="59"/>
      <c r="BH228" s="67"/>
      <c r="BI228" s="67"/>
      <c r="BJ228" s="67"/>
      <c r="BK228" s="67"/>
      <c r="BL228" s="67"/>
      <c r="BM228" s="67"/>
      <c r="BN228" s="67"/>
      <c r="BO228" s="67"/>
      <c r="BP228" s="41"/>
      <c r="BQ228" s="41"/>
      <c r="BR228" s="41"/>
      <c r="BS228" s="41"/>
      <c r="BT228" s="41"/>
      <c r="BU228" s="41"/>
      <c r="BV228" s="41"/>
      <c r="BW228" s="41"/>
      <c r="BX228" s="41"/>
      <c r="BY228" s="41"/>
      <c r="BZ228" s="41"/>
      <c r="CA228" s="41"/>
      <c r="CB228" s="41"/>
      <c r="CC228" s="41"/>
      <c r="CD228" s="41"/>
      <c r="CE228" s="41"/>
      <c r="CF228" s="41"/>
      <c r="CG228" s="41"/>
      <c r="CH228" s="41"/>
      <c r="CI228" s="41"/>
      <c r="CJ228" s="41"/>
      <c r="CK228" s="41"/>
      <c r="CL228" s="41"/>
      <c r="CM228" s="41"/>
      <c r="CN228" s="41"/>
      <c r="CO228" s="41"/>
      <c r="CP228" s="41"/>
      <c r="CQ228" s="41"/>
      <c r="CR228" s="41"/>
      <c r="CS228" s="41"/>
      <c r="CT228" s="41"/>
      <c r="CU228" s="41"/>
      <c r="CV228" s="41"/>
      <c r="CW228" s="41"/>
      <c r="CX228" s="41"/>
      <c r="CY228" s="41"/>
      <c r="CZ228" s="41"/>
      <c r="DA228" s="41"/>
      <c r="DB228" s="41"/>
      <c r="DC228" s="41"/>
      <c r="DD228" s="41"/>
      <c r="DE228" s="41"/>
      <c r="DF228" s="41"/>
      <c r="DG228" s="41"/>
      <c r="DH228" s="41"/>
      <c r="DI228" s="41"/>
      <c r="DJ228" s="41"/>
      <c r="DK228" s="41"/>
      <c r="DL228" s="41"/>
      <c r="DM228" s="41"/>
      <c r="DN228" s="41"/>
      <c r="DO228" s="41"/>
      <c r="DP228" s="41"/>
      <c r="DQ228" s="41"/>
      <c r="DR228" s="41"/>
      <c r="DS228" s="41"/>
      <c r="DT228" s="41"/>
      <c r="DU228" s="41"/>
      <c r="DV228" s="41"/>
      <c r="DW228" s="41"/>
      <c r="DX228" s="41"/>
      <c r="DY228" s="41"/>
      <c r="DZ228" s="41"/>
      <c r="EA228" s="41"/>
      <c r="EB228" s="41"/>
      <c r="EC228" s="41"/>
      <c r="ED228" s="41"/>
      <c r="EE228" s="41"/>
      <c r="EF228" s="41"/>
      <c r="EG228" s="41"/>
      <c r="EH228" s="41"/>
      <c r="EI228" s="41"/>
      <c r="EJ228" s="41"/>
      <c r="EK228" s="41"/>
      <c r="EL228" s="41"/>
      <c r="EM228" s="41"/>
      <c r="EN228" s="41"/>
      <c r="EO228" s="41"/>
      <c r="EP228" s="41"/>
      <c r="EQ228" s="41"/>
      <c r="ER228" s="41"/>
      <c r="ES228" s="41"/>
      <c r="ET228" s="41"/>
      <c r="EU228" s="41"/>
      <c r="EV228" s="41"/>
      <c r="EW228" s="41"/>
      <c r="EX228" s="41"/>
      <c r="EY228" s="41"/>
      <c r="EZ228" s="41"/>
      <c r="FA228" s="41"/>
      <c r="FB228" s="41"/>
      <c r="FC228" s="41"/>
      <c r="FD228" s="41"/>
      <c r="FE228" s="41"/>
      <c r="FF228" s="41"/>
      <c r="FG228" s="41"/>
      <c r="FH228" s="41"/>
      <c r="FI228" s="41"/>
      <c r="FJ228" s="41"/>
      <c r="FK228" s="41"/>
      <c r="FL228" s="41"/>
      <c r="FM228" s="41"/>
      <c r="FN228" s="41"/>
      <c r="FO228" s="41"/>
      <c r="FP228" s="41"/>
      <c r="FQ228" s="41"/>
      <c r="FR228" s="41"/>
      <c r="FS228" s="41"/>
      <c r="FT228" s="41"/>
      <c r="FU228" s="41"/>
      <c r="FV228" s="41"/>
      <c r="FW228" s="41"/>
      <c r="FX228" s="41"/>
      <c r="FY228" s="41"/>
      <c r="FZ228" s="41"/>
      <c r="GA228" s="41"/>
      <c r="GB228" s="41"/>
      <c r="GC228" s="41"/>
      <c r="GD228" s="41"/>
      <c r="GE228" s="41"/>
      <c r="GF228" s="41"/>
      <c r="GG228" s="41"/>
      <c r="GH228" s="41"/>
      <c r="GI228" s="41"/>
      <c r="GJ228" s="41"/>
      <c r="GK228" s="41"/>
      <c r="GL228" s="41"/>
      <c r="GM228" s="41"/>
      <c r="GN228" s="41"/>
      <c r="GO228" s="41"/>
      <c r="GP228" s="41"/>
      <c r="GQ228" s="41"/>
      <c r="GR228" s="41"/>
      <c r="GS228" s="41"/>
      <c r="GT228" s="41"/>
      <c r="GU228" s="41"/>
      <c r="GV228" s="41"/>
      <c r="GW228" s="41"/>
      <c r="GX228" s="41"/>
      <c r="GY228" s="41"/>
      <c r="GZ228" s="41"/>
      <c r="HA228" s="41"/>
      <c r="HB228" s="41"/>
      <c r="HC228" s="41"/>
      <c r="HD228" s="41"/>
      <c r="HE228" s="41"/>
      <c r="HF228" s="41"/>
      <c r="HG228" s="41"/>
      <c r="HH228" s="41"/>
      <c r="HI228" s="41"/>
      <c r="HJ228" s="41"/>
      <c r="HK228" s="41"/>
      <c r="HL228" s="41"/>
      <c r="HM228" s="41"/>
      <c r="HN228" s="41"/>
      <c r="HO228" s="41"/>
      <c r="HP228" s="41"/>
      <c r="HQ228" s="41"/>
      <c r="HR228" s="41"/>
      <c r="HS228" s="41"/>
      <c r="HT228" s="41"/>
      <c r="HU228" s="41"/>
      <c r="HV228" s="41"/>
      <c r="HW228" s="41"/>
      <c r="HX228" s="41"/>
      <c r="HY228" s="41"/>
      <c r="HZ228" s="41"/>
      <c r="IA228" s="41"/>
      <c r="IB228" s="41"/>
      <c r="IC228" s="41"/>
      <c r="ID228" s="41"/>
      <c r="IE228" s="41"/>
      <c r="IF228" s="41"/>
      <c r="IG228" s="41"/>
      <c r="IH228" s="41"/>
      <c r="II228" s="41"/>
      <c r="IJ228" s="41"/>
      <c r="IK228" s="41"/>
      <c r="IL228" s="41"/>
      <c r="IM228" s="41"/>
      <c r="IN228" s="41"/>
      <c r="IO228" s="41"/>
      <c r="IP228" s="41"/>
      <c r="IQ228" s="41"/>
      <c r="IR228" s="41"/>
      <c r="IS228" s="41"/>
      <c r="IT228" s="41"/>
      <c r="IU228" s="41"/>
      <c r="IV228" s="41"/>
      <c r="IW228" s="41"/>
      <c r="IX228" s="41"/>
      <c r="IY228" s="41"/>
      <c r="IZ228" s="41"/>
      <c r="JA228" s="41"/>
      <c r="JB228" s="41"/>
      <c r="JC228" s="41"/>
      <c r="JD228" s="41"/>
      <c r="JE228" s="41"/>
      <c r="JF228" s="41"/>
      <c r="JG228" s="41"/>
      <c r="JH228" s="41"/>
      <c r="JI228" s="41"/>
      <c r="JJ228" s="41"/>
      <c r="JK228" s="41"/>
      <c r="JL228" s="41"/>
      <c r="JM228" s="41"/>
      <c r="JN228" s="41"/>
      <c r="JO228" s="41"/>
      <c r="JP228" s="41"/>
      <c r="JQ228" s="41"/>
      <c r="JR228" s="41"/>
      <c r="JS228" s="41"/>
      <c r="JT228" s="41"/>
      <c r="JU228" s="41"/>
      <c r="JV228" s="41"/>
      <c r="JW228" s="41"/>
      <c r="JX228" s="41"/>
      <c r="JY228" s="41"/>
      <c r="JZ228" s="41"/>
      <c r="KA228" s="41"/>
      <c r="KB228" s="41"/>
      <c r="KC228" s="41"/>
      <c r="KD228" s="41"/>
      <c r="KE228" s="41"/>
      <c r="KF228" s="41"/>
      <c r="KG228" s="41"/>
      <c r="KH228" s="41"/>
      <c r="KI228" s="41"/>
      <c r="KJ228" s="41"/>
      <c r="KK228" s="41"/>
      <c r="KL228" s="41"/>
      <c r="KM228" s="41"/>
      <c r="KN228" s="41"/>
      <c r="KO228" s="41"/>
      <c r="KP228" s="41"/>
      <c r="KQ228" s="41"/>
      <c r="KR228" s="41"/>
      <c r="KS228" s="41"/>
      <c r="KT228" s="41"/>
      <c r="KU228" s="41"/>
      <c r="KV228" s="41"/>
      <c r="KW228" s="41"/>
      <c r="KX228" s="41"/>
      <c r="KY228" s="41"/>
      <c r="KZ228" s="41"/>
      <c r="LA228" s="41"/>
      <c r="LB228" s="41"/>
      <c r="LC228" s="41"/>
      <c r="LD228" s="41"/>
      <c r="LE228" s="41"/>
      <c r="LF228" s="41"/>
      <c r="LG228" s="41"/>
      <c r="LH228" s="41"/>
      <c r="LI228" s="41"/>
      <c r="LJ228" s="41"/>
      <c r="LK228" s="41"/>
      <c r="LL228" s="41"/>
      <c r="LM228" s="41"/>
      <c r="LN228" s="41"/>
      <c r="LO228" s="41"/>
      <c r="LP228" s="41"/>
      <c r="LQ228" s="41"/>
      <c r="LR228" s="41"/>
      <c r="LS228" s="41"/>
      <c r="LT228" s="41"/>
      <c r="LU228" s="41"/>
      <c r="LV228" s="41"/>
      <c r="LW228" s="41"/>
      <c r="LX228" s="41"/>
      <c r="LY228" s="41"/>
      <c r="LZ228" s="41"/>
      <c r="MA228" s="41"/>
      <c r="MB228" s="41"/>
      <c r="MC228" s="41"/>
      <c r="MD228" s="41"/>
      <c r="ME228" s="41"/>
      <c r="MF228" s="41"/>
      <c r="MG228" s="41"/>
      <c r="MH228" s="41"/>
      <c r="MI228" s="41"/>
      <c r="MJ228" s="41"/>
      <c r="MK228" s="41"/>
      <c r="ML228" s="41"/>
      <c r="MM228" s="41"/>
      <c r="MN228" s="41"/>
      <c r="MO228" s="41"/>
      <c r="MP228" s="41"/>
      <c r="MQ228" s="41"/>
      <c r="MR228" s="41"/>
      <c r="MS228" s="41"/>
      <c r="MT228" s="41"/>
      <c r="MU228" s="41"/>
      <c r="MV228" s="41"/>
      <c r="MW228" s="41"/>
      <c r="MX228" s="41"/>
      <c r="MY228" s="41"/>
      <c r="MZ228" s="41"/>
      <c r="NA228" s="41"/>
      <c r="NB228" s="41"/>
      <c r="NC228" s="41"/>
      <c r="ND228" s="41"/>
      <c r="NE228" s="41"/>
      <c r="NF228" s="41"/>
      <c r="NG228" s="41"/>
      <c r="NH228" s="41"/>
      <c r="NI228" s="41"/>
      <c r="NJ228" s="41"/>
      <c r="NK228" s="41"/>
      <c r="NL228" s="41"/>
      <c r="NM228" s="41"/>
      <c r="NN228" s="41"/>
      <c r="NO228" s="41"/>
      <c r="NP228" s="41"/>
      <c r="NQ228" s="41"/>
      <c r="NR228" s="41"/>
      <c r="NS228" s="41"/>
      <c r="NT228" s="41"/>
      <c r="NU228" s="41"/>
      <c r="NV228" s="41"/>
      <c r="NW228" s="41"/>
      <c r="NX228" s="41"/>
      <c r="NY228" s="41"/>
      <c r="NZ228" s="41"/>
      <c r="OA228" s="41"/>
      <c r="OB228" s="41"/>
      <c r="OC228" s="41"/>
      <c r="OD228" s="41"/>
      <c r="OE228" s="41"/>
      <c r="OF228" s="41"/>
      <c r="OG228" s="41"/>
      <c r="OH228" s="41"/>
      <c r="OI228" s="41"/>
      <c r="OJ228" s="41"/>
      <c r="OK228" s="41"/>
      <c r="OL228" s="41"/>
      <c r="OM228" s="41"/>
      <c r="ON228" s="41"/>
      <c r="OO228" s="41"/>
      <c r="OP228" s="41"/>
      <c r="OQ228" s="41"/>
      <c r="OR228" s="41"/>
      <c r="OS228" s="41"/>
      <c r="OT228" s="41"/>
      <c r="OU228" s="41"/>
      <c r="OV228" s="41"/>
      <c r="OW228" s="41"/>
      <c r="OX228" s="41"/>
      <c r="OY228" s="41"/>
      <c r="OZ228" s="41"/>
      <c r="PA228" s="41"/>
      <c r="PB228" s="41"/>
      <c r="PC228" s="41"/>
      <c r="PD228" s="41"/>
      <c r="PE228" s="41"/>
      <c r="PF228" s="41"/>
      <c r="PG228" s="41"/>
      <c r="PH228" s="41"/>
      <c r="PI228" s="41"/>
      <c r="PJ228" s="41"/>
      <c r="PK228" s="41"/>
      <c r="PL228" s="41"/>
      <c r="PM228" s="41"/>
      <c r="PN228" s="41"/>
      <c r="PO228" s="41"/>
      <c r="PP228" s="41"/>
      <c r="PQ228" s="41"/>
      <c r="PR228" s="41"/>
      <c r="PS228" s="41"/>
      <c r="PT228" s="41"/>
      <c r="PU228" s="41"/>
      <c r="PV228" s="41"/>
      <c r="PW228" s="41"/>
      <c r="PX228" s="41"/>
      <c r="PY228" s="41"/>
      <c r="PZ228" s="41"/>
      <c r="QA228" s="41"/>
      <c r="QB228" s="41"/>
      <c r="QC228" s="41"/>
      <c r="QD228" s="41"/>
      <c r="QE228" s="41"/>
      <c r="QF228" s="41"/>
      <c r="QG228" s="41"/>
      <c r="QH228" s="41"/>
      <c r="QI228" s="41"/>
      <c r="QJ228" s="41"/>
      <c r="QK228" s="41"/>
      <c r="QL228" s="41"/>
      <c r="QM228" s="41"/>
      <c r="QN228" s="41"/>
      <c r="QO228" s="41"/>
      <c r="QP228" s="41"/>
      <c r="QQ228" s="41"/>
      <c r="QR228" s="41"/>
      <c r="QS228" s="41"/>
      <c r="QT228" s="41"/>
      <c r="QU228" s="41"/>
      <c r="QV228" s="41"/>
      <c r="QW228" s="41"/>
      <c r="QX228" s="41"/>
      <c r="QY228" s="41"/>
      <c r="QZ228" s="41"/>
      <c r="RA228" s="41"/>
      <c r="RB228" s="41"/>
      <c r="RC228" s="41"/>
      <c r="RD228" s="41"/>
      <c r="RE228" s="41"/>
      <c r="RF228" s="41"/>
      <c r="RG228" s="41"/>
      <c r="RH228" s="41"/>
      <c r="RI228" s="41"/>
      <c r="RJ228" s="41"/>
      <c r="RK228" s="41"/>
      <c r="RL228" s="41"/>
      <c r="RM228" s="41"/>
      <c r="RN228" s="41"/>
      <c r="RO228" s="41"/>
      <c r="RP228" s="41"/>
      <c r="RQ228" s="41"/>
      <c r="RR228" s="41"/>
      <c r="RS228" s="41"/>
      <c r="RT228" s="41"/>
      <c r="RU228" s="41"/>
      <c r="RV228" s="41"/>
      <c r="RW228" s="41"/>
      <c r="RX228" s="41"/>
      <c r="RY228" s="41"/>
      <c r="RZ228" s="41"/>
      <c r="SA228" s="41"/>
      <c r="SB228" s="41"/>
      <c r="SC228" s="41"/>
      <c r="SD228" s="41"/>
      <c r="SE228" s="41"/>
      <c r="SF228" s="41"/>
      <c r="SG228" s="41"/>
      <c r="SH228" s="41"/>
      <c r="SI228" s="41"/>
      <c r="SJ228" s="41"/>
      <c r="SK228" s="41"/>
      <c r="SL228" s="41"/>
      <c r="SM228" s="41"/>
      <c r="SN228" s="41"/>
      <c r="SO228" s="41"/>
      <c r="SP228" s="41"/>
      <c r="SQ228" s="41"/>
      <c r="SR228" s="41"/>
      <c r="SS228" s="41"/>
      <c r="ST228" s="41"/>
      <c r="SU228" s="41"/>
      <c r="SV228" s="41"/>
      <c r="SW228" s="41"/>
      <c r="SX228" s="41"/>
      <c r="SY228" s="41"/>
      <c r="SZ228" s="41"/>
      <c r="TA228" s="41"/>
      <c r="TB228" s="41"/>
      <c r="TC228" s="41"/>
      <c r="TD228" s="41"/>
      <c r="TE228" s="41"/>
      <c r="TF228" s="41"/>
      <c r="TG228" s="41"/>
      <c r="TH228" s="41"/>
      <c r="TI228" s="41"/>
      <c r="TJ228" s="41"/>
      <c r="TK228" s="41"/>
      <c r="TL228" s="41"/>
      <c r="TM228" s="41"/>
      <c r="TN228" s="41"/>
      <c r="TO228" s="41"/>
      <c r="TP228" s="41"/>
      <c r="TQ228" s="41"/>
      <c r="TR228" s="41"/>
      <c r="TS228" s="41"/>
      <c r="TT228" s="41"/>
      <c r="TU228" s="41"/>
      <c r="TV228" s="41"/>
      <c r="TW228" s="41"/>
      <c r="TX228" s="41"/>
      <c r="TY228" s="41"/>
      <c r="TZ228" s="41"/>
      <c r="UA228" s="41"/>
      <c r="UB228" s="41"/>
      <c r="UC228" s="41"/>
      <c r="UD228" s="41"/>
      <c r="UE228" s="41"/>
      <c r="UF228" s="41"/>
      <c r="UG228" s="41"/>
      <c r="UH228" s="41"/>
      <c r="UI228" s="41"/>
      <c r="UJ228" s="41"/>
      <c r="UK228" s="41"/>
      <c r="UL228" s="41"/>
      <c r="UM228" s="41"/>
      <c r="UN228" s="41"/>
      <c r="UO228" s="41"/>
      <c r="UP228" s="41"/>
      <c r="UQ228" s="41"/>
      <c r="UR228" s="41"/>
      <c r="US228" s="41"/>
      <c r="UT228" s="41"/>
      <c r="UU228" s="41"/>
      <c r="UV228" s="41"/>
      <c r="UW228" s="41"/>
      <c r="UX228" s="41"/>
      <c r="UY228" s="41"/>
      <c r="UZ228" s="41"/>
      <c r="VA228" s="41"/>
      <c r="VB228" s="41"/>
      <c r="VC228" s="41"/>
      <c r="VD228" s="41"/>
      <c r="VE228" s="41"/>
      <c r="VF228" s="41"/>
      <c r="VG228" s="41"/>
      <c r="VH228" s="41"/>
      <c r="VI228" s="41"/>
      <c r="VJ228" s="41"/>
      <c r="VK228" s="41"/>
      <c r="VL228" s="41"/>
      <c r="VM228" s="41"/>
      <c r="VN228" s="41"/>
      <c r="VO228" s="41"/>
      <c r="VP228" s="41"/>
      <c r="VQ228" s="41"/>
      <c r="VR228" s="41"/>
      <c r="VS228" s="41"/>
      <c r="VT228" s="41"/>
      <c r="VU228" s="41"/>
      <c r="VV228" s="41"/>
      <c r="VW228" s="41"/>
      <c r="VX228" s="41"/>
      <c r="VY228" s="41"/>
      <c r="VZ228" s="41"/>
      <c r="WA228" s="41"/>
      <c r="WB228" s="41"/>
      <c r="WC228" s="41"/>
      <c r="WD228" s="41"/>
      <c r="WE228" s="41"/>
      <c r="WF228" s="41"/>
      <c r="WG228" s="41"/>
      <c r="WH228" s="41"/>
      <c r="WI228" s="41"/>
      <c r="WJ228" s="41"/>
      <c r="WK228" s="41"/>
      <c r="WL228" s="41"/>
      <c r="WM228" s="41"/>
      <c r="WN228" s="41"/>
      <c r="WO228" s="41"/>
      <c r="WP228" s="41"/>
      <c r="WQ228" s="41"/>
      <c r="WR228" s="41"/>
      <c r="WS228" s="41"/>
      <c r="WT228" s="41"/>
      <c r="WU228" s="41"/>
      <c r="WV228" s="41"/>
      <c r="WW228" s="41"/>
      <c r="WX228" s="41"/>
      <c r="WY228" s="41"/>
      <c r="WZ228" s="41"/>
      <c r="XA228" s="41"/>
      <c r="XB228" s="41"/>
      <c r="XC228" s="41"/>
      <c r="XD228" s="41"/>
      <c r="XE228" s="41"/>
      <c r="XF228" s="41"/>
      <c r="XG228" s="41"/>
      <c r="XH228" s="41"/>
      <c r="XI228" s="41"/>
      <c r="XJ228" s="41"/>
      <c r="XK228" s="41"/>
      <c r="XL228" s="41"/>
      <c r="XM228" s="41"/>
      <c r="XN228" s="41"/>
      <c r="XO228" s="41"/>
      <c r="XP228" s="41"/>
      <c r="XQ228" s="41"/>
      <c r="XR228" s="41"/>
      <c r="XS228" s="41"/>
      <c r="XT228" s="41"/>
      <c r="XU228" s="41"/>
      <c r="XV228" s="41"/>
      <c r="XW228" s="41"/>
      <c r="XX228" s="41"/>
      <c r="XY228" s="41"/>
      <c r="XZ228" s="41"/>
      <c r="YA228" s="41"/>
      <c r="YB228" s="41"/>
      <c r="YC228" s="41"/>
      <c r="YD228" s="41"/>
      <c r="YE228" s="41"/>
      <c r="YF228" s="41"/>
      <c r="YG228" s="41"/>
      <c r="YH228" s="41"/>
      <c r="YI228" s="41"/>
      <c r="YJ228" s="41"/>
      <c r="YK228" s="41"/>
      <c r="YL228" s="41"/>
      <c r="YM228" s="41"/>
      <c r="YN228" s="41"/>
      <c r="YO228" s="41"/>
      <c r="YP228" s="41"/>
      <c r="YQ228" s="41"/>
      <c r="YR228" s="41"/>
      <c r="YS228" s="41"/>
      <c r="YT228" s="41"/>
      <c r="YU228" s="41"/>
      <c r="YV228" s="41"/>
      <c r="YW228" s="41"/>
      <c r="YX228" s="41"/>
      <c r="YY228" s="41"/>
      <c r="YZ228" s="41"/>
      <c r="ZA228" s="41"/>
      <c r="ZB228" s="41"/>
      <c r="ZC228" s="41"/>
      <c r="ZD228" s="41"/>
      <c r="ZE228" s="41"/>
      <c r="ZF228" s="41"/>
      <c r="ZG228" s="41"/>
      <c r="ZH228" s="41"/>
      <c r="ZI228" s="41"/>
      <c r="ZJ228" s="41"/>
      <c r="ZK228" s="41"/>
      <c r="ZL228" s="41"/>
      <c r="ZM228" s="41"/>
      <c r="ZN228" s="41"/>
      <c r="ZO228" s="41"/>
      <c r="ZP228" s="41"/>
      <c r="ZQ228" s="41"/>
      <c r="ZR228" s="41"/>
      <c r="ZS228" s="41"/>
      <c r="ZT228" s="41"/>
      <c r="ZU228" s="41"/>
      <c r="ZV228" s="41"/>
      <c r="ZW228" s="41"/>
      <c r="ZX228" s="41"/>
      <c r="ZY228" s="41"/>
      <c r="ZZ228" s="41"/>
      <c r="AAA228" s="41"/>
      <c r="AAB228" s="41"/>
      <c r="AAC228" s="41"/>
      <c r="AAD228" s="41"/>
      <c r="AAE228" s="41"/>
      <c r="AAF228" s="41"/>
      <c r="AAG228" s="41"/>
      <c r="AAH228" s="41"/>
      <c r="AAI228" s="41"/>
      <c r="AAJ228" s="41"/>
      <c r="AAK228" s="41"/>
      <c r="AAL228" s="41"/>
      <c r="AAM228" s="41"/>
      <c r="AAN228" s="41"/>
      <c r="AAO228" s="41"/>
      <c r="AAP228" s="41"/>
      <c r="AAQ228" s="41"/>
      <c r="AAR228" s="41"/>
      <c r="AAS228" s="41"/>
      <c r="AAT228" s="41"/>
      <c r="AAU228" s="41"/>
      <c r="AAV228" s="41"/>
      <c r="AAW228" s="41"/>
      <c r="AAX228" s="41"/>
      <c r="AAY228" s="41"/>
      <c r="AAZ228" s="41"/>
      <c r="ABA228" s="41"/>
      <c r="ABB228" s="41"/>
      <c r="ABC228" s="41"/>
      <c r="ABD228" s="41"/>
      <c r="ABE228" s="41"/>
      <c r="ABF228" s="41"/>
      <c r="ABG228" s="41"/>
      <c r="ABH228" s="41"/>
      <c r="ABI228" s="41"/>
      <c r="ABJ228" s="41"/>
      <c r="ABK228" s="41"/>
      <c r="ABL228" s="41"/>
      <c r="ABM228" s="41"/>
      <c r="ABN228" s="41"/>
      <c r="ABO228" s="41"/>
      <c r="ABP228" s="41"/>
      <c r="ABQ228" s="41"/>
      <c r="ABR228" s="41"/>
      <c r="ABS228" s="41"/>
      <c r="ABT228" s="41"/>
      <c r="ABU228" s="41"/>
      <c r="ABV228" s="41"/>
      <c r="ABW228" s="41"/>
      <c r="ABX228" s="41"/>
      <c r="ABY228" s="41"/>
      <c r="ABZ228" s="41"/>
      <c r="ACA228" s="41"/>
      <c r="ACB228" s="41"/>
      <c r="ACC228" s="41"/>
      <c r="ACD228" s="41"/>
      <c r="ACE228" s="41"/>
      <c r="ACF228" s="41"/>
      <c r="ACG228" s="41"/>
      <c r="ACH228" s="41"/>
      <c r="ACI228" s="41"/>
      <c r="ACJ228" s="41"/>
      <c r="ACK228" s="41"/>
      <c r="ACL228" s="41"/>
      <c r="ACM228" s="41"/>
      <c r="ACN228" s="41"/>
      <c r="ACO228" s="41"/>
      <c r="ACP228" s="41"/>
      <c r="ACQ228" s="41"/>
      <c r="ACR228" s="41"/>
      <c r="ACS228" s="41"/>
      <c r="ACT228" s="41"/>
      <c r="ACU228" s="41"/>
      <c r="ACV228" s="41"/>
      <c r="ACW228" s="41"/>
      <c r="ACX228" s="41"/>
      <c r="ACY228" s="41"/>
      <c r="ACZ228" s="41"/>
      <c r="ADA228" s="41"/>
      <c r="ADB228" s="41"/>
      <c r="ADC228" s="41"/>
      <c r="ADD228" s="41"/>
      <c r="ADE228" s="41"/>
      <c r="ADF228" s="41"/>
      <c r="ADG228" s="41"/>
      <c r="ADH228" s="41"/>
      <c r="ADI228" s="41"/>
      <c r="ADJ228" s="41"/>
      <c r="ADK228" s="41"/>
      <c r="ADL228" s="41"/>
      <c r="ADM228" s="41"/>
      <c r="ADN228" s="41"/>
      <c r="ADO228" s="41"/>
      <c r="ADP228" s="41"/>
      <c r="ADQ228" s="41"/>
      <c r="ADR228" s="41"/>
      <c r="ADS228" s="41"/>
      <c r="ADT228" s="41"/>
      <c r="ADU228" s="41"/>
      <c r="ADV228" s="41"/>
      <c r="ADW228" s="41"/>
      <c r="ADX228" s="41"/>
      <c r="ADY228" s="41"/>
      <c r="ADZ228" s="41"/>
      <c r="AEA228" s="41"/>
      <c r="AEB228" s="41"/>
      <c r="AEC228" s="41"/>
      <c r="AED228" s="41"/>
      <c r="AEE228" s="41"/>
      <c r="AEF228" s="41"/>
      <c r="AEG228" s="41"/>
      <c r="AEH228" s="41"/>
      <c r="AEI228" s="41"/>
      <c r="AEJ228" s="41"/>
      <c r="AEK228" s="41"/>
      <c r="AEL228" s="41"/>
      <c r="AEM228" s="41"/>
      <c r="AEN228" s="41"/>
      <c r="AEO228" s="41"/>
      <c r="AEP228" s="41"/>
      <c r="AEQ228" s="41"/>
      <c r="AER228" s="41"/>
      <c r="AES228" s="41"/>
      <c r="AET228" s="41"/>
      <c r="AEU228" s="41"/>
      <c r="AEV228" s="41"/>
      <c r="AEW228" s="41"/>
      <c r="AEX228" s="41"/>
      <c r="AEY228" s="41"/>
      <c r="AEZ228" s="41"/>
      <c r="AFA228" s="41"/>
      <c r="AFB228" s="41"/>
      <c r="AFC228" s="41"/>
      <c r="AFD228" s="41"/>
      <c r="AFE228" s="41"/>
      <c r="AFF228" s="41"/>
      <c r="AFG228" s="41"/>
      <c r="AFH228" s="41"/>
      <c r="AFI228" s="41"/>
      <c r="AFJ228" s="41"/>
      <c r="AFK228" s="41"/>
      <c r="AFL228" s="41"/>
      <c r="AFM228" s="41"/>
      <c r="AFN228" s="41"/>
      <c r="AFO228" s="41"/>
      <c r="AFP228" s="41"/>
      <c r="AFQ228" s="41"/>
      <c r="AFR228" s="41"/>
      <c r="AFS228" s="41"/>
      <c r="AFT228" s="41"/>
      <c r="AFU228" s="41"/>
      <c r="AFV228" s="41"/>
      <c r="AFW228" s="41"/>
      <c r="AFX228" s="41"/>
      <c r="AFY228" s="41"/>
      <c r="AFZ228" s="41"/>
      <c r="AGA228" s="41"/>
      <c r="AGB228" s="41"/>
      <c r="AGC228" s="41"/>
      <c r="AGD228" s="41"/>
      <c r="AGE228" s="41"/>
      <c r="AGF228" s="41"/>
      <c r="AGG228" s="41"/>
      <c r="AGH228" s="41"/>
      <c r="AGI228" s="41"/>
      <c r="AGJ228" s="41"/>
      <c r="AGK228" s="41"/>
      <c r="AGL228" s="41"/>
      <c r="AGM228" s="41"/>
      <c r="AGN228" s="41"/>
      <c r="AGO228" s="41"/>
      <c r="AGP228" s="41"/>
      <c r="AGQ228" s="41"/>
      <c r="AGR228" s="41"/>
      <c r="AGS228" s="41"/>
      <c r="AGT228" s="41"/>
      <c r="AGU228" s="41"/>
      <c r="AGV228" s="41"/>
      <c r="AGW228" s="41"/>
      <c r="AGX228" s="41"/>
      <c r="AGY228" s="41"/>
      <c r="AGZ228" s="41"/>
      <c r="AHA228" s="41"/>
      <c r="AHB228" s="41"/>
      <c r="AHC228" s="41"/>
      <c r="AHD228" s="41"/>
      <c r="AHE228" s="41"/>
      <c r="AHF228" s="41"/>
      <c r="AHG228" s="41"/>
      <c r="AHH228" s="41"/>
      <c r="AHI228" s="41"/>
      <c r="AHJ228" s="41"/>
      <c r="AHK228" s="41"/>
      <c r="AHL228" s="41"/>
      <c r="AHM228" s="41"/>
      <c r="AHN228" s="41"/>
      <c r="AHO228" s="41"/>
      <c r="AHP228" s="41"/>
      <c r="AHQ228" s="41"/>
      <c r="AHR228" s="41"/>
      <c r="AHS228" s="41"/>
      <c r="AHT228" s="41"/>
      <c r="AHU228" s="41"/>
      <c r="AHV228" s="41"/>
      <c r="AHW228" s="41"/>
      <c r="AHX228" s="41"/>
      <c r="AHY228" s="41"/>
      <c r="AHZ228" s="41"/>
      <c r="AIA228" s="41"/>
      <c r="AIB228" s="41"/>
      <c r="AIC228" s="41"/>
      <c r="AID228" s="41"/>
      <c r="AIE228" s="41"/>
      <c r="AIF228" s="41"/>
      <c r="AIG228" s="41"/>
      <c r="AIH228" s="41"/>
      <c r="AII228" s="41"/>
      <c r="AIJ228" s="41"/>
      <c r="AIK228" s="41"/>
      <c r="AIL228" s="41"/>
      <c r="AIM228" s="41"/>
      <c r="AIN228" s="41"/>
      <c r="AIO228" s="41"/>
      <c r="AIP228" s="41"/>
      <c r="AIQ228" s="41"/>
      <c r="AIR228" s="41"/>
      <c r="AIS228" s="41"/>
      <c r="AIT228" s="41"/>
      <c r="AIU228" s="41"/>
      <c r="AIV228" s="41"/>
      <c r="AIW228" s="41"/>
      <c r="AIX228" s="41"/>
      <c r="AIY228" s="41"/>
      <c r="AIZ228" s="41"/>
      <c r="AJA228" s="41"/>
      <c r="AJB228" s="41"/>
      <c r="AJC228" s="41"/>
      <c r="AJD228" s="41"/>
      <c r="AJE228" s="41"/>
      <c r="AJF228" s="41"/>
      <c r="AJG228" s="41"/>
      <c r="AJH228" s="41"/>
      <c r="AJI228" s="41"/>
      <c r="AJJ228" s="41"/>
      <c r="AJK228" s="41"/>
      <c r="AJL228" s="41"/>
      <c r="AJM228" s="41"/>
      <c r="AJN228" s="41"/>
      <c r="AJO228" s="41"/>
      <c r="AJP228" s="41"/>
      <c r="AJQ228" s="41"/>
      <c r="AJR228" s="41"/>
      <c r="AJS228" s="41"/>
      <c r="AJT228" s="41"/>
      <c r="AJU228" s="41"/>
      <c r="AJV228" s="41"/>
      <c r="AJW228" s="41"/>
      <c r="AJX228" s="41"/>
      <c r="AJY228" s="41"/>
      <c r="AJZ228" s="41"/>
      <c r="AKA228" s="41"/>
      <c r="AKB228" s="41"/>
      <c r="AKC228" s="41"/>
      <c r="AKD228" s="41"/>
      <c r="AKE228" s="41"/>
      <c r="AKF228" s="41"/>
      <c r="AKG228" s="41"/>
      <c r="AKH228" s="41"/>
      <c r="AKI228" s="41"/>
      <c r="AKJ228" s="41"/>
      <c r="AKK228" s="41"/>
      <c r="AKL228" s="41"/>
      <c r="AKM228" s="41"/>
      <c r="AKN228" s="41"/>
      <c r="AKO228" s="41"/>
      <c r="AKP228" s="41"/>
      <c r="AKQ228" s="41"/>
      <c r="AKR228" s="41"/>
      <c r="AKS228" s="41"/>
      <c r="AKT228" s="41"/>
      <c r="AKU228" s="41"/>
      <c r="AKV228" s="41"/>
      <c r="AKW228" s="41"/>
      <c r="AKX228" s="41"/>
      <c r="AKY228" s="41"/>
      <c r="AKZ228" s="41"/>
      <c r="ALA228" s="41"/>
      <c r="ALB228" s="41"/>
      <c r="ALC228" s="41"/>
      <c r="ALD228" s="41"/>
      <c r="ALE228" s="41"/>
      <c r="ALF228" s="41"/>
      <c r="ALG228" s="41"/>
      <c r="ALH228" s="41"/>
      <c r="ALI228" s="41"/>
      <c r="ALJ228" s="41"/>
      <c r="ALK228" s="41"/>
      <c r="ALL228" s="41"/>
      <c r="ALM228" s="41"/>
      <c r="ALN228" s="41"/>
      <c r="ALO228" s="41"/>
      <c r="ALP228" s="41"/>
      <c r="ALQ228" s="41"/>
      <c r="ALR228" s="41"/>
      <c r="ALS228" s="41"/>
      <c r="ALT228" s="41"/>
      <c r="ALU228" s="41"/>
      <c r="ALV228" s="41"/>
      <c r="ALW228" s="41"/>
      <c r="ALX228" s="41"/>
      <c r="ALY228" s="41"/>
      <c r="ALZ228" s="41"/>
      <c r="AMA228" s="41"/>
      <c r="AMB228" s="41"/>
      <c r="AMC228" s="41"/>
      <c r="AMD228" s="41"/>
      <c r="AME228" s="41"/>
    </row>
    <row r="229" spans="1:1019" ht="39" customHeight="1" thickBot="1" x14ac:dyDescent="0.25">
      <c r="A229" s="586"/>
      <c r="B229" s="657"/>
      <c r="C229" s="555"/>
      <c r="D229" s="558"/>
      <c r="E229" s="804"/>
      <c r="F229" s="564"/>
      <c r="G229" s="1018"/>
      <c r="H229" s="987"/>
      <c r="I229" s="987"/>
      <c r="J229" s="134" t="s">
        <v>26</v>
      </c>
      <c r="K229" s="20">
        <f t="shared" ref="K229:AB229" si="72">SUM(K227:K228)</f>
        <v>35.9</v>
      </c>
      <c r="L229" s="3">
        <f t="shared" si="72"/>
        <v>0</v>
      </c>
      <c r="M229" s="3">
        <f t="shared" si="72"/>
        <v>0</v>
      </c>
      <c r="N229" s="21">
        <f t="shared" si="72"/>
        <v>35.9</v>
      </c>
      <c r="O229" s="20">
        <f t="shared" si="72"/>
        <v>0</v>
      </c>
      <c r="P229" s="3">
        <f t="shared" si="72"/>
        <v>0</v>
      </c>
      <c r="Q229" s="3">
        <f t="shared" si="72"/>
        <v>0</v>
      </c>
      <c r="R229" s="21">
        <f t="shared" si="72"/>
        <v>0</v>
      </c>
      <c r="S229" s="20">
        <f t="shared" si="72"/>
        <v>0</v>
      </c>
      <c r="T229" s="3">
        <f t="shared" si="72"/>
        <v>0</v>
      </c>
      <c r="U229" s="3">
        <f t="shared" si="72"/>
        <v>0</v>
      </c>
      <c r="V229" s="21">
        <f t="shared" si="72"/>
        <v>0</v>
      </c>
      <c r="W229" s="20">
        <f t="shared" si="72"/>
        <v>0</v>
      </c>
      <c r="X229" s="3">
        <f t="shared" si="72"/>
        <v>0</v>
      </c>
      <c r="Y229" s="3">
        <f t="shared" si="72"/>
        <v>0</v>
      </c>
      <c r="Z229" s="21">
        <f t="shared" si="72"/>
        <v>0</v>
      </c>
      <c r="AA229" s="23">
        <f t="shared" si="72"/>
        <v>0</v>
      </c>
      <c r="AB229" s="106">
        <f t="shared" si="72"/>
        <v>0</v>
      </c>
      <c r="AC229" s="488" t="s">
        <v>347</v>
      </c>
      <c r="AD229" s="489" t="s">
        <v>39</v>
      </c>
      <c r="AE229" s="489" t="s">
        <v>39</v>
      </c>
      <c r="AF229" s="490" t="s">
        <v>39</v>
      </c>
      <c r="AG229" s="41"/>
      <c r="AH229" s="41"/>
      <c r="AI229" s="41"/>
      <c r="AJ229" s="41"/>
      <c r="AK229" s="41"/>
      <c r="AL229" s="41"/>
      <c r="AM229" s="41"/>
      <c r="AN229" s="67"/>
      <c r="AO229" s="67"/>
      <c r="AP229" s="67"/>
      <c r="AQ229" s="58"/>
      <c r="AR229" s="58"/>
      <c r="AS229" s="58"/>
      <c r="AT229" s="58"/>
      <c r="AU229" s="58"/>
      <c r="AV229" s="58"/>
      <c r="AW229" s="58"/>
      <c r="AX229" s="58"/>
      <c r="AY229" s="58"/>
      <c r="AZ229" s="58"/>
      <c r="BA229" s="58"/>
      <c r="BB229" s="58"/>
      <c r="BC229" s="58"/>
      <c r="BD229" s="58"/>
      <c r="BE229" s="58"/>
      <c r="BF229" s="58"/>
      <c r="BG229" s="59"/>
      <c r="BH229" s="67"/>
      <c r="BI229" s="67"/>
      <c r="BJ229" s="67"/>
      <c r="BK229" s="67"/>
      <c r="BL229" s="67"/>
      <c r="BM229" s="67"/>
      <c r="BN229" s="67"/>
      <c r="BO229" s="67"/>
      <c r="BP229" s="41"/>
      <c r="BQ229" s="41"/>
      <c r="BR229" s="41"/>
      <c r="BS229" s="41"/>
      <c r="BT229" s="41"/>
      <c r="BU229" s="41"/>
      <c r="BV229" s="41"/>
      <c r="BW229" s="41"/>
      <c r="BX229" s="41"/>
      <c r="BY229" s="41"/>
      <c r="BZ229" s="41"/>
      <c r="CA229" s="41"/>
      <c r="CB229" s="41"/>
      <c r="CC229" s="41"/>
      <c r="CD229" s="41"/>
      <c r="CE229" s="41"/>
      <c r="CF229" s="41"/>
      <c r="CG229" s="41"/>
      <c r="CH229" s="41"/>
      <c r="CI229" s="41"/>
      <c r="CJ229" s="41"/>
      <c r="CK229" s="41"/>
      <c r="CL229" s="41"/>
      <c r="CM229" s="41"/>
      <c r="CN229" s="41"/>
      <c r="CO229" s="41"/>
      <c r="CP229" s="41"/>
      <c r="CQ229" s="41"/>
      <c r="CR229" s="41"/>
      <c r="CS229" s="41"/>
      <c r="CT229" s="41"/>
      <c r="CU229" s="41"/>
      <c r="CV229" s="41"/>
      <c r="CW229" s="41"/>
      <c r="CX229" s="41"/>
      <c r="CY229" s="41"/>
      <c r="CZ229" s="41"/>
      <c r="DA229" s="41"/>
      <c r="DB229" s="41"/>
      <c r="DC229" s="41"/>
      <c r="DD229" s="41"/>
      <c r="DE229" s="41"/>
      <c r="DF229" s="41"/>
      <c r="DG229" s="41"/>
      <c r="DH229" s="41"/>
      <c r="DI229" s="41"/>
      <c r="DJ229" s="41"/>
      <c r="DK229" s="41"/>
      <c r="DL229" s="41"/>
      <c r="DM229" s="41"/>
      <c r="DN229" s="41"/>
      <c r="DO229" s="41"/>
      <c r="DP229" s="41"/>
      <c r="DQ229" s="41"/>
      <c r="DR229" s="41"/>
      <c r="DS229" s="41"/>
      <c r="DT229" s="41"/>
      <c r="DU229" s="41"/>
      <c r="DV229" s="41"/>
      <c r="DW229" s="41"/>
      <c r="DX229" s="41"/>
      <c r="DY229" s="41"/>
      <c r="DZ229" s="41"/>
      <c r="EA229" s="41"/>
      <c r="EB229" s="41"/>
      <c r="EC229" s="41"/>
      <c r="ED229" s="41"/>
      <c r="EE229" s="41"/>
      <c r="EF229" s="41"/>
      <c r="EG229" s="41"/>
      <c r="EH229" s="41"/>
      <c r="EI229" s="41"/>
      <c r="EJ229" s="41"/>
      <c r="EK229" s="41"/>
      <c r="EL229" s="41"/>
      <c r="EM229" s="41"/>
      <c r="EN229" s="41"/>
      <c r="EO229" s="41"/>
      <c r="EP229" s="41"/>
      <c r="EQ229" s="41"/>
      <c r="ER229" s="41"/>
      <c r="ES229" s="41"/>
      <c r="ET229" s="41"/>
      <c r="EU229" s="41"/>
      <c r="EV229" s="41"/>
      <c r="EW229" s="41"/>
      <c r="EX229" s="41"/>
      <c r="EY229" s="41"/>
      <c r="EZ229" s="41"/>
      <c r="FA229" s="41"/>
      <c r="FB229" s="41"/>
      <c r="FC229" s="41"/>
      <c r="FD229" s="41"/>
      <c r="FE229" s="41"/>
      <c r="FF229" s="41"/>
      <c r="FG229" s="41"/>
      <c r="FH229" s="41"/>
      <c r="FI229" s="41"/>
      <c r="FJ229" s="41"/>
      <c r="FK229" s="41"/>
      <c r="FL229" s="41"/>
      <c r="FM229" s="41"/>
      <c r="FN229" s="41"/>
      <c r="FO229" s="41"/>
      <c r="FP229" s="41"/>
      <c r="FQ229" s="41"/>
      <c r="FR229" s="41"/>
      <c r="FS229" s="41"/>
      <c r="FT229" s="41"/>
      <c r="FU229" s="41"/>
      <c r="FV229" s="41"/>
      <c r="FW229" s="41"/>
      <c r="FX229" s="41"/>
      <c r="FY229" s="41"/>
      <c r="FZ229" s="41"/>
      <c r="GA229" s="41"/>
      <c r="GB229" s="41"/>
      <c r="GC229" s="41"/>
      <c r="GD229" s="41"/>
      <c r="GE229" s="41"/>
      <c r="GF229" s="41"/>
      <c r="GG229" s="41"/>
      <c r="GH229" s="41"/>
      <c r="GI229" s="41"/>
      <c r="GJ229" s="41"/>
      <c r="GK229" s="41"/>
      <c r="GL229" s="41"/>
      <c r="GM229" s="41"/>
      <c r="GN229" s="41"/>
      <c r="GO229" s="41"/>
      <c r="GP229" s="41"/>
      <c r="GQ229" s="41"/>
      <c r="GR229" s="41"/>
      <c r="GS229" s="41"/>
      <c r="GT229" s="41"/>
      <c r="GU229" s="41"/>
      <c r="GV229" s="41"/>
      <c r="GW229" s="41"/>
      <c r="GX229" s="41"/>
      <c r="GY229" s="41"/>
      <c r="GZ229" s="41"/>
      <c r="HA229" s="41"/>
      <c r="HB229" s="41"/>
      <c r="HC229" s="41"/>
      <c r="HD229" s="41"/>
      <c r="HE229" s="41"/>
      <c r="HF229" s="41"/>
      <c r="HG229" s="41"/>
      <c r="HH229" s="41"/>
      <c r="HI229" s="41"/>
      <c r="HJ229" s="41"/>
      <c r="HK229" s="41"/>
      <c r="HL229" s="41"/>
      <c r="HM229" s="41"/>
      <c r="HN229" s="41"/>
      <c r="HO229" s="41"/>
      <c r="HP229" s="41"/>
      <c r="HQ229" s="41"/>
      <c r="HR229" s="41"/>
      <c r="HS229" s="41"/>
      <c r="HT229" s="41"/>
      <c r="HU229" s="41"/>
      <c r="HV229" s="41"/>
      <c r="HW229" s="41"/>
      <c r="HX229" s="41"/>
      <c r="HY229" s="41"/>
      <c r="HZ229" s="41"/>
      <c r="IA229" s="41"/>
      <c r="IB229" s="41"/>
      <c r="IC229" s="41"/>
      <c r="ID229" s="41"/>
      <c r="IE229" s="41"/>
      <c r="IF229" s="41"/>
      <c r="IG229" s="41"/>
      <c r="IH229" s="41"/>
      <c r="II229" s="41"/>
      <c r="IJ229" s="41"/>
      <c r="IK229" s="41"/>
      <c r="IL229" s="41"/>
      <c r="IM229" s="41"/>
      <c r="IN229" s="41"/>
      <c r="IO229" s="41"/>
      <c r="IP229" s="41"/>
      <c r="IQ229" s="41"/>
      <c r="IR229" s="41"/>
      <c r="IS229" s="41"/>
      <c r="IT229" s="41"/>
      <c r="IU229" s="41"/>
      <c r="IV229" s="41"/>
      <c r="IW229" s="41"/>
      <c r="IX229" s="41"/>
      <c r="IY229" s="41"/>
      <c r="IZ229" s="41"/>
      <c r="JA229" s="41"/>
      <c r="JB229" s="41"/>
      <c r="JC229" s="41"/>
      <c r="JD229" s="41"/>
      <c r="JE229" s="41"/>
      <c r="JF229" s="41"/>
      <c r="JG229" s="41"/>
      <c r="JH229" s="41"/>
      <c r="JI229" s="41"/>
      <c r="JJ229" s="41"/>
      <c r="JK229" s="41"/>
      <c r="JL229" s="41"/>
      <c r="JM229" s="41"/>
      <c r="JN229" s="41"/>
      <c r="JO229" s="41"/>
      <c r="JP229" s="41"/>
      <c r="JQ229" s="41"/>
      <c r="JR229" s="41"/>
      <c r="JS229" s="41"/>
      <c r="JT229" s="41"/>
      <c r="JU229" s="41"/>
      <c r="JV229" s="41"/>
      <c r="JW229" s="41"/>
      <c r="JX229" s="41"/>
      <c r="JY229" s="41"/>
      <c r="JZ229" s="41"/>
      <c r="KA229" s="41"/>
      <c r="KB229" s="41"/>
      <c r="KC229" s="41"/>
      <c r="KD229" s="41"/>
      <c r="KE229" s="41"/>
      <c r="KF229" s="41"/>
      <c r="KG229" s="41"/>
      <c r="KH229" s="41"/>
      <c r="KI229" s="41"/>
      <c r="KJ229" s="41"/>
      <c r="KK229" s="41"/>
      <c r="KL229" s="41"/>
      <c r="KM229" s="41"/>
      <c r="KN229" s="41"/>
      <c r="KO229" s="41"/>
      <c r="KP229" s="41"/>
      <c r="KQ229" s="41"/>
      <c r="KR229" s="41"/>
      <c r="KS229" s="41"/>
      <c r="KT229" s="41"/>
      <c r="KU229" s="41"/>
      <c r="KV229" s="41"/>
      <c r="KW229" s="41"/>
      <c r="KX229" s="41"/>
      <c r="KY229" s="41"/>
      <c r="KZ229" s="41"/>
      <c r="LA229" s="41"/>
      <c r="LB229" s="41"/>
      <c r="LC229" s="41"/>
      <c r="LD229" s="41"/>
      <c r="LE229" s="41"/>
      <c r="LF229" s="41"/>
      <c r="LG229" s="41"/>
      <c r="LH229" s="41"/>
      <c r="LI229" s="41"/>
      <c r="LJ229" s="41"/>
      <c r="LK229" s="41"/>
      <c r="LL229" s="41"/>
      <c r="LM229" s="41"/>
      <c r="LN229" s="41"/>
      <c r="LO229" s="41"/>
      <c r="LP229" s="41"/>
      <c r="LQ229" s="41"/>
      <c r="LR229" s="41"/>
      <c r="LS229" s="41"/>
      <c r="LT229" s="41"/>
      <c r="LU229" s="41"/>
      <c r="LV229" s="41"/>
      <c r="LW229" s="41"/>
      <c r="LX229" s="41"/>
      <c r="LY229" s="41"/>
      <c r="LZ229" s="41"/>
      <c r="MA229" s="41"/>
      <c r="MB229" s="41"/>
      <c r="MC229" s="41"/>
      <c r="MD229" s="41"/>
      <c r="ME229" s="41"/>
      <c r="MF229" s="41"/>
      <c r="MG229" s="41"/>
      <c r="MH229" s="41"/>
      <c r="MI229" s="41"/>
      <c r="MJ229" s="41"/>
      <c r="MK229" s="41"/>
      <c r="ML229" s="41"/>
      <c r="MM229" s="41"/>
      <c r="MN229" s="41"/>
      <c r="MO229" s="41"/>
      <c r="MP229" s="41"/>
      <c r="MQ229" s="41"/>
      <c r="MR229" s="41"/>
      <c r="MS229" s="41"/>
      <c r="MT229" s="41"/>
      <c r="MU229" s="41"/>
      <c r="MV229" s="41"/>
      <c r="MW229" s="41"/>
      <c r="MX229" s="41"/>
      <c r="MY229" s="41"/>
      <c r="MZ229" s="41"/>
      <c r="NA229" s="41"/>
      <c r="NB229" s="41"/>
      <c r="NC229" s="41"/>
      <c r="ND229" s="41"/>
      <c r="NE229" s="41"/>
      <c r="NF229" s="41"/>
      <c r="NG229" s="41"/>
      <c r="NH229" s="41"/>
      <c r="NI229" s="41"/>
      <c r="NJ229" s="41"/>
      <c r="NK229" s="41"/>
      <c r="NL229" s="41"/>
      <c r="NM229" s="41"/>
      <c r="NN229" s="41"/>
      <c r="NO229" s="41"/>
      <c r="NP229" s="41"/>
      <c r="NQ229" s="41"/>
      <c r="NR229" s="41"/>
      <c r="NS229" s="41"/>
      <c r="NT229" s="41"/>
      <c r="NU229" s="41"/>
      <c r="NV229" s="41"/>
      <c r="NW229" s="41"/>
      <c r="NX229" s="41"/>
      <c r="NY229" s="41"/>
      <c r="NZ229" s="41"/>
      <c r="OA229" s="41"/>
      <c r="OB229" s="41"/>
      <c r="OC229" s="41"/>
      <c r="OD229" s="41"/>
      <c r="OE229" s="41"/>
      <c r="OF229" s="41"/>
      <c r="OG229" s="41"/>
      <c r="OH229" s="41"/>
      <c r="OI229" s="41"/>
      <c r="OJ229" s="41"/>
      <c r="OK229" s="41"/>
      <c r="OL229" s="41"/>
      <c r="OM229" s="41"/>
      <c r="ON229" s="41"/>
      <c r="OO229" s="41"/>
      <c r="OP229" s="41"/>
      <c r="OQ229" s="41"/>
      <c r="OR229" s="41"/>
      <c r="OS229" s="41"/>
      <c r="OT229" s="41"/>
      <c r="OU229" s="41"/>
      <c r="OV229" s="41"/>
      <c r="OW229" s="41"/>
      <c r="OX229" s="41"/>
      <c r="OY229" s="41"/>
      <c r="OZ229" s="41"/>
      <c r="PA229" s="41"/>
      <c r="PB229" s="41"/>
      <c r="PC229" s="41"/>
      <c r="PD229" s="41"/>
      <c r="PE229" s="41"/>
      <c r="PF229" s="41"/>
      <c r="PG229" s="41"/>
      <c r="PH229" s="41"/>
      <c r="PI229" s="41"/>
      <c r="PJ229" s="41"/>
      <c r="PK229" s="41"/>
      <c r="PL229" s="41"/>
      <c r="PM229" s="41"/>
      <c r="PN229" s="41"/>
      <c r="PO229" s="41"/>
      <c r="PP229" s="41"/>
      <c r="PQ229" s="41"/>
      <c r="PR229" s="41"/>
      <c r="PS229" s="41"/>
      <c r="PT229" s="41"/>
      <c r="PU229" s="41"/>
      <c r="PV229" s="41"/>
      <c r="PW229" s="41"/>
      <c r="PX229" s="41"/>
      <c r="PY229" s="41"/>
      <c r="PZ229" s="41"/>
      <c r="QA229" s="41"/>
      <c r="QB229" s="41"/>
      <c r="QC229" s="41"/>
      <c r="QD229" s="41"/>
      <c r="QE229" s="41"/>
      <c r="QF229" s="41"/>
      <c r="QG229" s="41"/>
      <c r="QH229" s="41"/>
      <c r="QI229" s="41"/>
      <c r="QJ229" s="41"/>
      <c r="QK229" s="41"/>
      <c r="QL229" s="41"/>
      <c r="QM229" s="41"/>
      <c r="QN229" s="41"/>
      <c r="QO229" s="41"/>
      <c r="QP229" s="41"/>
      <c r="QQ229" s="41"/>
      <c r="QR229" s="41"/>
      <c r="QS229" s="41"/>
      <c r="QT229" s="41"/>
      <c r="QU229" s="41"/>
      <c r="QV229" s="41"/>
      <c r="QW229" s="41"/>
      <c r="QX229" s="41"/>
      <c r="QY229" s="41"/>
      <c r="QZ229" s="41"/>
      <c r="RA229" s="41"/>
      <c r="RB229" s="41"/>
      <c r="RC229" s="41"/>
      <c r="RD229" s="41"/>
      <c r="RE229" s="41"/>
      <c r="RF229" s="41"/>
      <c r="RG229" s="41"/>
      <c r="RH229" s="41"/>
      <c r="RI229" s="41"/>
      <c r="RJ229" s="41"/>
      <c r="RK229" s="41"/>
      <c r="RL229" s="41"/>
      <c r="RM229" s="41"/>
      <c r="RN229" s="41"/>
      <c r="RO229" s="41"/>
      <c r="RP229" s="41"/>
      <c r="RQ229" s="41"/>
      <c r="RR229" s="41"/>
      <c r="RS229" s="41"/>
      <c r="RT229" s="41"/>
      <c r="RU229" s="41"/>
      <c r="RV229" s="41"/>
      <c r="RW229" s="41"/>
      <c r="RX229" s="41"/>
      <c r="RY229" s="41"/>
      <c r="RZ229" s="41"/>
      <c r="SA229" s="41"/>
      <c r="SB229" s="41"/>
      <c r="SC229" s="41"/>
      <c r="SD229" s="41"/>
      <c r="SE229" s="41"/>
      <c r="SF229" s="41"/>
      <c r="SG229" s="41"/>
      <c r="SH229" s="41"/>
      <c r="SI229" s="41"/>
      <c r="SJ229" s="41"/>
      <c r="SK229" s="41"/>
      <c r="SL229" s="41"/>
      <c r="SM229" s="41"/>
      <c r="SN229" s="41"/>
      <c r="SO229" s="41"/>
      <c r="SP229" s="41"/>
      <c r="SQ229" s="41"/>
      <c r="SR229" s="41"/>
      <c r="SS229" s="41"/>
      <c r="ST229" s="41"/>
      <c r="SU229" s="41"/>
      <c r="SV229" s="41"/>
      <c r="SW229" s="41"/>
      <c r="SX229" s="41"/>
      <c r="SY229" s="41"/>
      <c r="SZ229" s="41"/>
      <c r="TA229" s="41"/>
      <c r="TB229" s="41"/>
      <c r="TC229" s="41"/>
      <c r="TD229" s="41"/>
      <c r="TE229" s="41"/>
      <c r="TF229" s="41"/>
      <c r="TG229" s="41"/>
      <c r="TH229" s="41"/>
      <c r="TI229" s="41"/>
      <c r="TJ229" s="41"/>
      <c r="TK229" s="41"/>
      <c r="TL229" s="41"/>
      <c r="TM229" s="41"/>
      <c r="TN229" s="41"/>
      <c r="TO229" s="41"/>
      <c r="TP229" s="41"/>
      <c r="TQ229" s="41"/>
      <c r="TR229" s="41"/>
      <c r="TS229" s="41"/>
      <c r="TT229" s="41"/>
      <c r="TU229" s="41"/>
      <c r="TV229" s="41"/>
      <c r="TW229" s="41"/>
      <c r="TX229" s="41"/>
      <c r="TY229" s="41"/>
      <c r="TZ229" s="41"/>
      <c r="UA229" s="41"/>
      <c r="UB229" s="41"/>
      <c r="UC229" s="41"/>
      <c r="UD229" s="41"/>
      <c r="UE229" s="41"/>
      <c r="UF229" s="41"/>
      <c r="UG229" s="41"/>
      <c r="UH229" s="41"/>
      <c r="UI229" s="41"/>
      <c r="UJ229" s="41"/>
      <c r="UK229" s="41"/>
      <c r="UL229" s="41"/>
      <c r="UM229" s="41"/>
      <c r="UN229" s="41"/>
      <c r="UO229" s="41"/>
      <c r="UP229" s="41"/>
      <c r="UQ229" s="41"/>
      <c r="UR229" s="41"/>
      <c r="US229" s="41"/>
      <c r="UT229" s="41"/>
      <c r="UU229" s="41"/>
      <c r="UV229" s="41"/>
      <c r="UW229" s="41"/>
      <c r="UX229" s="41"/>
      <c r="UY229" s="41"/>
      <c r="UZ229" s="41"/>
      <c r="VA229" s="41"/>
      <c r="VB229" s="41"/>
      <c r="VC229" s="41"/>
      <c r="VD229" s="41"/>
      <c r="VE229" s="41"/>
      <c r="VF229" s="41"/>
      <c r="VG229" s="41"/>
      <c r="VH229" s="41"/>
      <c r="VI229" s="41"/>
      <c r="VJ229" s="41"/>
      <c r="VK229" s="41"/>
      <c r="VL229" s="41"/>
      <c r="VM229" s="41"/>
      <c r="VN229" s="41"/>
      <c r="VO229" s="41"/>
      <c r="VP229" s="41"/>
      <c r="VQ229" s="41"/>
      <c r="VR229" s="41"/>
      <c r="VS229" s="41"/>
      <c r="VT229" s="41"/>
      <c r="VU229" s="41"/>
      <c r="VV229" s="41"/>
      <c r="VW229" s="41"/>
      <c r="VX229" s="41"/>
      <c r="VY229" s="41"/>
      <c r="VZ229" s="41"/>
      <c r="WA229" s="41"/>
      <c r="WB229" s="41"/>
      <c r="WC229" s="41"/>
      <c r="WD229" s="41"/>
      <c r="WE229" s="41"/>
      <c r="WF229" s="41"/>
      <c r="WG229" s="41"/>
      <c r="WH229" s="41"/>
      <c r="WI229" s="41"/>
      <c r="WJ229" s="41"/>
      <c r="WK229" s="41"/>
      <c r="WL229" s="41"/>
      <c r="WM229" s="41"/>
      <c r="WN229" s="41"/>
      <c r="WO229" s="41"/>
      <c r="WP229" s="41"/>
      <c r="WQ229" s="41"/>
      <c r="WR229" s="41"/>
      <c r="WS229" s="41"/>
      <c r="WT229" s="41"/>
      <c r="WU229" s="41"/>
      <c r="WV229" s="41"/>
      <c r="WW229" s="41"/>
      <c r="WX229" s="41"/>
      <c r="WY229" s="41"/>
      <c r="WZ229" s="41"/>
      <c r="XA229" s="41"/>
      <c r="XB229" s="41"/>
      <c r="XC229" s="41"/>
      <c r="XD229" s="41"/>
      <c r="XE229" s="41"/>
      <c r="XF229" s="41"/>
      <c r="XG229" s="41"/>
      <c r="XH229" s="41"/>
      <c r="XI229" s="41"/>
      <c r="XJ229" s="41"/>
      <c r="XK229" s="41"/>
      <c r="XL229" s="41"/>
      <c r="XM229" s="41"/>
      <c r="XN229" s="41"/>
      <c r="XO229" s="41"/>
      <c r="XP229" s="41"/>
      <c r="XQ229" s="41"/>
      <c r="XR229" s="41"/>
      <c r="XS229" s="41"/>
      <c r="XT229" s="41"/>
      <c r="XU229" s="41"/>
      <c r="XV229" s="41"/>
      <c r="XW229" s="41"/>
      <c r="XX229" s="41"/>
      <c r="XY229" s="41"/>
      <c r="XZ229" s="41"/>
      <c r="YA229" s="41"/>
      <c r="YB229" s="41"/>
      <c r="YC229" s="41"/>
      <c r="YD229" s="41"/>
      <c r="YE229" s="41"/>
      <c r="YF229" s="41"/>
      <c r="YG229" s="41"/>
      <c r="YH229" s="41"/>
      <c r="YI229" s="41"/>
      <c r="YJ229" s="41"/>
      <c r="YK229" s="41"/>
      <c r="YL229" s="41"/>
      <c r="YM229" s="41"/>
      <c r="YN229" s="41"/>
      <c r="YO229" s="41"/>
      <c r="YP229" s="41"/>
      <c r="YQ229" s="41"/>
      <c r="YR229" s="41"/>
      <c r="YS229" s="41"/>
      <c r="YT229" s="41"/>
      <c r="YU229" s="41"/>
      <c r="YV229" s="41"/>
      <c r="YW229" s="41"/>
      <c r="YX229" s="41"/>
      <c r="YY229" s="41"/>
      <c r="YZ229" s="41"/>
      <c r="ZA229" s="41"/>
      <c r="ZB229" s="41"/>
      <c r="ZC229" s="41"/>
      <c r="ZD229" s="41"/>
      <c r="ZE229" s="41"/>
      <c r="ZF229" s="41"/>
      <c r="ZG229" s="41"/>
      <c r="ZH229" s="41"/>
      <c r="ZI229" s="41"/>
      <c r="ZJ229" s="41"/>
      <c r="ZK229" s="41"/>
      <c r="ZL229" s="41"/>
      <c r="ZM229" s="41"/>
      <c r="ZN229" s="41"/>
      <c r="ZO229" s="41"/>
      <c r="ZP229" s="41"/>
      <c r="ZQ229" s="41"/>
      <c r="ZR229" s="41"/>
      <c r="ZS229" s="41"/>
      <c r="ZT229" s="41"/>
      <c r="ZU229" s="41"/>
      <c r="ZV229" s="41"/>
      <c r="ZW229" s="41"/>
      <c r="ZX229" s="41"/>
      <c r="ZY229" s="41"/>
      <c r="ZZ229" s="41"/>
      <c r="AAA229" s="41"/>
      <c r="AAB229" s="41"/>
      <c r="AAC229" s="41"/>
      <c r="AAD229" s="41"/>
      <c r="AAE229" s="41"/>
      <c r="AAF229" s="41"/>
      <c r="AAG229" s="41"/>
      <c r="AAH229" s="41"/>
      <c r="AAI229" s="41"/>
      <c r="AAJ229" s="41"/>
      <c r="AAK229" s="41"/>
      <c r="AAL229" s="41"/>
      <c r="AAM229" s="41"/>
      <c r="AAN229" s="41"/>
      <c r="AAO229" s="41"/>
      <c r="AAP229" s="41"/>
      <c r="AAQ229" s="41"/>
      <c r="AAR229" s="41"/>
      <c r="AAS229" s="41"/>
      <c r="AAT229" s="41"/>
      <c r="AAU229" s="41"/>
      <c r="AAV229" s="41"/>
      <c r="AAW229" s="41"/>
      <c r="AAX229" s="41"/>
      <c r="AAY229" s="41"/>
      <c r="AAZ229" s="41"/>
      <c r="ABA229" s="41"/>
      <c r="ABB229" s="41"/>
      <c r="ABC229" s="41"/>
      <c r="ABD229" s="41"/>
      <c r="ABE229" s="41"/>
      <c r="ABF229" s="41"/>
      <c r="ABG229" s="41"/>
      <c r="ABH229" s="41"/>
      <c r="ABI229" s="41"/>
      <c r="ABJ229" s="41"/>
      <c r="ABK229" s="41"/>
      <c r="ABL229" s="41"/>
      <c r="ABM229" s="41"/>
      <c r="ABN229" s="41"/>
      <c r="ABO229" s="41"/>
      <c r="ABP229" s="41"/>
      <c r="ABQ229" s="41"/>
      <c r="ABR229" s="41"/>
      <c r="ABS229" s="41"/>
      <c r="ABT229" s="41"/>
      <c r="ABU229" s="41"/>
      <c r="ABV229" s="41"/>
      <c r="ABW229" s="41"/>
      <c r="ABX229" s="41"/>
      <c r="ABY229" s="41"/>
      <c r="ABZ229" s="41"/>
      <c r="ACA229" s="41"/>
      <c r="ACB229" s="41"/>
      <c r="ACC229" s="41"/>
      <c r="ACD229" s="41"/>
      <c r="ACE229" s="41"/>
      <c r="ACF229" s="41"/>
      <c r="ACG229" s="41"/>
      <c r="ACH229" s="41"/>
      <c r="ACI229" s="41"/>
      <c r="ACJ229" s="41"/>
      <c r="ACK229" s="41"/>
      <c r="ACL229" s="41"/>
      <c r="ACM229" s="41"/>
      <c r="ACN229" s="41"/>
      <c r="ACO229" s="41"/>
      <c r="ACP229" s="41"/>
      <c r="ACQ229" s="41"/>
      <c r="ACR229" s="41"/>
      <c r="ACS229" s="41"/>
      <c r="ACT229" s="41"/>
      <c r="ACU229" s="41"/>
      <c r="ACV229" s="41"/>
      <c r="ACW229" s="41"/>
      <c r="ACX229" s="41"/>
      <c r="ACY229" s="41"/>
      <c r="ACZ229" s="41"/>
      <c r="ADA229" s="41"/>
      <c r="ADB229" s="41"/>
      <c r="ADC229" s="41"/>
      <c r="ADD229" s="41"/>
      <c r="ADE229" s="41"/>
      <c r="ADF229" s="41"/>
      <c r="ADG229" s="41"/>
      <c r="ADH229" s="41"/>
      <c r="ADI229" s="41"/>
      <c r="ADJ229" s="41"/>
      <c r="ADK229" s="41"/>
      <c r="ADL229" s="41"/>
      <c r="ADM229" s="41"/>
      <c r="ADN229" s="41"/>
      <c r="ADO229" s="41"/>
      <c r="ADP229" s="41"/>
      <c r="ADQ229" s="41"/>
      <c r="ADR229" s="41"/>
      <c r="ADS229" s="41"/>
      <c r="ADT229" s="41"/>
      <c r="ADU229" s="41"/>
      <c r="ADV229" s="41"/>
      <c r="ADW229" s="41"/>
      <c r="ADX229" s="41"/>
      <c r="ADY229" s="41"/>
      <c r="ADZ229" s="41"/>
      <c r="AEA229" s="41"/>
      <c r="AEB229" s="41"/>
      <c r="AEC229" s="41"/>
      <c r="AED229" s="41"/>
      <c r="AEE229" s="41"/>
      <c r="AEF229" s="41"/>
      <c r="AEG229" s="41"/>
      <c r="AEH229" s="41"/>
      <c r="AEI229" s="41"/>
      <c r="AEJ229" s="41"/>
      <c r="AEK229" s="41"/>
      <c r="AEL229" s="41"/>
      <c r="AEM229" s="41"/>
      <c r="AEN229" s="41"/>
      <c r="AEO229" s="41"/>
      <c r="AEP229" s="41"/>
      <c r="AEQ229" s="41"/>
      <c r="AER229" s="41"/>
      <c r="AES229" s="41"/>
      <c r="AET229" s="41"/>
      <c r="AEU229" s="41"/>
      <c r="AEV229" s="41"/>
      <c r="AEW229" s="41"/>
      <c r="AEX229" s="41"/>
      <c r="AEY229" s="41"/>
      <c r="AEZ229" s="41"/>
      <c r="AFA229" s="41"/>
      <c r="AFB229" s="41"/>
      <c r="AFC229" s="41"/>
      <c r="AFD229" s="41"/>
      <c r="AFE229" s="41"/>
      <c r="AFF229" s="41"/>
      <c r="AFG229" s="41"/>
      <c r="AFH229" s="41"/>
      <c r="AFI229" s="41"/>
      <c r="AFJ229" s="41"/>
      <c r="AFK229" s="41"/>
      <c r="AFL229" s="41"/>
      <c r="AFM229" s="41"/>
      <c r="AFN229" s="41"/>
      <c r="AFO229" s="41"/>
      <c r="AFP229" s="41"/>
      <c r="AFQ229" s="41"/>
      <c r="AFR229" s="41"/>
      <c r="AFS229" s="41"/>
      <c r="AFT229" s="41"/>
      <c r="AFU229" s="41"/>
      <c r="AFV229" s="41"/>
      <c r="AFW229" s="41"/>
      <c r="AFX229" s="41"/>
      <c r="AFY229" s="41"/>
      <c r="AFZ229" s="41"/>
      <c r="AGA229" s="41"/>
      <c r="AGB229" s="41"/>
      <c r="AGC229" s="41"/>
      <c r="AGD229" s="41"/>
      <c r="AGE229" s="41"/>
      <c r="AGF229" s="41"/>
      <c r="AGG229" s="41"/>
      <c r="AGH229" s="41"/>
      <c r="AGI229" s="41"/>
      <c r="AGJ229" s="41"/>
      <c r="AGK229" s="41"/>
      <c r="AGL229" s="41"/>
      <c r="AGM229" s="41"/>
      <c r="AGN229" s="41"/>
      <c r="AGO229" s="41"/>
      <c r="AGP229" s="41"/>
      <c r="AGQ229" s="41"/>
      <c r="AGR229" s="41"/>
      <c r="AGS229" s="41"/>
      <c r="AGT229" s="41"/>
      <c r="AGU229" s="41"/>
      <c r="AGV229" s="41"/>
      <c r="AGW229" s="41"/>
      <c r="AGX229" s="41"/>
      <c r="AGY229" s="41"/>
      <c r="AGZ229" s="41"/>
      <c r="AHA229" s="41"/>
      <c r="AHB229" s="41"/>
      <c r="AHC229" s="41"/>
      <c r="AHD229" s="41"/>
      <c r="AHE229" s="41"/>
      <c r="AHF229" s="41"/>
      <c r="AHG229" s="41"/>
      <c r="AHH229" s="41"/>
      <c r="AHI229" s="41"/>
      <c r="AHJ229" s="41"/>
      <c r="AHK229" s="41"/>
      <c r="AHL229" s="41"/>
      <c r="AHM229" s="41"/>
      <c r="AHN229" s="41"/>
      <c r="AHO229" s="41"/>
      <c r="AHP229" s="41"/>
      <c r="AHQ229" s="41"/>
      <c r="AHR229" s="41"/>
      <c r="AHS229" s="41"/>
      <c r="AHT229" s="41"/>
      <c r="AHU229" s="41"/>
      <c r="AHV229" s="41"/>
      <c r="AHW229" s="41"/>
      <c r="AHX229" s="41"/>
      <c r="AHY229" s="41"/>
      <c r="AHZ229" s="41"/>
      <c r="AIA229" s="41"/>
      <c r="AIB229" s="41"/>
      <c r="AIC229" s="41"/>
      <c r="AID229" s="41"/>
      <c r="AIE229" s="41"/>
      <c r="AIF229" s="41"/>
      <c r="AIG229" s="41"/>
      <c r="AIH229" s="41"/>
      <c r="AII229" s="41"/>
      <c r="AIJ229" s="41"/>
      <c r="AIK229" s="41"/>
      <c r="AIL229" s="41"/>
      <c r="AIM229" s="41"/>
      <c r="AIN229" s="41"/>
      <c r="AIO229" s="41"/>
      <c r="AIP229" s="41"/>
      <c r="AIQ229" s="41"/>
      <c r="AIR229" s="41"/>
      <c r="AIS229" s="41"/>
      <c r="AIT229" s="41"/>
      <c r="AIU229" s="41"/>
      <c r="AIV229" s="41"/>
      <c r="AIW229" s="41"/>
      <c r="AIX229" s="41"/>
      <c r="AIY229" s="41"/>
      <c r="AIZ229" s="41"/>
      <c r="AJA229" s="41"/>
      <c r="AJB229" s="41"/>
      <c r="AJC229" s="41"/>
      <c r="AJD229" s="41"/>
      <c r="AJE229" s="41"/>
      <c r="AJF229" s="41"/>
      <c r="AJG229" s="41"/>
      <c r="AJH229" s="41"/>
      <c r="AJI229" s="41"/>
      <c r="AJJ229" s="41"/>
      <c r="AJK229" s="41"/>
      <c r="AJL229" s="41"/>
      <c r="AJM229" s="41"/>
      <c r="AJN229" s="41"/>
      <c r="AJO229" s="41"/>
      <c r="AJP229" s="41"/>
      <c r="AJQ229" s="41"/>
      <c r="AJR229" s="41"/>
      <c r="AJS229" s="41"/>
      <c r="AJT229" s="41"/>
      <c r="AJU229" s="41"/>
      <c r="AJV229" s="41"/>
      <c r="AJW229" s="41"/>
      <c r="AJX229" s="41"/>
      <c r="AJY229" s="41"/>
      <c r="AJZ229" s="41"/>
      <c r="AKA229" s="41"/>
      <c r="AKB229" s="41"/>
      <c r="AKC229" s="41"/>
      <c r="AKD229" s="41"/>
      <c r="AKE229" s="41"/>
      <c r="AKF229" s="41"/>
      <c r="AKG229" s="41"/>
      <c r="AKH229" s="41"/>
      <c r="AKI229" s="41"/>
      <c r="AKJ229" s="41"/>
      <c r="AKK229" s="41"/>
      <c r="AKL229" s="41"/>
      <c r="AKM229" s="41"/>
      <c r="AKN229" s="41"/>
      <c r="AKO229" s="41"/>
      <c r="AKP229" s="41"/>
      <c r="AKQ229" s="41"/>
      <c r="AKR229" s="41"/>
      <c r="AKS229" s="41"/>
      <c r="AKT229" s="41"/>
      <c r="AKU229" s="41"/>
      <c r="AKV229" s="41"/>
      <c r="AKW229" s="41"/>
      <c r="AKX229" s="41"/>
      <c r="AKY229" s="41"/>
      <c r="AKZ229" s="41"/>
      <c r="ALA229" s="41"/>
      <c r="ALB229" s="41"/>
      <c r="ALC229" s="41"/>
      <c r="ALD229" s="41"/>
      <c r="ALE229" s="41"/>
      <c r="ALF229" s="41"/>
      <c r="ALG229" s="41"/>
      <c r="ALH229" s="41"/>
      <c r="ALI229" s="41"/>
      <c r="ALJ229" s="41"/>
      <c r="ALK229" s="41"/>
      <c r="ALL229" s="41"/>
      <c r="ALM229" s="41"/>
      <c r="ALN229" s="41"/>
      <c r="ALO229" s="41"/>
      <c r="ALP229" s="41"/>
      <c r="ALQ229" s="41"/>
      <c r="ALR229" s="41"/>
      <c r="ALS229" s="41"/>
      <c r="ALT229" s="41"/>
      <c r="ALU229" s="41"/>
      <c r="ALV229" s="41"/>
      <c r="ALW229" s="41"/>
      <c r="ALX229" s="41"/>
      <c r="ALY229" s="41"/>
      <c r="ALZ229" s="41"/>
      <c r="AMA229" s="41"/>
      <c r="AMB229" s="41"/>
      <c r="AMC229" s="41"/>
      <c r="AMD229" s="41"/>
      <c r="AME229" s="41"/>
    </row>
    <row r="230" spans="1:1019" ht="31.5" customHeight="1" thickBot="1" x14ac:dyDescent="0.25">
      <c r="A230" s="665" t="s">
        <v>17</v>
      </c>
      <c r="B230" s="656" t="s">
        <v>18</v>
      </c>
      <c r="C230" s="764" t="s">
        <v>18</v>
      </c>
      <c r="D230" s="1103" t="s">
        <v>264</v>
      </c>
      <c r="E230" s="971" t="s">
        <v>265</v>
      </c>
      <c r="F230" s="809"/>
      <c r="G230" s="824" t="s">
        <v>165</v>
      </c>
      <c r="H230" s="970" t="s">
        <v>21</v>
      </c>
      <c r="I230" s="1037" t="s">
        <v>22</v>
      </c>
      <c r="J230" s="275" t="s">
        <v>25</v>
      </c>
      <c r="K230" s="250">
        <f>+L230+N230</f>
        <v>0</v>
      </c>
      <c r="L230" s="99">
        <v>0</v>
      </c>
      <c r="M230" s="99">
        <v>0</v>
      </c>
      <c r="N230" s="251">
        <v>0</v>
      </c>
      <c r="O230" s="250">
        <f>+P230+R230</f>
        <v>0</v>
      </c>
      <c r="P230" s="99">
        <v>0</v>
      </c>
      <c r="Q230" s="99">
        <v>0</v>
      </c>
      <c r="R230" s="251">
        <v>0</v>
      </c>
      <c r="S230" s="250">
        <f>+T230+V230</f>
        <v>0</v>
      </c>
      <c r="T230" s="99">
        <v>0</v>
      </c>
      <c r="U230" s="99">
        <v>0</v>
      </c>
      <c r="V230" s="251">
        <v>0</v>
      </c>
      <c r="W230" s="250">
        <f>+X230+Z230</f>
        <v>0</v>
      </c>
      <c r="X230" s="99">
        <v>0</v>
      </c>
      <c r="Y230" s="99">
        <v>0</v>
      </c>
      <c r="Z230" s="251">
        <v>0</v>
      </c>
      <c r="AA230" s="101">
        <v>0</v>
      </c>
      <c r="AB230" s="101">
        <v>0</v>
      </c>
      <c r="AC230" s="688" t="s">
        <v>266</v>
      </c>
      <c r="AD230" s="639" t="s">
        <v>37</v>
      </c>
      <c r="AE230" s="639" t="s">
        <v>39</v>
      </c>
      <c r="AF230" s="1102" t="s">
        <v>39</v>
      </c>
      <c r="AG230" s="41"/>
      <c r="AH230" s="41"/>
      <c r="AI230" s="41"/>
      <c r="AJ230" s="41"/>
      <c r="AK230" s="41"/>
      <c r="AL230" s="41"/>
      <c r="AM230" s="41"/>
      <c r="AN230" s="67"/>
      <c r="AO230" s="67"/>
      <c r="AP230" s="67"/>
      <c r="AQ230" s="58"/>
      <c r="AR230" s="58"/>
      <c r="AS230" s="58"/>
      <c r="AT230" s="58"/>
      <c r="AU230" s="58"/>
      <c r="AV230" s="58"/>
      <c r="AW230" s="58"/>
      <c r="AX230" s="58"/>
      <c r="AY230" s="58"/>
      <c r="AZ230" s="58"/>
      <c r="BA230" s="58"/>
      <c r="BB230" s="58"/>
      <c r="BC230" s="58"/>
      <c r="BD230" s="58"/>
      <c r="BE230" s="58"/>
      <c r="BF230" s="58"/>
      <c r="BG230" s="59"/>
      <c r="BH230" s="67"/>
      <c r="BI230" s="67"/>
      <c r="BJ230" s="67"/>
      <c r="BK230" s="67"/>
      <c r="BL230" s="67"/>
      <c r="BM230" s="67"/>
      <c r="BN230" s="67"/>
      <c r="BO230" s="67"/>
      <c r="BP230" s="41"/>
      <c r="BQ230" s="41"/>
      <c r="BR230" s="41"/>
      <c r="BS230" s="41"/>
      <c r="BT230" s="41"/>
      <c r="BU230" s="41"/>
      <c r="BV230" s="41"/>
      <c r="BW230" s="41"/>
      <c r="BX230" s="41"/>
      <c r="BY230" s="41"/>
      <c r="BZ230" s="41"/>
      <c r="CA230" s="41"/>
      <c r="CB230" s="41"/>
      <c r="CC230" s="41"/>
      <c r="CD230" s="41"/>
      <c r="CE230" s="41"/>
      <c r="CF230" s="41"/>
      <c r="CG230" s="41"/>
      <c r="CH230" s="41"/>
      <c r="CI230" s="41"/>
      <c r="CJ230" s="41"/>
      <c r="CK230" s="41"/>
      <c r="CL230" s="41"/>
      <c r="CM230" s="41"/>
      <c r="CN230" s="41"/>
      <c r="CO230" s="41"/>
      <c r="CP230" s="41"/>
      <c r="CQ230" s="41"/>
      <c r="CR230" s="41"/>
      <c r="CS230" s="41"/>
      <c r="CT230" s="41"/>
      <c r="CU230" s="41"/>
      <c r="CV230" s="41"/>
      <c r="CW230" s="41"/>
      <c r="CX230" s="41"/>
      <c r="CY230" s="41"/>
      <c r="CZ230" s="41"/>
      <c r="DA230" s="41"/>
      <c r="DB230" s="41"/>
      <c r="DC230" s="41"/>
      <c r="DD230" s="41"/>
      <c r="DE230" s="41"/>
      <c r="DF230" s="41"/>
      <c r="DG230" s="41"/>
      <c r="DH230" s="41"/>
      <c r="DI230" s="41"/>
      <c r="DJ230" s="41"/>
      <c r="DK230" s="41"/>
      <c r="DL230" s="41"/>
      <c r="DM230" s="41"/>
      <c r="DN230" s="41"/>
      <c r="DO230" s="41"/>
      <c r="DP230" s="41"/>
      <c r="DQ230" s="41"/>
      <c r="DR230" s="41"/>
      <c r="DS230" s="41"/>
      <c r="DT230" s="41"/>
      <c r="DU230" s="41"/>
      <c r="DV230" s="41"/>
      <c r="DW230" s="41"/>
      <c r="DX230" s="41"/>
      <c r="DY230" s="41"/>
      <c r="DZ230" s="41"/>
      <c r="EA230" s="41"/>
      <c r="EB230" s="41"/>
      <c r="EC230" s="41"/>
      <c r="ED230" s="41"/>
      <c r="EE230" s="41"/>
      <c r="EF230" s="41"/>
      <c r="EG230" s="41"/>
      <c r="EH230" s="41"/>
      <c r="EI230" s="41"/>
      <c r="EJ230" s="41"/>
      <c r="EK230" s="41"/>
      <c r="EL230" s="41"/>
      <c r="EM230" s="41"/>
      <c r="EN230" s="41"/>
      <c r="EO230" s="41"/>
      <c r="EP230" s="41"/>
      <c r="EQ230" s="41"/>
      <c r="ER230" s="41"/>
      <c r="ES230" s="41"/>
      <c r="ET230" s="41"/>
      <c r="EU230" s="41"/>
      <c r="EV230" s="41"/>
      <c r="EW230" s="41"/>
      <c r="EX230" s="41"/>
      <c r="EY230" s="41"/>
      <c r="EZ230" s="41"/>
      <c r="FA230" s="41"/>
      <c r="FB230" s="41"/>
      <c r="FC230" s="41"/>
      <c r="FD230" s="41"/>
      <c r="FE230" s="41"/>
      <c r="FF230" s="41"/>
      <c r="FG230" s="41"/>
      <c r="FH230" s="41"/>
      <c r="FI230" s="41"/>
      <c r="FJ230" s="41"/>
      <c r="FK230" s="41"/>
      <c r="FL230" s="41"/>
      <c r="FM230" s="41"/>
      <c r="FN230" s="41"/>
      <c r="FO230" s="41"/>
      <c r="FP230" s="41"/>
      <c r="FQ230" s="41"/>
      <c r="FR230" s="41"/>
      <c r="FS230" s="41"/>
      <c r="FT230" s="41"/>
      <c r="FU230" s="41"/>
      <c r="FV230" s="41"/>
      <c r="FW230" s="41"/>
      <c r="FX230" s="41"/>
      <c r="FY230" s="41"/>
      <c r="FZ230" s="41"/>
      <c r="GA230" s="41"/>
      <c r="GB230" s="41"/>
      <c r="GC230" s="41"/>
      <c r="GD230" s="41"/>
      <c r="GE230" s="41"/>
      <c r="GF230" s="41"/>
      <c r="GG230" s="41"/>
      <c r="GH230" s="41"/>
      <c r="GI230" s="41"/>
      <c r="GJ230" s="41"/>
      <c r="GK230" s="41"/>
      <c r="GL230" s="41"/>
      <c r="GM230" s="41"/>
      <c r="GN230" s="41"/>
      <c r="GO230" s="41"/>
      <c r="GP230" s="41"/>
      <c r="GQ230" s="41"/>
      <c r="GR230" s="41"/>
      <c r="GS230" s="41"/>
      <c r="GT230" s="41"/>
      <c r="GU230" s="41"/>
      <c r="GV230" s="41"/>
      <c r="GW230" s="41"/>
      <c r="GX230" s="41"/>
      <c r="GY230" s="41"/>
      <c r="GZ230" s="41"/>
      <c r="HA230" s="41"/>
      <c r="HB230" s="41"/>
      <c r="HC230" s="41"/>
      <c r="HD230" s="41"/>
      <c r="HE230" s="41"/>
      <c r="HF230" s="41"/>
      <c r="HG230" s="41"/>
      <c r="HH230" s="41"/>
      <c r="HI230" s="41"/>
      <c r="HJ230" s="41"/>
      <c r="HK230" s="41"/>
      <c r="HL230" s="41"/>
      <c r="HM230" s="41"/>
      <c r="HN230" s="41"/>
      <c r="HO230" s="41"/>
      <c r="HP230" s="41"/>
      <c r="HQ230" s="41"/>
      <c r="HR230" s="41"/>
      <c r="HS230" s="41"/>
      <c r="HT230" s="41"/>
      <c r="HU230" s="41"/>
      <c r="HV230" s="41"/>
      <c r="HW230" s="41"/>
      <c r="HX230" s="41"/>
      <c r="HY230" s="41"/>
      <c r="HZ230" s="41"/>
      <c r="IA230" s="41"/>
      <c r="IB230" s="41"/>
      <c r="IC230" s="41"/>
      <c r="ID230" s="41"/>
      <c r="IE230" s="41"/>
      <c r="IF230" s="41"/>
      <c r="IG230" s="41"/>
      <c r="IH230" s="41"/>
      <c r="II230" s="41"/>
      <c r="IJ230" s="41"/>
      <c r="IK230" s="41"/>
      <c r="IL230" s="41"/>
      <c r="IM230" s="41"/>
      <c r="IN230" s="41"/>
      <c r="IO230" s="41"/>
      <c r="IP230" s="41"/>
      <c r="IQ230" s="41"/>
      <c r="IR230" s="41"/>
      <c r="IS230" s="41"/>
      <c r="IT230" s="41"/>
      <c r="IU230" s="41"/>
      <c r="IV230" s="41"/>
      <c r="IW230" s="41"/>
      <c r="IX230" s="41"/>
      <c r="IY230" s="41"/>
      <c r="IZ230" s="41"/>
      <c r="JA230" s="41"/>
      <c r="JB230" s="41"/>
      <c r="JC230" s="41"/>
      <c r="JD230" s="41"/>
      <c r="JE230" s="41"/>
      <c r="JF230" s="41"/>
      <c r="JG230" s="41"/>
      <c r="JH230" s="41"/>
      <c r="JI230" s="41"/>
      <c r="JJ230" s="41"/>
      <c r="JK230" s="41"/>
      <c r="JL230" s="41"/>
      <c r="JM230" s="41"/>
      <c r="JN230" s="41"/>
      <c r="JO230" s="41"/>
      <c r="JP230" s="41"/>
      <c r="JQ230" s="41"/>
      <c r="JR230" s="41"/>
      <c r="JS230" s="41"/>
      <c r="JT230" s="41"/>
      <c r="JU230" s="41"/>
      <c r="JV230" s="41"/>
      <c r="JW230" s="41"/>
      <c r="JX230" s="41"/>
      <c r="JY230" s="41"/>
      <c r="JZ230" s="41"/>
      <c r="KA230" s="41"/>
      <c r="KB230" s="41"/>
      <c r="KC230" s="41"/>
      <c r="KD230" s="41"/>
      <c r="KE230" s="41"/>
      <c r="KF230" s="41"/>
      <c r="KG230" s="41"/>
      <c r="KH230" s="41"/>
      <c r="KI230" s="41"/>
      <c r="KJ230" s="41"/>
      <c r="KK230" s="41"/>
      <c r="KL230" s="41"/>
      <c r="KM230" s="41"/>
      <c r="KN230" s="41"/>
      <c r="KO230" s="41"/>
      <c r="KP230" s="41"/>
      <c r="KQ230" s="41"/>
      <c r="KR230" s="41"/>
      <c r="KS230" s="41"/>
      <c r="KT230" s="41"/>
      <c r="KU230" s="41"/>
      <c r="KV230" s="41"/>
      <c r="KW230" s="41"/>
      <c r="KX230" s="41"/>
      <c r="KY230" s="41"/>
      <c r="KZ230" s="41"/>
      <c r="LA230" s="41"/>
      <c r="LB230" s="41"/>
      <c r="LC230" s="41"/>
      <c r="LD230" s="41"/>
      <c r="LE230" s="41"/>
      <c r="LF230" s="41"/>
      <c r="LG230" s="41"/>
      <c r="LH230" s="41"/>
      <c r="LI230" s="41"/>
      <c r="LJ230" s="41"/>
      <c r="LK230" s="41"/>
      <c r="LL230" s="41"/>
      <c r="LM230" s="41"/>
      <c r="LN230" s="41"/>
      <c r="LO230" s="41"/>
      <c r="LP230" s="41"/>
      <c r="LQ230" s="41"/>
      <c r="LR230" s="41"/>
      <c r="LS230" s="41"/>
      <c r="LT230" s="41"/>
      <c r="LU230" s="41"/>
      <c r="LV230" s="41"/>
      <c r="LW230" s="41"/>
      <c r="LX230" s="41"/>
      <c r="LY230" s="41"/>
      <c r="LZ230" s="41"/>
      <c r="MA230" s="41"/>
      <c r="MB230" s="41"/>
      <c r="MC230" s="41"/>
      <c r="MD230" s="41"/>
      <c r="ME230" s="41"/>
      <c r="MF230" s="41"/>
      <c r="MG230" s="41"/>
      <c r="MH230" s="41"/>
      <c r="MI230" s="41"/>
      <c r="MJ230" s="41"/>
      <c r="MK230" s="41"/>
      <c r="ML230" s="41"/>
      <c r="MM230" s="41"/>
      <c r="MN230" s="41"/>
      <c r="MO230" s="41"/>
      <c r="MP230" s="41"/>
      <c r="MQ230" s="41"/>
      <c r="MR230" s="41"/>
      <c r="MS230" s="41"/>
      <c r="MT230" s="41"/>
      <c r="MU230" s="41"/>
      <c r="MV230" s="41"/>
      <c r="MW230" s="41"/>
      <c r="MX230" s="41"/>
      <c r="MY230" s="41"/>
      <c r="MZ230" s="41"/>
      <c r="NA230" s="41"/>
      <c r="NB230" s="41"/>
      <c r="NC230" s="41"/>
      <c r="ND230" s="41"/>
      <c r="NE230" s="41"/>
      <c r="NF230" s="41"/>
      <c r="NG230" s="41"/>
      <c r="NH230" s="41"/>
      <c r="NI230" s="41"/>
      <c r="NJ230" s="41"/>
      <c r="NK230" s="41"/>
      <c r="NL230" s="41"/>
      <c r="NM230" s="41"/>
      <c r="NN230" s="41"/>
      <c r="NO230" s="41"/>
      <c r="NP230" s="41"/>
      <c r="NQ230" s="41"/>
      <c r="NR230" s="41"/>
      <c r="NS230" s="41"/>
      <c r="NT230" s="41"/>
      <c r="NU230" s="41"/>
      <c r="NV230" s="41"/>
      <c r="NW230" s="41"/>
      <c r="NX230" s="41"/>
      <c r="NY230" s="41"/>
      <c r="NZ230" s="41"/>
      <c r="OA230" s="41"/>
      <c r="OB230" s="41"/>
      <c r="OC230" s="41"/>
      <c r="OD230" s="41"/>
      <c r="OE230" s="41"/>
      <c r="OF230" s="41"/>
      <c r="OG230" s="41"/>
      <c r="OH230" s="41"/>
      <c r="OI230" s="41"/>
      <c r="OJ230" s="41"/>
      <c r="OK230" s="41"/>
      <c r="OL230" s="41"/>
      <c r="OM230" s="41"/>
      <c r="ON230" s="41"/>
      <c r="OO230" s="41"/>
      <c r="OP230" s="41"/>
      <c r="OQ230" s="41"/>
      <c r="OR230" s="41"/>
      <c r="OS230" s="41"/>
      <c r="OT230" s="41"/>
      <c r="OU230" s="41"/>
      <c r="OV230" s="41"/>
      <c r="OW230" s="41"/>
      <c r="OX230" s="41"/>
      <c r="OY230" s="41"/>
      <c r="OZ230" s="41"/>
      <c r="PA230" s="41"/>
      <c r="PB230" s="41"/>
      <c r="PC230" s="41"/>
      <c r="PD230" s="41"/>
      <c r="PE230" s="41"/>
      <c r="PF230" s="41"/>
      <c r="PG230" s="41"/>
      <c r="PH230" s="41"/>
      <c r="PI230" s="41"/>
      <c r="PJ230" s="41"/>
      <c r="PK230" s="41"/>
      <c r="PL230" s="41"/>
      <c r="PM230" s="41"/>
      <c r="PN230" s="41"/>
      <c r="PO230" s="41"/>
      <c r="PP230" s="41"/>
      <c r="PQ230" s="41"/>
      <c r="PR230" s="41"/>
      <c r="PS230" s="41"/>
      <c r="PT230" s="41"/>
      <c r="PU230" s="41"/>
      <c r="PV230" s="41"/>
      <c r="PW230" s="41"/>
      <c r="PX230" s="41"/>
      <c r="PY230" s="41"/>
      <c r="PZ230" s="41"/>
      <c r="QA230" s="41"/>
      <c r="QB230" s="41"/>
      <c r="QC230" s="41"/>
      <c r="QD230" s="41"/>
      <c r="QE230" s="41"/>
      <c r="QF230" s="41"/>
      <c r="QG230" s="41"/>
      <c r="QH230" s="41"/>
      <c r="QI230" s="41"/>
      <c r="QJ230" s="41"/>
      <c r="QK230" s="41"/>
      <c r="QL230" s="41"/>
      <c r="QM230" s="41"/>
      <c r="QN230" s="41"/>
      <c r="QO230" s="41"/>
      <c r="QP230" s="41"/>
      <c r="QQ230" s="41"/>
      <c r="QR230" s="41"/>
      <c r="QS230" s="41"/>
      <c r="QT230" s="41"/>
      <c r="QU230" s="41"/>
      <c r="QV230" s="41"/>
      <c r="QW230" s="41"/>
      <c r="QX230" s="41"/>
      <c r="QY230" s="41"/>
      <c r="QZ230" s="41"/>
      <c r="RA230" s="41"/>
      <c r="RB230" s="41"/>
      <c r="RC230" s="41"/>
      <c r="RD230" s="41"/>
      <c r="RE230" s="41"/>
      <c r="RF230" s="41"/>
      <c r="RG230" s="41"/>
      <c r="RH230" s="41"/>
      <c r="RI230" s="41"/>
      <c r="RJ230" s="41"/>
      <c r="RK230" s="41"/>
      <c r="RL230" s="41"/>
      <c r="RM230" s="41"/>
      <c r="RN230" s="41"/>
      <c r="RO230" s="41"/>
      <c r="RP230" s="41"/>
      <c r="RQ230" s="41"/>
      <c r="RR230" s="41"/>
      <c r="RS230" s="41"/>
      <c r="RT230" s="41"/>
      <c r="RU230" s="41"/>
      <c r="RV230" s="41"/>
      <c r="RW230" s="41"/>
      <c r="RX230" s="41"/>
      <c r="RY230" s="41"/>
      <c r="RZ230" s="41"/>
      <c r="SA230" s="41"/>
      <c r="SB230" s="41"/>
      <c r="SC230" s="41"/>
      <c r="SD230" s="41"/>
      <c r="SE230" s="41"/>
      <c r="SF230" s="41"/>
      <c r="SG230" s="41"/>
      <c r="SH230" s="41"/>
      <c r="SI230" s="41"/>
      <c r="SJ230" s="41"/>
      <c r="SK230" s="41"/>
      <c r="SL230" s="41"/>
      <c r="SM230" s="41"/>
      <c r="SN230" s="41"/>
      <c r="SO230" s="41"/>
      <c r="SP230" s="41"/>
      <c r="SQ230" s="41"/>
      <c r="SR230" s="41"/>
      <c r="SS230" s="41"/>
      <c r="ST230" s="41"/>
      <c r="SU230" s="41"/>
      <c r="SV230" s="41"/>
      <c r="SW230" s="41"/>
      <c r="SX230" s="41"/>
      <c r="SY230" s="41"/>
      <c r="SZ230" s="41"/>
      <c r="TA230" s="41"/>
      <c r="TB230" s="41"/>
      <c r="TC230" s="41"/>
      <c r="TD230" s="41"/>
      <c r="TE230" s="41"/>
      <c r="TF230" s="41"/>
      <c r="TG230" s="41"/>
      <c r="TH230" s="41"/>
      <c r="TI230" s="41"/>
      <c r="TJ230" s="41"/>
      <c r="TK230" s="41"/>
      <c r="TL230" s="41"/>
      <c r="TM230" s="41"/>
      <c r="TN230" s="41"/>
      <c r="TO230" s="41"/>
      <c r="TP230" s="41"/>
      <c r="TQ230" s="41"/>
      <c r="TR230" s="41"/>
      <c r="TS230" s="41"/>
      <c r="TT230" s="41"/>
      <c r="TU230" s="41"/>
      <c r="TV230" s="41"/>
      <c r="TW230" s="41"/>
      <c r="TX230" s="41"/>
      <c r="TY230" s="41"/>
      <c r="TZ230" s="41"/>
      <c r="UA230" s="41"/>
      <c r="UB230" s="41"/>
      <c r="UC230" s="41"/>
      <c r="UD230" s="41"/>
      <c r="UE230" s="41"/>
      <c r="UF230" s="41"/>
      <c r="UG230" s="41"/>
      <c r="UH230" s="41"/>
      <c r="UI230" s="41"/>
      <c r="UJ230" s="41"/>
      <c r="UK230" s="41"/>
      <c r="UL230" s="41"/>
      <c r="UM230" s="41"/>
      <c r="UN230" s="41"/>
      <c r="UO230" s="41"/>
      <c r="UP230" s="41"/>
      <c r="UQ230" s="41"/>
      <c r="UR230" s="41"/>
      <c r="US230" s="41"/>
      <c r="UT230" s="41"/>
      <c r="UU230" s="41"/>
      <c r="UV230" s="41"/>
      <c r="UW230" s="41"/>
      <c r="UX230" s="41"/>
      <c r="UY230" s="41"/>
      <c r="UZ230" s="41"/>
      <c r="VA230" s="41"/>
      <c r="VB230" s="41"/>
      <c r="VC230" s="41"/>
      <c r="VD230" s="41"/>
      <c r="VE230" s="41"/>
      <c r="VF230" s="41"/>
      <c r="VG230" s="41"/>
      <c r="VH230" s="41"/>
      <c r="VI230" s="41"/>
      <c r="VJ230" s="41"/>
      <c r="VK230" s="41"/>
      <c r="VL230" s="41"/>
      <c r="VM230" s="41"/>
      <c r="VN230" s="41"/>
      <c r="VO230" s="41"/>
      <c r="VP230" s="41"/>
      <c r="VQ230" s="41"/>
      <c r="VR230" s="41"/>
      <c r="VS230" s="41"/>
      <c r="VT230" s="41"/>
      <c r="VU230" s="41"/>
      <c r="VV230" s="41"/>
      <c r="VW230" s="41"/>
      <c r="VX230" s="41"/>
      <c r="VY230" s="41"/>
      <c r="VZ230" s="41"/>
      <c r="WA230" s="41"/>
      <c r="WB230" s="41"/>
      <c r="WC230" s="41"/>
      <c r="WD230" s="41"/>
      <c r="WE230" s="41"/>
      <c r="WF230" s="41"/>
      <c r="WG230" s="41"/>
      <c r="WH230" s="41"/>
      <c r="WI230" s="41"/>
      <c r="WJ230" s="41"/>
      <c r="WK230" s="41"/>
      <c r="WL230" s="41"/>
      <c r="WM230" s="41"/>
      <c r="WN230" s="41"/>
      <c r="WO230" s="41"/>
      <c r="WP230" s="41"/>
      <c r="WQ230" s="41"/>
      <c r="WR230" s="41"/>
      <c r="WS230" s="41"/>
      <c r="WT230" s="41"/>
      <c r="WU230" s="41"/>
      <c r="WV230" s="41"/>
      <c r="WW230" s="41"/>
      <c r="WX230" s="41"/>
      <c r="WY230" s="41"/>
      <c r="WZ230" s="41"/>
      <c r="XA230" s="41"/>
      <c r="XB230" s="41"/>
      <c r="XC230" s="41"/>
      <c r="XD230" s="41"/>
      <c r="XE230" s="41"/>
      <c r="XF230" s="41"/>
      <c r="XG230" s="41"/>
      <c r="XH230" s="41"/>
      <c r="XI230" s="41"/>
      <c r="XJ230" s="41"/>
      <c r="XK230" s="41"/>
      <c r="XL230" s="41"/>
      <c r="XM230" s="41"/>
      <c r="XN230" s="41"/>
      <c r="XO230" s="41"/>
      <c r="XP230" s="41"/>
      <c r="XQ230" s="41"/>
      <c r="XR230" s="41"/>
      <c r="XS230" s="41"/>
      <c r="XT230" s="41"/>
      <c r="XU230" s="41"/>
      <c r="XV230" s="41"/>
      <c r="XW230" s="41"/>
      <c r="XX230" s="41"/>
      <c r="XY230" s="41"/>
      <c r="XZ230" s="41"/>
      <c r="YA230" s="41"/>
      <c r="YB230" s="41"/>
      <c r="YC230" s="41"/>
      <c r="YD230" s="41"/>
      <c r="YE230" s="41"/>
      <c r="YF230" s="41"/>
      <c r="YG230" s="41"/>
      <c r="YH230" s="41"/>
      <c r="YI230" s="41"/>
      <c r="YJ230" s="41"/>
      <c r="YK230" s="41"/>
      <c r="YL230" s="41"/>
      <c r="YM230" s="41"/>
      <c r="YN230" s="41"/>
      <c r="YO230" s="41"/>
      <c r="YP230" s="41"/>
      <c r="YQ230" s="41"/>
      <c r="YR230" s="41"/>
      <c r="YS230" s="41"/>
      <c r="YT230" s="41"/>
      <c r="YU230" s="41"/>
      <c r="YV230" s="41"/>
      <c r="YW230" s="41"/>
      <c r="YX230" s="41"/>
      <c r="YY230" s="41"/>
      <c r="YZ230" s="41"/>
      <c r="ZA230" s="41"/>
      <c r="ZB230" s="41"/>
      <c r="ZC230" s="41"/>
      <c r="ZD230" s="41"/>
      <c r="ZE230" s="41"/>
      <c r="ZF230" s="41"/>
      <c r="ZG230" s="41"/>
      <c r="ZH230" s="41"/>
      <c r="ZI230" s="41"/>
      <c r="ZJ230" s="41"/>
      <c r="ZK230" s="41"/>
      <c r="ZL230" s="41"/>
      <c r="ZM230" s="41"/>
      <c r="ZN230" s="41"/>
      <c r="ZO230" s="41"/>
      <c r="ZP230" s="41"/>
      <c r="ZQ230" s="41"/>
      <c r="ZR230" s="41"/>
      <c r="ZS230" s="41"/>
      <c r="ZT230" s="41"/>
      <c r="ZU230" s="41"/>
      <c r="ZV230" s="41"/>
      <c r="ZW230" s="41"/>
      <c r="ZX230" s="41"/>
      <c r="ZY230" s="41"/>
      <c r="ZZ230" s="41"/>
      <c r="AAA230" s="41"/>
      <c r="AAB230" s="41"/>
      <c r="AAC230" s="41"/>
      <c r="AAD230" s="41"/>
      <c r="AAE230" s="41"/>
      <c r="AAF230" s="41"/>
      <c r="AAG230" s="41"/>
      <c r="AAH230" s="41"/>
      <c r="AAI230" s="41"/>
      <c r="AAJ230" s="41"/>
      <c r="AAK230" s="41"/>
      <c r="AAL230" s="41"/>
      <c r="AAM230" s="41"/>
      <c r="AAN230" s="41"/>
      <c r="AAO230" s="41"/>
      <c r="AAP230" s="41"/>
      <c r="AAQ230" s="41"/>
      <c r="AAR230" s="41"/>
      <c r="AAS230" s="41"/>
      <c r="AAT230" s="41"/>
      <c r="AAU230" s="41"/>
      <c r="AAV230" s="41"/>
      <c r="AAW230" s="41"/>
      <c r="AAX230" s="41"/>
      <c r="AAY230" s="41"/>
      <c r="AAZ230" s="41"/>
      <c r="ABA230" s="41"/>
      <c r="ABB230" s="41"/>
      <c r="ABC230" s="41"/>
      <c r="ABD230" s="41"/>
      <c r="ABE230" s="41"/>
      <c r="ABF230" s="41"/>
      <c r="ABG230" s="41"/>
      <c r="ABH230" s="41"/>
      <c r="ABI230" s="41"/>
      <c r="ABJ230" s="41"/>
      <c r="ABK230" s="41"/>
      <c r="ABL230" s="41"/>
      <c r="ABM230" s="41"/>
      <c r="ABN230" s="41"/>
      <c r="ABO230" s="41"/>
      <c r="ABP230" s="41"/>
      <c r="ABQ230" s="41"/>
      <c r="ABR230" s="41"/>
      <c r="ABS230" s="41"/>
      <c r="ABT230" s="41"/>
      <c r="ABU230" s="41"/>
      <c r="ABV230" s="41"/>
      <c r="ABW230" s="41"/>
      <c r="ABX230" s="41"/>
      <c r="ABY230" s="41"/>
      <c r="ABZ230" s="41"/>
      <c r="ACA230" s="41"/>
      <c r="ACB230" s="41"/>
      <c r="ACC230" s="41"/>
      <c r="ACD230" s="41"/>
      <c r="ACE230" s="41"/>
      <c r="ACF230" s="41"/>
      <c r="ACG230" s="41"/>
      <c r="ACH230" s="41"/>
      <c r="ACI230" s="41"/>
      <c r="ACJ230" s="41"/>
      <c r="ACK230" s="41"/>
      <c r="ACL230" s="41"/>
      <c r="ACM230" s="41"/>
      <c r="ACN230" s="41"/>
      <c r="ACO230" s="41"/>
      <c r="ACP230" s="41"/>
      <c r="ACQ230" s="41"/>
      <c r="ACR230" s="41"/>
      <c r="ACS230" s="41"/>
      <c r="ACT230" s="41"/>
      <c r="ACU230" s="41"/>
      <c r="ACV230" s="41"/>
      <c r="ACW230" s="41"/>
      <c r="ACX230" s="41"/>
      <c r="ACY230" s="41"/>
      <c r="ACZ230" s="41"/>
      <c r="ADA230" s="41"/>
      <c r="ADB230" s="41"/>
      <c r="ADC230" s="41"/>
      <c r="ADD230" s="41"/>
      <c r="ADE230" s="41"/>
      <c r="ADF230" s="41"/>
      <c r="ADG230" s="41"/>
      <c r="ADH230" s="41"/>
      <c r="ADI230" s="41"/>
      <c r="ADJ230" s="41"/>
      <c r="ADK230" s="41"/>
      <c r="ADL230" s="41"/>
      <c r="ADM230" s="41"/>
      <c r="ADN230" s="41"/>
      <c r="ADO230" s="41"/>
      <c r="ADP230" s="41"/>
      <c r="ADQ230" s="41"/>
      <c r="ADR230" s="41"/>
      <c r="ADS230" s="41"/>
      <c r="ADT230" s="41"/>
      <c r="ADU230" s="41"/>
      <c r="ADV230" s="41"/>
      <c r="ADW230" s="41"/>
      <c r="ADX230" s="41"/>
      <c r="ADY230" s="41"/>
      <c r="ADZ230" s="41"/>
      <c r="AEA230" s="41"/>
      <c r="AEB230" s="41"/>
      <c r="AEC230" s="41"/>
      <c r="AED230" s="41"/>
      <c r="AEE230" s="41"/>
      <c r="AEF230" s="41"/>
      <c r="AEG230" s="41"/>
      <c r="AEH230" s="41"/>
      <c r="AEI230" s="41"/>
      <c r="AEJ230" s="41"/>
      <c r="AEK230" s="41"/>
      <c r="AEL230" s="41"/>
      <c r="AEM230" s="41"/>
      <c r="AEN230" s="41"/>
      <c r="AEO230" s="41"/>
      <c r="AEP230" s="41"/>
      <c r="AEQ230" s="41"/>
      <c r="AER230" s="41"/>
      <c r="AES230" s="41"/>
      <c r="AET230" s="41"/>
      <c r="AEU230" s="41"/>
      <c r="AEV230" s="41"/>
      <c r="AEW230" s="41"/>
      <c r="AEX230" s="41"/>
      <c r="AEY230" s="41"/>
      <c r="AEZ230" s="41"/>
      <c r="AFA230" s="41"/>
      <c r="AFB230" s="41"/>
      <c r="AFC230" s="41"/>
      <c r="AFD230" s="41"/>
      <c r="AFE230" s="41"/>
      <c r="AFF230" s="41"/>
      <c r="AFG230" s="41"/>
      <c r="AFH230" s="41"/>
      <c r="AFI230" s="41"/>
      <c r="AFJ230" s="41"/>
      <c r="AFK230" s="41"/>
      <c r="AFL230" s="41"/>
      <c r="AFM230" s="41"/>
      <c r="AFN230" s="41"/>
      <c r="AFO230" s="41"/>
      <c r="AFP230" s="41"/>
      <c r="AFQ230" s="41"/>
      <c r="AFR230" s="41"/>
      <c r="AFS230" s="41"/>
      <c r="AFT230" s="41"/>
      <c r="AFU230" s="41"/>
      <c r="AFV230" s="41"/>
      <c r="AFW230" s="41"/>
      <c r="AFX230" s="41"/>
      <c r="AFY230" s="41"/>
      <c r="AFZ230" s="41"/>
      <c r="AGA230" s="41"/>
      <c r="AGB230" s="41"/>
      <c r="AGC230" s="41"/>
      <c r="AGD230" s="41"/>
      <c r="AGE230" s="41"/>
      <c r="AGF230" s="41"/>
      <c r="AGG230" s="41"/>
      <c r="AGH230" s="41"/>
      <c r="AGI230" s="41"/>
      <c r="AGJ230" s="41"/>
      <c r="AGK230" s="41"/>
      <c r="AGL230" s="41"/>
      <c r="AGM230" s="41"/>
      <c r="AGN230" s="41"/>
      <c r="AGO230" s="41"/>
      <c r="AGP230" s="41"/>
      <c r="AGQ230" s="41"/>
      <c r="AGR230" s="41"/>
      <c r="AGS230" s="41"/>
      <c r="AGT230" s="41"/>
      <c r="AGU230" s="41"/>
      <c r="AGV230" s="41"/>
      <c r="AGW230" s="41"/>
      <c r="AGX230" s="41"/>
      <c r="AGY230" s="41"/>
      <c r="AGZ230" s="41"/>
      <c r="AHA230" s="41"/>
      <c r="AHB230" s="41"/>
      <c r="AHC230" s="41"/>
      <c r="AHD230" s="41"/>
      <c r="AHE230" s="41"/>
      <c r="AHF230" s="41"/>
      <c r="AHG230" s="41"/>
      <c r="AHH230" s="41"/>
      <c r="AHI230" s="41"/>
      <c r="AHJ230" s="41"/>
      <c r="AHK230" s="41"/>
      <c r="AHL230" s="41"/>
      <c r="AHM230" s="41"/>
      <c r="AHN230" s="41"/>
      <c r="AHO230" s="41"/>
      <c r="AHP230" s="41"/>
      <c r="AHQ230" s="41"/>
      <c r="AHR230" s="41"/>
      <c r="AHS230" s="41"/>
      <c r="AHT230" s="41"/>
      <c r="AHU230" s="41"/>
      <c r="AHV230" s="41"/>
      <c r="AHW230" s="41"/>
      <c r="AHX230" s="41"/>
      <c r="AHY230" s="41"/>
      <c r="AHZ230" s="41"/>
      <c r="AIA230" s="41"/>
      <c r="AIB230" s="41"/>
      <c r="AIC230" s="41"/>
      <c r="AID230" s="41"/>
      <c r="AIE230" s="41"/>
      <c r="AIF230" s="41"/>
      <c r="AIG230" s="41"/>
      <c r="AIH230" s="41"/>
      <c r="AII230" s="41"/>
      <c r="AIJ230" s="41"/>
      <c r="AIK230" s="41"/>
      <c r="AIL230" s="41"/>
      <c r="AIM230" s="41"/>
      <c r="AIN230" s="41"/>
      <c r="AIO230" s="41"/>
      <c r="AIP230" s="41"/>
      <c r="AIQ230" s="41"/>
      <c r="AIR230" s="41"/>
      <c r="AIS230" s="41"/>
      <c r="AIT230" s="41"/>
      <c r="AIU230" s="41"/>
      <c r="AIV230" s="41"/>
      <c r="AIW230" s="41"/>
      <c r="AIX230" s="41"/>
      <c r="AIY230" s="41"/>
      <c r="AIZ230" s="41"/>
      <c r="AJA230" s="41"/>
      <c r="AJB230" s="41"/>
      <c r="AJC230" s="41"/>
      <c r="AJD230" s="41"/>
      <c r="AJE230" s="41"/>
      <c r="AJF230" s="41"/>
      <c r="AJG230" s="41"/>
      <c r="AJH230" s="41"/>
      <c r="AJI230" s="41"/>
      <c r="AJJ230" s="41"/>
      <c r="AJK230" s="41"/>
      <c r="AJL230" s="41"/>
      <c r="AJM230" s="41"/>
      <c r="AJN230" s="41"/>
      <c r="AJO230" s="41"/>
      <c r="AJP230" s="41"/>
      <c r="AJQ230" s="41"/>
      <c r="AJR230" s="41"/>
      <c r="AJS230" s="41"/>
      <c r="AJT230" s="41"/>
      <c r="AJU230" s="41"/>
      <c r="AJV230" s="41"/>
      <c r="AJW230" s="41"/>
      <c r="AJX230" s="41"/>
      <c r="AJY230" s="41"/>
      <c r="AJZ230" s="41"/>
      <c r="AKA230" s="41"/>
      <c r="AKB230" s="41"/>
      <c r="AKC230" s="41"/>
      <c r="AKD230" s="41"/>
      <c r="AKE230" s="41"/>
      <c r="AKF230" s="41"/>
      <c r="AKG230" s="41"/>
      <c r="AKH230" s="41"/>
      <c r="AKI230" s="41"/>
      <c r="AKJ230" s="41"/>
      <c r="AKK230" s="41"/>
      <c r="AKL230" s="41"/>
      <c r="AKM230" s="41"/>
      <c r="AKN230" s="41"/>
      <c r="AKO230" s="41"/>
      <c r="AKP230" s="41"/>
      <c r="AKQ230" s="41"/>
      <c r="AKR230" s="41"/>
      <c r="AKS230" s="41"/>
      <c r="AKT230" s="41"/>
      <c r="AKU230" s="41"/>
      <c r="AKV230" s="41"/>
      <c r="AKW230" s="41"/>
      <c r="AKX230" s="41"/>
      <c r="AKY230" s="41"/>
      <c r="AKZ230" s="41"/>
      <c r="ALA230" s="41"/>
      <c r="ALB230" s="41"/>
      <c r="ALC230" s="41"/>
      <c r="ALD230" s="41"/>
      <c r="ALE230" s="41"/>
      <c r="ALF230" s="41"/>
      <c r="ALG230" s="41"/>
      <c r="ALH230" s="41"/>
      <c r="ALI230" s="41"/>
      <c r="ALJ230" s="41"/>
      <c r="ALK230" s="41"/>
      <c r="ALL230" s="41"/>
      <c r="ALM230" s="41"/>
      <c r="ALN230" s="41"/>
      <c r="ALO230" s="41"/>
      <c r="ALP230" s="41"/>
      <c r="ALQ230" s="41"/>
      <c r="ALR230" s="41"/>
      <c r="ALS230" s="41"/>
      <c r="ALT230" s="41"/>
      <c r="ALU230" s="41"/>
      <c r="ALV230" s="41"/>
      <c r="ALW230" s="41"/>
      <c r="ALX230" s="41"/>
      <c r="ALY230" s="41"/>
      <c r="ALZ230" s="41"/>
      <c r="AMA230" s="41"/>
      <c r="AMB230" s="41"/>
      <c r="AMC230" s="41"/>
      <c r="AMD230" s="41"/>
      <c r="AME230" s="41"/>
    </row>
    <row r="231" spans="1:1019" ht="48" customHeight="1" thickBot="1" x14ac:dyDescent="0.25">
      <c r="A231" s="586"/>
      <c r="B231" s="657"/>
      <c r="C231" s="555"/>
      <c r="D231" s="1104"/>
      <c r="E231" s="804"/>
      <c r="F231" s="649"/>
      <c r="G231" s="634"/>
      <c r="H231" s="668"/>
      <c r="I231" s="599"/>
      <c r="J231" s="127" t="s">
        <v>26</v>
      </c>
      <c r="K231" s="8">
        <f t="shared" ref="K231:AB231" si="73">SUM(K230:K230)</f>
        <v>0</v>
      </c>
      <c r="L231" s="2">
        <f t="shared" si="73"/>
        <v>0</v>
      </c>
      <c r="M231" s="2">
        <f t="shared" si="73"/>
        <v>0</v>
      </c>
      <c r="N231" s="7">
        <f t="shared" si="73"/>
        <v>0</v>
      </c>
      <c r="O231" s="20">
        <f t="shared" si="73"/>
        <v>0</v>
      </c>
      <c r="P231" s="3">
        <f t="shared" si="73"/>
        <v>0</v>
      </c>
      <c r="Q231" s="3">
        <f t="shared" si="73"/>
        <v>0</v>
      </c>
      <c r="R231" s="21">
        <f t="shared" si="73"/>
        <v>0</v>
      </c>
      <c r="S231" s="8">
        <f t="shared" si="73"/>
        <v>0</v>
      </c>
      <c r="T231" s="2">
        <f t="shared" si="73"/>
        <v>0</v>
      </c>
      <c r="U231" s="2">
        <f t="shared" si="73"/>
        <v>0</v>
      </c>
      <c r="V231" s="7">
        <f t="shared" si="73"/>
        <v>0</v>
      </c>
      <c r="W231" s="8">
        <f t="shared" si="73"/>
        <v>0</v>
      </c>
      <c r="X231" s="2">
        <f t="shared" si="73"/>
        <v>0</v>
      </c>
      <c r="Y231" s="2">
        <f t="shared" si="73"/>
        <v>0</v>
      </c>
      <c r="Z231" s="7">
        <f t="shared" si="73"/>
        <v>0</v>
      </c>
      <c r="AA231" s="23">
        <f t="shared" si="73"/>
        <v>0</v>
      </c>
      <c r="AB231" s="23">
        <f t="shared" si="73"/>
        <v>0</v>
      </c>
      <c r="AC231" s="596"/>
      <c r="AD231" s="636"/>
      <c r="AE231" s="636"/>
      <c r="AF231" s="669"/>
      <c r="AG231" s="41"/>
      <c r="AH231" s="41"/>
      <c r="AI231" s="41"/>
      <c r="AJ231" s="41"/>
      <c r="AK231" s="41"/>
      <c r="AL231" s="41"/>
      <c r="AM231" s="41"/>
      <c r="AN231" s="67"/>
      <c r="AO231" s="67"/>
      <c r="AP231" s="67"/>
      <c r="AQ231" s="58"/>
      <c r="AR231" s="58"/>
      <c r="AS231" s="58"/>
      <c r="AT231" s="58"/>
      <c r="AU231" s="58"/>
      <c r="AV231" s="58"/>
      <c r="AW231" s="58"/>
      <c r="AX231" s="58"/>
      <c r="AY231" s="58"/>
      <c r="AZ231" s="58"/>
      <c r="BA231" s="58"/>
      <c r="BB231" s="58"/>
      <c r="BC231" s="58"/>
      <c r="BD231" s="58"/>
      <c r="BE231" s="58"/>
      <c r="BF231" s="58"/>
      <c r="BG231" s="59"/>
      <c r="BH231" s="67"/>
      <c r="BI231" s="67"/>
      <c r="BJ231" s="67"/>
      <c r="BK231" s="67"/>
      <c r="BL231" s="67"/>
      <c r="BM231" s="67"/>
      <c r="BN231" s="67"/>
      <c r="BO231" s="67"/>
      <c r="BP231" s="41"/>
      <c r="BQ231" s="41"/>
      <c r="BR231" s="41"/>
      <c r="BS231" s="41"/>
      <c r="BT231" s="41"/>
      <c r="BU231" s="41"/>
      <c r="BV231" s="41"/>
      <c r="BW231" s="41"/>
      <c r="BX231" s="41"/>
      <c r="BY231" s="41"/>
      <c r="BZ231" s="41"/>
      <c r="CA231" s="41"/>
      <c r="CB231" s="41"/>
      <c r="CC231" s="41"/>
      <c r="CD231" s="41"/>
      <c r="CE231" s="41"/>
      <c r="CF231" s="41"/>
      <c r="CG231" s="41"/>
      <c r="CH231" s="41"/>
      <c r="CI231" s="41"/>
      <c r="CJ231" s="41"/>
      <c r="CK231" s="41"/>
      <c r="CL231" s="41"/>
      <c r="CM231" s="41"/>
      <c r="CN231" s="41"/>
      <c r="CO231" s="41"/>
      <c r="CP231" s="41"/>
      <c r="CQ231" s="41"/>
      <c r="CR231" s="41"/>
      <c r="CS231" s="41"/>
      <c r="CT231" s="41"/>
      <c r="CU231" s="41"/>
      <c r="CV231" s="41"/>
      <c r="CW231" s="41"/>
      <c r="CX231" s="41"/>
      <c r="CY231" s="41"/>
      <c r="CZ231" s="41"/>
      <c r="DA231" s="41"/>
      <c r="DB231" s="41"/>
      <c r="DC231" s="41"/>
      <c r="DD231" s="41"/>
      <c r="DE231" s="41"/>
      <c r="DF231" s="41"/>
      <c r="DG231" s="41"/>
      <c r="DH231" s="41"/>
      <c r="DI231" s="41"/>
      <c r="DJ231" s="41"/>
      <c r="DK231" s="41"/>
      <c r="DL231" s="41"/>
      <c r="DM231" s="41"/>
      <c r="DN231" s="41"/>
      <c r="DO231" s="41"/>
      <c r="DP231" s="41"/>
      <c r="DQ231" s="41"/>
      <c r="DR231" s="41"/>
      <c r="DS231" s="41"/>
      <c r="DT231" s="41"/>
      <c r="DU231" s="41"/>
      <c r="DV231" s="41"/>
      <c r="DW231" s="41"/>
      <c r="DX231" s="41"/>
      <c r="DY231" s="41"/>
      <c r="DZ231" s="41"/>
      <c r="EA231" s="41"/>
      <c r="EB231" s="41"/>
      <c r="EC231" s="41"/>
      <c r="ED231" s="41"/>
      <c r="EE231" s="41"/>
      <c r="EF231" s="41"/>
      <c r="EG231" s="41"/>
      <c r="EH231" s="41"/>
      <c r="EI231" s="41"/>
      <c r="EJ231" s="41"/>
      <c r="EK231" s="41"/>
      <c r="EL231" s="41"/>
      <c r="EM231" s="41"/>
      <c r="EN231" s="41"/>
      <c r="EO231" s="41"/>
      <c r="EP231" s="41"/>
      <c r="EQ231" s="41"/>
      <c r="ER231" s="41"/>
      <c r="ES231" s="41"/>
      <c r="ET231" s="41"/>
      <c r="EU231" s="41"/>
      <c r="EV231" s="41"/>
      <c r="EW231" s="41"/>
      <c r="EX231" s="41"/>
      <c r="EY231" s="41"/>
      <c r="EZ231" s="41"/>
      <c r="FA231" s="41"/>
      <c r="FB231" s="41"/>
      <c r="FC231" s="41"/>
      <c r="FD231" s="41"/>
      <c r="FE231" s="41"/>
      <c r="FF231" s="41"/>
      <c r="FG231" s="41"/>
      <c r="FH231" s="41"/>
      <c r="FI231" s="41"/>
      <c r="FJ231" s="41"/>
      <c r="FK231" s="41"/>
      <c r="FL231" s="41"/>
      <c r="FM231" s="41"/>
      <c r="FN231" s="41"/>
      <c r="FO231" s="41"/>
      <c r="FP231" s="41"/>
      <c r="FQ231" s="41"/>
      <c r="FR231" s="41"/>
      <c r="FS231" s="41"/>
      <c r="FT231" s="41"/>
      <c r="FU231" s="41"/>
      <c r="FV231" s="41"/>
      <c r="FW231" s="41"/>
      <c r="FX231" s="41"/>
      <c r="FY231" s="41"/>
      <c r="FZ231" s="41"/>
      <c r="GA231" s="41"/>
      <c r="GB231" s="41"/>
      <c r="GC231" s="41"/>
      <c r="GD231" s="41"/>
      <c r="GE231" s="41"/>
      <c r="GF231" s="41"/>
      <c r="GG231" s="41"/>
      <c r="GH231" s="41"/>
      <c r="GI231" s="41"/>
      <c r="GJ231" s="41"/>
      <c r="GK231" s="41"/>
      <c r="GL231" s="41"/>
      <c r="GM231" s="41"/>
      <c r="GN231" s="41"/>
      <c r="GO231" s="41"/>
      <c r="GP231" s="41"/>
      <c r="GQ231" s="41"/>
      <c r="GR231" s="41"/>
      <c r="GS231" s="41"/>
      <c r="GT231" s="41"/>
      <c r="GU231" s="41"/>
      <c r="GV231" s="41"/>
      <c r="GW231" s="41"/>
      <c r="GX231" s="41"/>
      <c r="GY231" s="41"/>
      <c r="GZ231" s="41"/>
      <c r="HA231" s="41"/>
      <c r="HB231" s="41"/>
      <c r="HC231" s="41"/>
      <c r="HD231" s="41"/>
      <c r="HE231" s="41"/>
      <c r="HF231" s="41"/>
      <c r="HG231" s="41"/>
      <c r="HH231" s="41"/>
      <c r="HI231" s="41"/>
      <c r="HJ231" s="41"/>
      <c r="HK231" s="41"/>
      <c r="HL231" s="41"/>
      <c r="HM231" s="41"/>
      <c r="HN231" s="41"/>
      <c r="HO231" s="41"/>
      <c r="HP231" s="41"/>
      <c r="HQ231" s="41"/>
      <c r="HR231" s="41"/>
      <c r="HS231" s="41"/>
      <c r="HT231" s="41"/>
      <c r="HU231" s="41"/>
      <c r="HV231" s="41"/>
      <c r="HW231" s="41"/>
      <c r="HX231" s="41"/>
      <c r="HY231" s="41"/>
      <c r="HZ231" s="41"/>
      <c r="IA231" s="41"/>
      <c r="IB231" s="41"/>
      <c r="IC231" s="41"/>
      <c r="ID231" s="41"/>
      <c r="IE231" s="41"/>
      <c r="IF231" s="41"/>
      <c r="IG231" s="41"/>
      <c r="IH231" s="41"/>
      <c r="II231" s="41"/>
      <c r="IJ231" s="41"/>
      <c r="IK231" s="41"/>
      <c r="IL231" s="41"/>
      <c r="IM231" s="41"/>
      <c r="IN231" s="41"/>
      <c r="IO231" s="41"/>
      <c r="IP231" s="41"/>
      <c r="IQ231" s="41"/>
      <c r="IR231" s="41"/>
      <c r="IS231" s="41"/>
      <c r="IT231" s="41"/>
      <c r="IU231" s="41"/>
      <c r="IV231" s="41"/>
      <c r="IW231" s="41"/>
      <c r="IX231" s="41"/>
      <c r="IY231" s="41"/>
      <c r="IZ231" s="41"/>
      <c r="JA231" s="41"/>
      <c r="JB231" s="41"/>
      <c r="JC231" s="41"/>
      <c r="JD231" s="41"/>
      <c r="JE231" s="41"/>
      <c r="JF231" s="41"/>
      <c r="JG231" s="41"/>
      <c r="JH231" s="41"/>
      <c r="JI231" s="41"/>
      <c r="JJ231" s="41"/>
      <c r="JK231" s="41"/>
      <c r="JL231" s="41"/>
      <c r="JM231" s="41"/>
      <c r="JN231" s="41"/>
      <c r="JO231" s="41"/>
      <c r="JP231" s="41"/>
      <c r="JQ231" s="41"/>
      <c r="JR231" s="41"/>
      <c r="JS231" s="41"/>
      <c r="JT231" s="41"/>
      <c r="JU231" s="41"/>
      <c r="JV231" s="41"/>
      <c r="JW231" s="41"/>
      <c r="JX231" s="41"/>
      <c r="JY231" s="41"/>
      <c r="JZ231" s="41"/>
      <c r="KA231" s="41"/>
      <c r="KB231" s="41"/>
      <c r="KC231" s="41"/>
      <c r="KD231" s="41"/>
      <c r="KE231" s="41"/>
      <c r="KF231" s="41"/>
      <c r="KG231" s="41"/>
      <c r="KH231" s="41"/>
      <c r="KI231" s="41"/>
      <c r="KJ231" s="41"/>
      <c r="KK231" s="41"/>
      <c r="KL231" s="41"/>
      <c r="KM231" s="41"/>
      <c r="KN231" s="41"/>
      <c r="KO231" s="41"/>
      <c r="KP231" s="41"/>
      <c r="KQ231" s="41"/>
      <c r="KR231" s="41"/>
      <c r="KS231" s="41"/>
      <c r="KT231" s="41"/>
      <c r="KU231" s="41"/>
      <c r="KV231" s="41"/>
      <c r="KW231" s="41"/>
      <c r="KX231" s="41"/>
      <c r="KY231" s="41"/>
      <c r="KZ231" s="41"/>
      <c r="LA231" s="41"/>
      <c r="LB231" s="41"/>
      <c r="LC231" s="41"/>
      <c r="LD231" s="41"/>
      <c r="LE231" s="41"/>
      <c r="LF231" s="41"/>
      <c r="LG231" s="41"/>
      <c r="LH231" s="41"/>
      <c r="LI231" s="41"/>
      <c r="LJ231" s="41"/>
      <c r="LK231" s="41"/>
      <c r="LL231" s="41"/>
      <c r="LM231" s="41"/>
      <c r="LN231" s="41"/>
      <c r="LO231" s="41"/>
      <c r="LP231" s="41"/>
      <c r="LQ231" s="41"/>
      <c r="LR231" s="41"/>
      <c r="LS231" s="41"/>
      <c r="LT231" s="41"/>
      <c r="LU231" s="41"/>
      <c r="LV231" s="41"/>
      <c r="LW231" s="41"/>
      <c r="LX231" s="41"/>
      <c r="LY231" s="41"/>
      <c r="LZ231" s="41"/>
      <c r="MA231" s="41"/>
      <c r="MB231" s="41"/>
      <c r="MC231" s="41"/>
      <c r="MD231" s="41"/>
      <c r="ME231" s="41"/>
      <c r="MF231" s="41"/>
      <c r="MG231" s="41"/>
      <c r="MH231" s="41"/>
      <c r="MI231" s="41"/>
      <c r="MJ231" s="41"/>
      <c r="MK231" s="41"/>
      <c r="ML231" s="41"/>
      <c r="MM231" s="41"/>
      <c r="MN231" s="41"/>
      <c r="MO231" s="41"/>
      <c r="MP231" s="41"/>
      <c r="MQ231" s="41"/>
      <c r="MR231" s="41"/>
      <c r="MS231" s="41"/>
      <c r="MT231" s="41"/>
      <c r="MU231" s="41"/>
      <c r="MV231" s="41"/>
      <c r="MW231" s="41"/>
      <c r="MX231" s="41"/>
      <c r="MY231" s="41"/>
      <c r="MZ231" s="41"/>
      <c r="NA231" s="41"/>
      <c r="NB231" s="41"/>
      <c r="NC231" s="41"/>
      <c r="ND231" s="41"/>
      <c r="NE231" s="41"/>
      <c r="NF231" s="41"/>
      <c r="NG231" s="41"/>
      <c r="NH231" s="41"/>
      <c r="NI231" s="41"/>
      <c r="NJ231" s="41"/>
      <c r="NK231" s="41"/>
      <c r="NL231" s="41"/>
      <c r="NM231" s="41"/>
      <c r="NN231" s="41"/>
      <c r="NO231" s="41"/>
      <c r="NP231" s="41"/>
      <c r="NQ231" s="41"/>
      <c r="NR231" s="41"/>
      <c r="NS231" s="41"/>
      <c r="NT231" s="41"/>
      <c r="NU231" s="41"/>
      <c r="NV231" s="41"/>
      <c r="NW231" s="41"/>
      <c r="NX231" s="41"/>
      <c r="NY231" s="41"/>
      <c r="NZ231" s="41"/>
      <c r="OA231" s="41"/>
      <c r="OB231" s="41"/>
      <c r="OC231" s="41"/>
      <c r="OD231" s="41"/>
      <c r="OE231" s="41"/>
      <c r="OF231" s="41"/>
      <c r="OG231" s="41"/>
      <c r="OH231" s="41"/>
      <c r="OI231" s="41"/>
      <c r="OJ231" s="41"/>
      <c r="OK231" s="41"/>
      <c r="OL231" s="41"/>
      <c r="OM231" s="41"/>
      <c r="ON231" s="41"/>
      <c r="OO231" s="41"/>
      <c r="OP231" s="41"/>
      <c r="OQ231" s="41"/>
      <c r="OR231" s="41"/>
      <c r="OS231" s="41"/>
      <c r="OT231" s="41"/>
      <c r="OU231" s="41"/>
      <c r="OV231" s="41"/>
      <c r="OW231" s="41"/>
      <c r="OX231" s="41"/>
      <c r="OY231" s="41"/>
      <c r="OZ231" s="41"/>
      <c r="PA231" s="41"/>
      <c r="PB231" s="41"/>
      <c r="PC231" s="41"/>
      <c r="PD231" s="41"/>
      <c r="PE231" s="41"/>
      <c r="PF231" s="41"/>
      <c r="PG231" s="41"/>
      <c r="PH231" s="41"/>
      <c r="PI231" s="41"/>
      <c r="PJ231" s="41"/>
      <c r="PK231" s="41"/>
      <c r="PL231" s="41"/>
      <c r="PM231" s="41"/>
      <c r="PN231" s="41"/>
      <c r="PO231" s="41"/>
      <c r="PP231" s="41"/>
      <c r="PQ231" s="41"/>
      <c r="PR231" s="41"/>
      <c r="PS231" s="41"/>
      <c r="PT231" s="41"/>
      <c r="PU231" s="41"/>
      <c r="PV231" s="41"/>
      <c r="PW231" s="41"/>
      <c r="PX231" s="41"/>
      <c r="PY231" s="41"/>
      <c r="PZ231" s="41"/>
      <c r="QA231" s="41"/>
      <c r="QB231" s="41"/>
      <c r="QC231" s="41"/>
      <c r="QD231" s="41"/>
      <c r="QE231" s="41"/>
      <c r="QF231" s="41"/>
      <c r="QG231" s="41"/>
      <c r="QH231" s="41"/>
      <c r="QI231" s="41"/>
      <c r="QJ231" s="41"/>
      <c r="QK231" s="41"/>
      <c r="QL231" s="41"/>
      <c r="QM231" s="41"/>
      <c r="QN231" s="41"/>
      <c r="QO231" s="41"/>
      <c r="QP231" s="41"/>
      <c r="QQ231" s="41"/>
      <c r="QR231" s="41"/>
      <c r="QS231" s="41"/>
      <c r="QT231" s="41"/>
      <c r="QU231" s="41"/>
      <c r="QV231" s="41"/>
      <c r="QW231" s="41"/>
      <c r="QX231" s="41"/>
      <c r="QY231" s="41"/>
      <c r="QZ231" s="41"/>
      <c r="RA231" s="41"/>
      <c r="RB231" s="41"/>
      <c r="RC231" s="41"/>
      <c r="RD231" s="41"/>
      <c r="RE231" s="41"/>
      <c r="RF231" s="41"/>
      <c r="RG231" s="41"/>
      <c r="RH231" s="41"/>
      <c r="RI231" s="41"/>
      <c r="RJ231" s="41"/>
      <c r="RK231" s="41"/>
      <c r="RL231" s="41"/>
      <c r="RM231" s="41"/>
      <c r="RN231" s="41"/>
      <c r="RO231" s="41"/>
      <c r="RP231" s="41"/>
      <c r="RQ231" s="41"/>
      <c r="RR231" s="41"/>
      <c r="RS231" s="41"/>
      <c r="RT231" s="41"/>
      <c r="RU231" s="41"/>
      <c r="RV231" s="41"/>
      <c r="RW231" s="41"/>
      <c r="RX231" s="41"/>
      <c r="RY231" s="41"/>
      <c r="RZ231" s="41"/>
      <c r="SA231" s="41"/>
      <c r="SB231" s="41"/>
      <c r="SC231" s="41"/>
      <c r="SD231" s="41"/>
      <c r="SE231" s="41"/>
      <c r="SF231" s="41"/>
      <c r="SG231" s="41"/>
      <c r="SH231" s="41"/>
      <c r="SI231" s="41"/>
      <c r="SJ231" s="41"/>
      <c r="SK231" s="41"/>
      <c r="SL231" s="41"/>
      <c r="SM231" s="41"/>
      <c r="SN231" s="41"/>
      <c r="SO231" s="41"/>
      <c r="SP231" s="41"/>
      <c r="SQ231" s="41"/>
      <c r="SR231" s="41"/>
      <c r="SS231" s="41"/>
      <c r="ST231" s="41"/>
      <c r="SU231" s="41"/>
      <c r="SV231" s="41"/>
      <c r="SW231" s="41"/>
      <c r="SX231" s="41"/>
      <c r="SY231" s="41"/>
      <c r="SZ231" s="41"/>
      <c r="TA231" s="41"/>
      <c r="TB231" s="41"/>
      <c r="TC231" s="41"/>
      <c r="TD231" s="41"/>
      <c r="TE231" s="41"/>
      <c r="TF231" s="41"/>
      <c r="TG231" s="41"/>
      <c r="TH231" s="41"/>
      <c r="TI231" s="41"/>
      <c r="TJ231" s="41"/>
      <c r="TK231" s="41"/>
      <c r="TL231" s="41"/>
      <c r="TM231" s="41"/>
      <c r="TN231" s="41"/>
      <c r="TO231" s="41"/>
      <c r="TP231" s="41"/>
      <c r="TQ231" s="41"/>
      <c r="TR231" s="41"/>
      <c r="TS231" s="41"/>
      <c r="TT231" s="41"/>
      <c r="TU231" s="41"/>
      <c r="TV231" s="41"/>
      <c r="TW231" s="41"/>
      <c r="TX231" s="41"/>
      <c r="TY231" s="41"/>
      <c r="TZ231" s="41"/>
      <c r="UA231" s="41"/>
      <c r="UB231" s="41"/>
      <c r="UC231" s="41"/>
      <c r="UD231" s="41"/>
      <c r="UE231" s="41"/>
      <c r="UF231" s="41"/>
      <c r="UG231" s="41"/>
      <c r="UH231" s="41"/>
      <c r="UI231" s="41"/>
      <c r="UJ231" s="41"/>
      <c r="UK231" s="41"/>
      <c r="UL231" s="41"/>
      <c r="UM231" s="41"/>
      <c r="UN231" s="41"/>
      <c r="UO231" s="41"/>
      <c r="UP231" s="41"/>
      <c r="UQ231" s="41"/>
      <c r="UR231" s="41"/>
      <c r="US231" s="41"/>
      <c r="UT231" s="41"/>
      <c r="UU231" s="41"/>
      <c r="UV231" s="41"/>
      <c r="UW231" s="41"/>
      <c r="UX231" s="41"/>
      <c r="UY231" s="41"/>
      <c r="UZ231" s="41"/>
      <c r="VA231" s="41"/>
      <c r="VB231" s="41"/>
      <c r="VC231" s="41"/>
      <c r="VD231" s="41"/>
      <c r="VE231" s="41"/>
      <c r="VF231" s="41"/>
      <c r="VG231" s="41"/>
      <c r="VH231" s="41"/>
      <c r="VI231" s="41"/>
      <c r="VJ231" s="41"/>
      <c r="VK231" s="41"/>
      <c r="VL231" s="41"/>
      <c r="VM231" s="41"/>
      <c r="VN231" s="41"/>
      <c r="VO231" s="41"/>
      <c r="VP231" s="41"/>
      <c r="VQ231" s="41"/>
      <c r="VR231" s="41"/>
      <c r="VS231" s="41"/>
      <c r="VT231" s="41"/>
      <c r="VU231" s="41"/>
      <c r="VV231" s="41"/>
      <c r="VW231" s="41"/>
      <c r="VX231" s="41"/>
      <c r="VY231" s="41"/>
      <c r="VZ231" s="41"/>
      <c r="WA231" s="41"/>
      <c r="WB231" s="41"/>
      <c r="WC231" s="41"/>
      <c r="WD231" s="41"/>
      <c r="WE231" s="41"/>
      <c r="WF231" s="41"/>
      <c r="WG231" s="41"/>
      <c r="WH231" s="41"/>
      <c r="WI231" s="41"/>
      <c r="WJ231" s="41"/>
      <c r="WK231" s="41"/>
      <c r="WL231" s="41"/>
      <c r="WM231" s="41"/>
      <c r="WN231" s="41"/>
      <c r="WO231" s="41"/>
      <c r="WP231" s="41"/>
      <c r="WQ231" s="41"/>
      <c r="WR231" s="41"/>
      <c r="WS231" s="41"/>
      <c r="WT231" s="41"/>
      <c r="WU231" s="41"/>
      <c r="WV231" s="41"/>
      <c r="WW231" s="41"/>
      <c r="WX231" s="41"/>
      <c r="WY231" s="41"/>
      <c r="WZ231" s="41"/>
      <c r="XA231" s="41"/>
      <c r="XB231" s="41"/>
      <c r="XC231" s="41"/>
      <c r="XD231" s="41"/>
      <c r="XE231" s="41"/>
      <c r="XF231" s="41"/>
      <c r="XG231" s="41"/>
      <c r="XH231" s="41"/>
      <c r="XI231" s="41"/>
      <c r="XJ231" s="41"/>
      <c r="XK231" s="41"/>
      <c r="XL231" s="41"/>
      <c r="XM231" s="41"/>
      <c r="XN231" s="41"/>
      <c r="XO231" s="41"/>
      <c r="XP231" s="41"/>
      <c r="XQ231" s="41"/>
      <c r="XR231" s="41"/>
      <c r="XS231" s="41"/>
      <c r="XT231" s="41"/>
      <c r="XU231" s="41"/>
      <c r="XV231" s="41"/>
      <c r="XW231" s="41"/>
      <c r="XX231" s="41"/>
      <c r="XY231" s="41"/>
      <c r="XZ231" s="41"/>
      <c r="YA231" s="41"/>
      <c r="YB231" s="41"/>
      <c r="YC231" s="41"/>
      <c r="YD231" s="41"/>
      <c r="YE231" s="41"/>
      <c r="YF231" s="41"/>
      <c r="YG231" s="41"/>
      <c r="YH231" s="41"/>
      <c r="YI231" s="41"/>
      <c r="YJ231" s="41"/>
      <c r="YK231" s="41"/>
      <c r="YL231" s="41"/>
      <c r="YM231" s="41"/>
      <c r="YN231" s="41"/>
      <c r="YO231" s="41"/>
      <c r="YP231" s="41"/>
      <c r="YQ231" s="41"/>
      <c r="YR231" s="41"/>
      <c r="YS231" s="41"/>
      <c r="YT231" s="41"/>
      <c r="YU231" s="41"/>
      <c r="YV231" s="41"/>
      <c r="YW231" s="41"/>
      <c r="YX231" s="41"/>
      <c r="YY231" s="41"/>
      <c r="YZ231" s="41"/>
      <c r="ZA231" s="41"/>
      <c r="ZB231" s="41"/>
      <c r="ZC231" s="41"/>
      <c r="ZD231" s="41"/>
      <c r="ZE231" s="41"/>
      <c r="ZF231" s="41"/>
      <c r="ZG231" s="41"/>
      <c r="ZH231" s="41"/>
      <c r="ZI231" s="41"/>
      <c r="ZJ231" s="41"/>
      <c r="ZK231" s="41"/>
      <c r="ZL231" s="41"/>
      <c r="ZM231" s="41"/>
      <c r="ZN231" s="41"/>
      <c r="ZO231" s="41"/>
      <c r="ZP231" s="41"/>
      <c r="ZQ231" s="41"/>
      <c r="ZR231" s="41"/>
      <c r="ZS231" s="41"/>
      <c r="ZT231" s="41"/>
      <c r="ZU231" s="41"/>
      <c r="ZV231" s="41"/>
      <c r="ZW231" s="41"/>
      <c r="ZX231" s="41"/>
      <c r="ZY231" s="41"/>
      <c r="ZZ231" s="41"/>
      <c r="AAA231" s="41"/>
      <c r="AAB231" s="41"/>
      <c r="AAC231" s="41"/>
      <c r="AAD231" s="41"/>
      <c r="AAE231" s="41"/>
      <c r="AAF231" s="41"/>
      <c r="AAG231" s="41"/>
      <c r="AAH231" s="41"/>
      <c r="AAI231" s="41"/>
      <c r="AAJ231" s="41"/>
      <c r="AAK231" s="41"/>
      <c r="AAL231" s="41"/>
      <c r="AAM231" s="41"/>
      <c r="AAN231" s="41"/>
      <c r="AAO231" s="41"/>
      <c r="AAP231" s="41"/>
      <c r="AAQ231" s="41"/>
      <c r="AAR231" s="41"/>
      <c r="AAS231" s="41"/>
      <c r="AAT231" s="41"/>
      <c r="AAU231" s="41"/>
      <c r="AAV231" s="41"/>
      <c r="AAW231" s="41"/>
      <c r="AAX231" s="41"/>
      <c r="AAY231" s="41"/>
      <c r="AAZ231" s="41"/>
      <c r="ABA231" s="41"/>
      <c r="ABB231" s="41"/>
      <c r="ABC231" s="41"/>
      <c r="ABD231" s="41"/>
      <c r="ABE231" s="41"/>
      <c r="ABF231" s="41"/>
      <c r="ABG231" s="41"/>
      <c r="ABH231" s="41"/>
      <c r="ABI231" s="41"/>
      <c r="ABJ231" s="41"/>
      <c r="ABK231" s="41"/>
      <c r="ABL231" s="41"/>
      <c r="ABM231" s="41"/>
      <c r="ABN231" s="41"/>
      <c r="ABO231" s="41"/>
      <c r="ABP231" s="41"/>
      <c r="ABQ231" s="41"/>
      <c r="ABR231" s="41"/>
      <c r="ABS231" s="41"/>
      <c r="ABT231" s="41"/>
      <c r="ABU231" s="41"/>
      <c r="ABV231" s="41"/>
      <c r="ABW231" s="41"/>
      <c r="ABX231" s="41"/>
      <c r="ABY231" s="41"/>
      <c r="ABZ231" s="41"/>
      <c r="ACA231" s="41"/>
      <c r="ACB231" s="41"/>
      <c r="ACC231" s="41"/>
      <c r="ACD231" s="41"/>
      <c r="ACE231" s="41"/>
      <c r="ACF231" s="41"/>
      <c r="ACG231" s="41"/>
      <c r="ACH231" s="41"/>
      <c r="ACI231" s="41"/>
      <c r="ACJ231" s="41"/>
      <c r="ACK231" s="41"/>
      <c r="ACL231" s="41"/>
      <c r="ACM231" s="41"/>
      <c r="ACN231" s="41"/>
      <c r="ACO231" s="41"/>
      <c r="ACP231" s="41"/>
      <c r="ACQ231" s="41"/>
      <c r="ACR231" s="41"/>
      <c r="ACS231" s="41"/>
      <c r="ACT231" s="41"/>
      <c r="ACU231" s="41"/>
      <c r="ACV231" s="41"/>
      <c r="ACW231" s="41"/>
      <c r="ACX231" s="41"/>
      <c r="ACY231" s="41"/>
      <c r="ACZ231" s="41"/>
      <c r="ADA231" s="41"/>
      <c r="ADB231" s="41"/>
      <c r="ADC231" s="41"/>
      <c r="ADD231" s="41"/>
      <c r="ADE231" s="41"/>
      <c r="ADF231" s="41"/>
      <c r="ADG231" s="41"/>
      <c r="ADH231" s="41"/>
      <c r="ADI231" s="41"/>
      <c r="ADJ231" s="41"/>
      <c r="ADK231" s="41"/>
      <c r="ADL231" s="41"/>
      <c r="ADM231" s="41"/>
      <c r="ADN231" s="41"/>
      <c r="ADO231" s="41"/>
      <c r="ADP231" s="41"/>
      <c r="ADQ231" s="41"/>
      <c r="ADR231" s="41"/>
      <c r="ADS231" s="41"/>
      <c r="ADT231" s="41"/>
      <c r="ADU231" s="41"/>
      <c r="ADV231" s="41"/>
      <c r="ADW231" s="41"/>
      <c r="ADX231" s="41"/>
      <c r="ADY231" s="41"/>
      <c r="ADZ231" s="41"/>
      <c r="AEA231" s="41"/>
      <c r="AEB231" s="41"/>
      <c r="AEC231" s="41"/>
      <c r="AED231" s="41"/>
      <c r="AEE231" s="41"/>
      <c r="AEF231" s="41"/>
      <c r="AEG231" s="41"/>
      <c r="AEH231" s="41"/>
      <c r="AEI231" s="41"/>
      <c r="AEJ231" s="41"/>
      <c r="AEK231" s="41"/>
      <c r="AEL231" s="41"/>
      <c r="AEM231" s="41"/>
      <c r="AEN231" s="41"/>
      <c r="AEO231" s="41"/>
      <c r="AEP231" s="41"/>
      <c r="AEQ231" s="41"/>
      <c r="AER231" s="41"/>
      <c r="AES231" s="41"/>
      <c r="AET231" s="41"/>
      <c r="AEU231" s="41"/>
      <c r="AEV231" s="41"/>
      <c r="AEW231" s="41"/>
      <c r="AEX231" s="41"/>
      <c r="AEY231" s="41"/>
      <c r="AEZ231" s="41"/>
      <c r="AFA231" s="41"/>
      <c r="AFB231" s="41"/>
      <c r="AFC231" s="41"/>
      <c r="AFD231" s="41"/>
      <c r="AFE231" s="41"/>
      <c r="AFF231" s="41"/>
      <c r="AFG231" s="41"/>
      <c r="AFH231" s="41"/>
      <c r="AFI231" s="41"/>
      <c r="AFJ231" s="41"/>
      <c r="AFK231" s="41"/>
      <c r="AFL231" s="41"/>
      <c r="AFM231" s="41"/>
      <c r="AFN231" s="41"/>
      <c r="AFO231" s="41"/>
      <c r="AFP231" s="41"/>
      <c r="AFQ231" s="41"/>
      <c r="AFR231" s="41"/>
      <c r="AFS231" s="41"/>
      <c r="AFT231" s="41"/>
      <c r="AFU231" s="41"/>
      <c r="AFV231" s="41"/>
      <c r="AFW231" s="41"/>
      <c r="AFX231" s="41"/>
      <c r="AFY231" s="41"/>
      <c r="AFZ231" s="41"/>
      <c r="AGA231" s="41"/>
      <c r="AGB231" s="41"/>
      <c r="AGC231" s="41"/>
      <c r="AGD231" s="41"/>
      <c r="AGE231" s="41"/>
      <c r="AGF231" s="41"/>
      <c r="AGG231" s="41"/>
      <c r="AGH231" s="41"/>
      <c r="AGI231" s="41"/>
      <c r="AGJ231" s="41"/>
      <c r="AGK231" s="41"/>
      <c r="AGL231" s="41"/>
      <c r="AGM231" s="41"/>
      <c r="AGN231" s="41"/>
      <c r="AGO231" s="41"/>
      <c r="AGP231" s="41"/>
      <c r="AGQ231" s="41"/>
      <c r="AGR231" s="41"/>
      <c r="AGS231" s="41"/>
      <c r="AGT231" s="41"/>
      <c r="AGU231" s="41"/>
      <c r="AGV231" s="41"/>
      <c r="AGW231" s="41"/>
      <c r="AGX231" s="41"/>
      <c r="AGY231" s="41"/>
      <c r="AGZ231" s="41"/>
      <c r="AHA231" s="41"/>
      <c r="AHB231" s="41"/>
      <c r="AHC231" s="41"/>
      <c r="AHD231" s="41"/>
      <c r="AHE231" s="41"/>
      <c r="AHF231" s="41"/>
      <c r="AHG231" s="41"/>
      <c r="AHH231" s="41"/>
      <c r="AHI231" s="41"/>
      <c r="AHJ231" s="41"/>
      <c r="AHK231" s="41"/>
      <c r="AHL231" s="41"/>
      <c r="AHM231" s="41"/>
      <c r="AHN231" s="41"/>
      <c r="AHO231" s="41"/>
      <c r="AHP231" s="41"/>
      <c r="AHQ231" s="41"/>
      <c r="AHR231" s="41"/>
      <c r="AHS231" s="41"/>
      <c r="AHT231" s="41"/>
      <c r="AHU231" s="41"/>
      <c r="AHV231" s="41"/>
      <c r="AHW231" s="41"/>
      <c r="AHX231" s="41"/>
      <c r="AHY231" s="41"/>
      <c r="AHZ231" s="41"/>
      <c r="AIA231" s="41"/>
      <c r="AIB231" s="41"/>
      <c r="AIC231" s="41"/>
      <c r="AID231" s="41"/>
      <c r="AIE231" s="41"/>
      <c r="AIF231" s="41"/>
      <c r="AIG231" s="41"/>
      <c r="AIH231" s="41"/>
      <c r="AII231" s="41"/>
      <c r="AIJ231" s="41"/>
      <c r="AIK231" s="41"/>
      <c r="AIL231" s="41"/>
      <c r="AIM231" s="41"/>
      <c r="AIN231" s="41"/>
      <c r="AIO231" s="41"/>
      <c r="AIP231" s="41"/>
      <c r="AIQ231" s="41"/>
      <c r="AIR231" s="41"/>
      <c r="AIS231" s="41"/>
      <c r="AIT231" s="41"/>
      <c r="AIU231" s="41"/>
      <c r="AIV231" s="41"/>
      <c r="AIW231" s="41"/>
      <c r="AIX231" s="41"/>
      <c r="AIY231" s="41"/>
      <c r="AIZ231" s="41"/>
      <c r="AJA231" s="41"/>
      <c r="AJB231" s="41"/>
      <c r="AJC231" s="41"/>
      <c r="AJD231" s="41"/>
      <c r="AJE231" s="41"/>
      <c r="AJF231" s="41"/>
      <c r="AJG231" s="41"/>
      <c r="AJH231" s="41"/>
      <c r="AJI231" s="41"/>
      <c r="AJJ231" s="41"/>
      <c r="AJK231" s="41"/>
      <c r="AJL231" s="41"/>
      <c r="AJM231" s="41"/>
      <c r="AJN231" s="41"/>
      <c r="AJO231" s="41"/>
      <c r="AJP231" s="41"/>
      <c r="AJQ231" s="41"/>
      <c r="AJR231" s="41"/>
      <c r="AJS231" s="41"/>
      <c r="AJT231" s="41"/>
      <c r="AJU231" s="41"/>
      <c r="AJV231" s="41"/>
      <c r="AJW231" s="41"/>
      <c r="AJX231" s="41"/>
      <c r="AJY231" s="41"/>
      <c r="AJZ231" s="41"/>
      <c r="AKA231" s="41"/>
      <c r="AKB231" s="41"/>
      <c r="AKC231" s="41"/>
      <c r="AKD231" s="41"/>
      <c r="AKE231" s="41"/>
      <c r="AKF231" s="41"/>
      <c r="AKG231" s="41"/>
      <c r="AKH231" s="41"/>
      <c r="AKI231" s="41"/>
      <c r="AKJ231" s="41"/>
      <c r="AKK231" s="41"/>
      <c r="AKL231" s="41"/>
      <c r="AKM231" s="41"/>
      <c r="AKN231" s="41"/>
      <c r="AKO231" s="41"/>
      <c r="AKP231" s="41"/>
      <c r="AKQ231" s="41"/>
      <c r="AKR231" s="41"/>
      <c r="AKS231" s="41"/>
      <c r="AKT231" s="41"/>
      <c r="AKU231" s="41"/>
      <c r="AKV231" s="41"/>
      <c r="AKW231" s="41"/>
      <c r="AKX231" s="41"/>
      <c r="AKY231" s="41"/>
      <c r="AKZ231" s="41"/>
      <c r="ALA231" s="41"/>
      <c r="ALB231" s="41"/>
      <c r="ALC231" s="41"/>
      <c r="ALD231" s="41"/>
      <c r="ALE231" s="41"/>
      <c r="ALF231" s="41"/>
      <c r="ALG231" s="41"/>
      <c r="ALH231" s="41"/>
      <c r="ALI231" s="41"/>
      <c r="ALJ231" s="41"/>
      <c r="ALK231" s="41"/>
      <c r="ALL231" s="41"/>
      <c r="ALM231" s="41"/>
      <c r="ALN231" s="41"/>
      <c r="ALO231" s="41"/>
      <c r="ALP231" s="41"/>
      <c r="ALQ231" s="41"/>
      <c r="ALR231" s="41"/>
      <c r="ALS231" s="41"/>
      <c r="ALT231" s="41"/>
      <c r="ALU231" s="41"/>
      <c r="ALV231" s="41"/>
      <c r="ALW231" s="41"/>
      <c r="ALX231" s="41"/>
      <c r="ALY231" s="41"/>
      <c r="ALZ231" s="41"/>
      <c r="AMA231" s="41"/>
      <c r="AMB231" s="41"/>
      <c r="AMC231" s="41"/>
      <c r="AMD231" s="41"/>
      <c r="AME231" s="41"/>
    </row>
    <row r="232" spans="1:1019" ht="19.5" customHeight="1" thickBot="1" x14ac:dyDescent="0.25">
      <c r="A232" s="665" t="s">
        <v>17</v>
      </c>
      <c r="B232" s="656" t="s">
        <v>18</v>
      </c>
      <c r="C232" s="764" t="s">
        <v>18</v>
      </c>
      <c r="D232" s="1090" t="s">
        <v>268</v>
      </c>
      <c r="E232" s="717" t="s">
        <v>269</v>
      </c>
      <c r="F232" s="712"/>
      <c r="G232" s="714" t="s">
        <v>270</v>
      </c>
      <c r="H232" s="715" t="s">
        <v>21</v>
      </c>
      <c r="I232" s="733" t="s">
        <v>22</v>
      </c>
      <c r="J232" s="311" t="s">
        <v>25</v>
      </c>
      <c r="K232" s="320">
        <f>+L232+N232</f>
        <v>17.899999999999999</v>
      </c>
      <c r="L232" s="313">
        <v>17.899999999999999</v>
      </c>
      <c r="M232" s="313">
        <v>0</v>
      </c>
      <c r="N232" s="321">
        <v>0</v>
      </c>
      <c r="O232" s="320">
        <f>+P232+R232</f>
        <v>0</v>
      </c>
      <c r="P232" s="313">
        <v>0</v>
      </c>
      <c r="Q232" s="313">
        <v>0</v>
      </c>
      <c r="R232" s="321">
        <v>0</v>
      </c>
      <c r="S232" s="320">
        <f>+T232+V232</f>
        <v>0</v>
      </c>
      <c r="T232" s="313">
        <v>0</v>
      </c>
      <c r="U232" s="313">
        <v>0</v>
      </c>
      <c r="V232" s="321">
        <v>0</v>
      </c>
      <c r="W232" s="320">
        <f>+X232+Z232</f>
        <v>0</v>
      </c>
      <c r="X232" s="313">
        <v>0</v>
      </c>
      <c r="Y232" s="313">
        <v>0</v>
      </c>
      <c r="Z232" s="321">
        <v>0</v>
      </c>
      <c r="AA232" s="316">
        <v>0</v>
      </c>
      <c r="AB232" s="316">
        <v>0</v>
      </c>
      <c r="AC232" s="596" t="s">
        <v>271</v>
      </c>
      <c r="AD232" s="636" t="s">
        <v>39</v>
      </c>
      <c r="AE232" s="636" t="s">
        <v>39</v>
      </c>
      <c r="AF232" s="972" t="s">
        <v>39</v>
      </c>
      <c r="AG232" s="41"/>
      <c r="AH232" s="41"/>
      <c r="AI232" s="41"/>
      <c r="AJ232" s="41"/>
      <c r="AK232" s="41"/>
      <c r="AL232" s="41"/>
      <c r="AM232" s="41"/>
      <c r="AN232" s="67"/>
      <c r="AO232" s="67"/>
      <c r="AP232" s="67"/>
      <c r="AQ232" s="58"/>
      <c r="AR232" s="58"/>
      <c r="AS232" s="58"/>
      <c r="AT232" s="58"/>
      <c r="AU232" s="58"/>
      <c r="AV232" s="58"/>
      <c r="AW232" s="58"/>
      <c r="AX232" s="58"/>
      <c r="AY232" s="58"/>
      <c r="AZ232" s="58"/>
      <c r="BA232" s="58"/>
      <c r="BB232" s="58"/>
      <c r="BC232" s="58"/>
      <c r="BD232" s="58"/>
      <c r="BE232" s="58"/>
      <c r="BF232" s="58"/>
      <c r="BG232" s="59"/>
      <c r="BH232" s="67"/>
      <c r="BI232" s="67"/>
      <c r="BJ232" s="67"/>
      <c r="BK232" s="67"/>
      <c r="BL232" s="67"/>
      <c r="BM232" s="67"/>
      <c r="BN232" s="67"/>
      <c r="BO232" s="67"/>
      <c r="BP232" s="41"/>
      <c r="BQ232" s="41"/>
      <c r="BR232" s="41"/>
      <c r="BS232" s="41"/>
      <c r="BT232" s="41"/>
      <c r="BU232" s="41"/>
      <c r="BV232" s="41"/>
      <c r="BW232" s="41"/>
      <c r="BX232" s="41"/>
      <c r="BY232" s="41"/>
      <c r="BZ232" s="41"/>
      <c r="CA232" s="41"/>
      <c r="CB232" s="41"/>
      <c r="CC232" s="41"/>
      <c r="CD232" s="41"/>
      <c r="CE232" s="41"/>
      <c r="CF232" s="41"/>
      <c r="CG232" s="41"/>
      <c r="CH232" s="41"/>
      <c r="CI232" s="41"/>
      <c r="CJ232" s="41"/>
      <c r="CK232" s="41"/>
      <c r="CL232" s="41"/>
      <c r="CM232" s="41"/>
      <c r="CN232" s="41"/>
      <c r="CO232" s="41"/>
      <c r="CP232" s="41"/>
      <c r="CQ232" s="41"/>
      <c r="CR232" s="41"/>
      <c r="CS232" s="41"/>
      <c r="CT232" s="41"/>
      <c r="CU232" s="41"/>
      <c r="CV232" s="41"/>
      <c r="CW232" s="41"/>
      <c r="CX232" s="41"/>
      <c r="CY232" s="41"/>
      <c r="CZ232" s="41"/>
      <c r="DA232" s="41"/>
      <c r="DB232" s="41"/>
      <c r="DC232" s="41"/>
      <c r="DD232" s="41"/>
      <c r="DE232" s="41"/>
      <c r="DF232" s="41"/>
      <c r="DG232" s="41"/>
      <c r="DH232" s="41"/>
      <c r="DI232" s="41"/>
      <c r="DJ232" s="41"/>
      <c r="DK232" s="41"/>
      <c r="DL232" s="41"/>
      <c r="DM232" s="41"/>
      <c r="DN232" s="41"/>
      <c r="DO232" s="41"/>
      <c r="DP232" s="41"/>
      <c r="DQ232" s="41"/>
      <c r="DR232" s="41"/>
      <c r="DS232" s="41"/>
      <c r="DT232" s="41"/>
      <c r="DU232" s="41"/>
      <c r="DV232" s="41"/>
      <c r="DW232" s="41"/>
      <c r="DX232" s="41"/>
      <c r="DY232" s="41"/>
      <c r="DZ232" s="41"/>
      <c r="EA232" s="41"/>
      <c r="EB232" s="41"/>
      <c r="EC232" s="41"/>
      <c r="ED232" s="41"/>
      <c r="EE232" s="41"/>
      <c r="EF232" s="41"/>
      <c r="EG232" s="41"/>
      <c r="EH232" s="41"/>
      <c r="EI232" s="41"/>
      <c r="EJ232" s="41"/>
      <c r="EK232" s="41"/>
      <c r="EL232" s="41"/>
      <c r="EM232" s="41"/>
      <c r="EN232" s="41"/>
      <c r="EO232" s="41"/>
      <c r="EP232" s="41"/>
      <c r="EQ232" s="41"/>
      <c r="ER232" s="41"/>
      <c r="ES232" s="41"/>
      <c r="ET232" s="41"/>
      <c r="EU232" s="41"/>
      <c r="EV232" s="41"/>
      <c r="EW232" s="41"/>
      <c r="EX232" s="41"/>
      <c r="EY232" s="41"/>
      <c r="EZ232" s="41"/>
      <c r="FA232" s="41"/>
      <c r="FB232" s="41"/>
      <c r="FC232" s="41"/>
      <c r="FD232" s="41"/>
      <c r="FE232" s="41"/>
      <c r="FF232" s="41"/>
      <c r="FG232" s="41"/>
      <c r="FH232" s="41"/>
      <c r="FI232" s="41"/>
      <c r="FJ232" s="41"/>
      <c r="FK232" s="41"/>
      <c r="FL232" s="41"/>
      <c r="FM232" s="41"/>
      <c r="FN232" s="41"/>
      <c r="FO232" s="41"/>
      <c r="FP232" s="41"/>
      <c r="FQ232" s="41"/>
      <c r="FR232" s="41"/>
      <c r="FS232" s="41"/>
      <c r="FT232" s="41"/>
      <c r="FU232" s="41"/>
      <c r="FV232" s="41"/>
      <c r="FW232" s="41"/>
      <c r="FX232" s="41"/>
      <c r="FY232" s="41"/>
      <c r="FZ232" s="41"/>
      <c r="GA232" s="41"/>
      <c r="GB232" s="41"/>
      <c r="GC232" s="41"/>
      <c r="GD232" s="41"/>
      <c r="GE232" s="41"/>
      <c r="GF232" s="41"/>
      <c r="GG232" s="41"/>
      <c r="GH232" s="41"/>
      <c r="GI232" s="41"/>
      <c r="GJ232" s="41"/>
      <c r="GK232" s="41"/>
      <c r="GL232" s="41"/>
      <c r="GM232" s="41"/>
      <c r="GN232" s="41"/>
      <c r="GO232" s="41"/>
      <c r="GP232" s="41"/>
      <c r="GQ232" s="41"/>
      <c r="GR232" s="41"/>
      <c r="GS232" s="41"/>
      <c r="GT232" s="41"/>
      <c r="GU232" s="41"/>
      <c r="GV232" s="41"/>
      <c r="GW232" s="41"/>
      <c r="GX232" s="41"/>
      <c r="GY232" s="41"/>
      <c r="GZ232" s="41"/>
      <c r="HA232" s="41"/>
      <c r="HB232" s="41"/>
      <c r="HC232" s="41"/>
      <c r="HD232" s="41"/>
      <c r="HE232" s="41"/>
      <c r="HF232" s="41"/>
      <c r="HG232" s="41"/>
      <c r="HH232" s="41"/>
      <c r="HI232" s="41"/>
      <c r="HJ232" s="41"/>
      <c r="HK232" s="41"/>
      <c r="HL232" s="41"/>
      <c r="HM232" s="41"/>
      <c r="HN232" s="41"/>
      <c r="HO232" s="41"/>
      <c r="HP232" s="41"/>
      <c r="HQ232" s="41"/>
      <c r="HR232" s="41"/>
      <c r="HS232" s="41"/>
      <c r="HT232" s="41"/>
      <c r="HU232" s="41"/>
      <c r="HV232" s="41"/>
      <c r="HW232" s="41"/>
      <c r="HX232" s="41"/>
      <c r="HY232" s="41"/>
      <c r="HZ232" s="41"/>
      <c r="IA232" s="41"/>
      <c r="IB232" s="41"/>
      <c r="IC232" s="41"/>
      <c r="ID232" s="41"/>
      <c r="IE232" s="41"/>
      <c r="IF232" s="41"/>
      <c r="IG232" s="41"/>
      <c r="IH232" s="41"/>
      <c r="II232" s="41"/>
      <c r="IJ232" s="41"/>
      <c r="IK232" s="41"/>
      <c r="IL232" s="41"/>
      <c r="IM232" s="41"/>
      <c r="IN232" s="41"/>
      <c r="IO232" s="41"/>
      <c r="IP232" s="41"/>
      <c r="IQ232" s="41"/>
      <c r="IR232" s="41"/>
      <c r="IS232" s="41"/>
      <c r="IT232" s="41"/>
      <c r="IU232" s="41"/>
      <c r="IV232" s="41"/>
      <c r="IW232" s="41"/>
      <c r="IX232" s="41"/>
      <c r="IY232" s="41"/>
      <c r="IZ232" s="41"/>
      <c r="JA232" s="41"/>
      <c r="JB232" s="41"/>
      <c r="JC232" s="41"/>
      <c r="JD232" s="41"/>
      <c r="JE232" s="41"/>
      <c r="JF232" s="41"/>
      <c r="JG232" s="41"/>
      <c r="JH232" s="41"/>
      <c r="JI232" s="41"/>
      <c r="JJ232" s="41"/>
      <c r="JK232" s="41"/>
      <c r="JL232" s="41"/>
      <c r="JM232" s="41"/>
      <c r="JN232" s="41"/>
      <c r="JO232" s="41"/>
      <c r="JP232" s="41"/>
      <c r="JQ232" s="41"/>
      <c r="JR232" s="41"/>
      <c r="JS232" s="41"/>
      <c r="JT232" s="41"/>
      <c r="JU232" s="41"/>
      <c r="JV232" s="41"/>
      <c r="JW232" s="41"/>
      <c r="JX232" s="41"/>
      <c r="JY232" s="41"/>
      <c r="JZ232" s="41"/>
      <c r="KA232" s="41"/>
      <c r="KB232" s="41"/>
      <c r="KC232" s="41"/>
      <c r="KD232" s="41"/>
      <c r="KE232" s="41"/>
      <c r="KF232" s="41"/>
      <c r="KG232" s="41"/>
      <c r="KH232" s="41"/>
      <c r="KI232" s="41"/>
      <c r="KJ232" s="41"/>
      <c r="KK232" s="41"/>
      <c r="KL232" s="41"/>
      <c r="KM232" s="41"/>
      <c r="KN232" s="41"/>
      <c r="KO232" s="41"/>
      <c r="KP232" s="41"/>
      <c r="KQ232" s="41"/>
      <c r="KR232" s="41"/>
      <c r="KS232" s="41"/>
      <c r="KT232" s="41"/>
      <c r="KU232" s="41"/>
      <c r="KV232" s="41"/>
      <c r="KW232" s="41"/>
      <c r="KX232" s="41"/>
      <c r="KY232" s="41"/>
      <c r="KZ232" s="41"/>
      <c r="LA232" s="41"/>
      <c r="LB232" s="41"/>
      <c r="LC232" s="41"/>
      <c r="LD232" s="41"/>
      <c r="LE232" s="41"/>
      <c r="LF232" s="41"/>
      <c r="LG232" s="41"/>
      <c r="LH232" s="41"/>
      <c r="LI232" s="41"/>
      <c r="LJ232" s="41"/>
      <c r="LK232" s="41"/>
      <c r="LL232" s="41"/>
      <c r="LM232" s="41"/>
      <c r="LN232" s="41"/>
      <c r="LO232" s="41"/>
      <c r="LP232" s="41"/>
      <c r="LQ232" s="41"/>
      <c r="LR232" s="41"/>
      <c r="LS232" s="41"/>
      <c r="LT232" s="41"/>
      <c r="LU232" s="41"/>
      <c r="LV232" s="41"/>
      <c r="LW232" s="41"/>
      <c r="LX232" s="41"/>
      <c r="LY232" s="41"/>
      <c r="LZ232" s="41"/>
      <c r="MA232" s="41"/>
      <c r="MB232" s="41"/>
      <c r="MC232" s="41"/>
      <c r="MD232" s="41"/>
      <c r="ME232" s="41"/>
      <c r="MF232" s="41"/>
      <c r="MG232" s="41"/>
      <c r="MH232" s="41"/>
      <c r="MI232" s="41"/>
      <c r="MJ232" s="41"/>
      <c r="MK232" s="41"/>
      <c r="ML232" s="41"/>
      <c r="MM232" s="41"/>
      <c r="MN232" s="41"/>
      <c r="MO232" s="41"/>
      <c r="MP232" s="41"/>
      <c r="MQ232" s="41"/>
      <c r="MR232" s="41"/>
      <c r="MS232" s="41"/>
      <c r="MT232" s="41"/>
      <c r="MU232" s="41"/>
      <c r="MV232" s="41"/>
      <c r="MW232" s="41"/>
      <c r="MX232" s="41"/>
      <c r="MY232" s="41"/>
      <c r="MZ232" s="41"/>
      <c r="NA232" s="41"/>
      <c r="NB232" s="41"/>
      <c r="NC232" s="41"/>
      <c r="ND232" s="41"/>
      <c r="NE232" s="41"/>
      <c r="NF232" s="41"/>
      <c r="NG232" s="41"/>
      <c r="NH232" s="41"/>
      <c r="NI232" s="41"/>
      <c r="NJ232" s="41"/>
      <c r="NK232" s="41"/>
      <c r="NL232" s="41"/>
      <c r="NM232" s="41"/>
      <c r="NN232" s="41"/>
      <c r="NO232" s="41"/>
      <c r="NP232" s="41"/>
      <c r="NQ232" s="41"/>
      <c r="NR232" s="41"/>
      <c r="NS232" s="41"/>
      <c r="NT232" s="41"/>
      <c r="NU232" s="41"/>
      <c r="NV232" s="41"/>
      <c r="NW232" s="41"/>
      <c r="NX232" s="41"/>
      <c r="NY232" s="41"/>
      <c r="NZ232" s="41"/>
      <c r="OA232" s="41"/>
      <c r="OB232" s="41"/>
      <c r="OC232" s="41"/>
      <c r="OD232" s="41"/>
      <c r="OE232" s="41"/>
      <c r="OF232" s="41"/>
      <c r="OG232" s="41"/>
      <c r="OH232" s="41"/>
      <c r="OI232" s="41"/>
      <c r="OJ232" s="41"/>
      <c r="OK232" s="41"/>
      <c r="OL232" s="41"/>
      <c r="OM232" s="41"/>
      <c r="ON232" s="41"/>
      <c r="OO232" s="41"/>
      <c r="OP232" s="41"/>
      <c r="OQ232" s="41"/>
      <c r="OR232" s="41"/>
      <c r="OS232" s="41"/>
      <c r="OT232" s="41"/>
      <c r="OU232" s="41"/>
      <c r="OV232" s="41"/>
      <c r="OW232" s="41"/>
      <c r="OX232" s="41"/>
      <c r="OY232" s="41"/>
      <c r="OZ232" s="41"/>
      <c r="PA232" s="41"/>
      <c r="PB232" s="41"/>
      <c r="PC232" s="41"/>
      <c r="PD232" s="41"/>
      <c r="PE232" s="41"/>
      <c r="PF232" s="41"/>
      <c r="PG232" s="41"/>
      <c r="PH232" s="41"/>
      <c r="PI232" s="41"/>
      <c r="PJ232" s="41"/>
      <c r="PK232" s="41"/>
      <c r="PL232" s="41"/>
      <c r="PM232" s="41"/>
      <c r="PN232" s="41"/>
      <c r="PO232" s="41"/>
      <c r="PP232" s="41"/>
      <c r="PQ232" s="41"/>
      <c r="PR232" s="41"/>
      <c r="PS232" s="41"/>
      <c r="PT232" s="41"/>
      <c r="PU232" s="41"/>
      <c r="PV232" s="41"/>
      <c r="PW232" s="41"/>
      <c r="PX232" s="41"/>
      <c r="PY232" s="41"/>
      <c r="PZ232" s="41"/>
      <c r="QA232" s="41"/>
      <c r="QB232" s="41"/>
      <c r="QC232" s="41"/>
      <c r="QD232" s="41"/>
      <c r="QE232" s="41"/>
      <c r="QF232" s="41"/>
      <c r="QG232" s="41"/>
      <c r="QH232" s="41"/>
      <c r="QI232" s="41"/>
      <c r="QJ232" s="41"/>
      <c r="QK232" s="41"/>
      <c r="QL232" s="41"/>
      <c r="QM232" s="41"/>
      <c r="QN232" s="41"/>
      <c r="QO232" s="41"/>
      <c r="QP232" s="41"/>
      <c r="QQ232" s="41"/>
      <c r="QR232" s="41"/>
      <c r="QS232" s="41"/>
      <c r="QT232" s="41"/>
      <c r="QU232" s="41"/>
      <c r="QV232" s="41"/>
      <c r="QW232" s="41"/>
      <c r="QX232" s="41"/>
      <c r="QY232" s="41"/>
      <c r="QZ232" s="41"/>
      <c r="RA232" s="41"/>
      <c r="RB232" s="41"/>
      <c r="RC232" s="41"/>
      <c r="RD232" s="41"/>
      <c r="RE232" s="41"/>
      <c r="RF232" s="41"/>
      <c r="RG232" s="41"/>
      <c r="RH232" s="41"/>
      <c r="RI232" s="41"/>
      <c r="RJ232" s="41"/>
      <c r="RK232" s="41"/>
      <c r="RL232" s="41"/>
      <c r="RM232" s="41"/>
      <c r="RN232" s="41"/>
      <c r="RO232" s="41"/>
      <c r="RP232" s="41"/>
      <c r="RQ232" s="41"/>
      <c r="RR232" s="41"/>
      <c r="RS232" s="41"/>
      <c r="RT232" s="41"/>
      <c r="RU232" s="41"/>
      <c r="RV232" s="41"/>
      <c r="RW232" s="41"/>
      <c r="RX232" s="41"/>
      <c r="RY232" s="41"/>
      <c r="RZ232" s="41"/>
      <c r="SA232" s="41"/>
      <c r="SB232" s="41"/>
      <c r="SC232" s="41"/>
      <c r="SD232" s="41"/>
      <c r="SE232" s="41"/>
      <c r="SF232" s="41"/>
      <c r="SG232" s="41"/>
      <c r="SH232" s="41"/>
      <c r="SI232" s="41"/>
      <c r="SJ232" s="41"/>
      <c r="SK232" s="41"/>
      <c r="SL232" s="41"/>
      <c r="SM232" s="41"/>
      <c r="SN232" s="41"/>
      <c r="SO232" s="41"/>
      <c r="SP232" s="41"/>
      <c r="SQ232" s="41"/>
      <c r="SR232" s="41"/>
      <c r="SS232" s="41"/>
      <c r="ST232" s="41"/>
      <c r="SU232" s="41"/>
      <c r="SV232" s="41"/>
      <c r="SW232" s="41"/>
      <c r="SX232" s="41"/>
      <c r="SY232" s="41"/>
      <c r="SZ232" s="41"/>
      <c r="TA232" s="41"/>
      <c r="TB232" s="41"/>
      <c r="TC232" s="41"/>
      <c r="TD232" s="41"/>
      <c r="TE232" s="41"/>
      <c r="TF232" s="41"/>
      <c r="TG232" s="41"/>
      <c r="TH232" s="41"/>
      <c r="TI232" s="41"/>
      <c r="TJ232" s="41"/>
      <c r="TK232" s="41"/>
      <c r="TL232" s="41"/>
      <c r="TM232" s="41"/>
      <c r="TN232" s="41"/>
      <c r="TO232" s="41"/>
      <c r="TP232" s="41"/>
      <c r="TQ232" s="41"/>
      <c r="TR232" s="41"/>
      <c r="TS232" s="41"/>
      <c r="TT232" s="41"/>
      <c r="TU232" s="41"/>
      <c r="TV232" s="41"/>
      <c r="TW232" s="41"/>
      <c r="TX232" s="41"/>
      <c r="TY232" s="41"/>
      <c r="TZ232" s="41"/>
      <c r="UA232" s="41"/>
      <c r="UB232" s="41"/>
      <c r="UC232" s="41"/>
      <c r="UD232" s="41"/>
      <c r="UE232" s="41"/>
      <c r="UF232" s="41"/>
      <c r="UG232" s="41"/>
      <c r="UH232" s="41"/>
      <c r="UI232" s="41"/>
      <c r="UJ232" s="41"/>
      <c r="UK232" s="41"/>
      <c r="UL232" s="41"/>
      <c r="UM232" s="41"/>
      <c r="UN232" s="41"/>
      <c r="UO232" s="41"/>
      <c r="UP232" s="41"/>
      <c r="UQ232" s="41"/>
      <c r="UR232" s="41"/>
      <c r="US232" s="41"/>
      <c r="UT232" s="41"/>
      <c r="UU232" s="41"/>
      <c r="UV232" s="41"/>
      <c r="UW232" s="41"/>
      <c r="UX232" s="41"/>
      <c r="UY232" s="41"/>
      <c r="UZ232" s="41"/>
      <c r="VA232" s="41"/>
      <c r="VB232" s="41"/>
      <c r="VC232" s="41"/>
      <c r="VD232" s="41"/>
      <c r="VE232" s="41"/>
      <c r="VF232" s="41"/>
      <c r="VG232" s="41"/>
      <c r="VH232" s="41"/>
      <c r="VI232" s="41"/>
      <c r="VJ232" s="41"/>
      <c r="VK232" s="41"/>
      <c r="VL232" s="41"/>
      <c r="VM232" s="41"/>
      <c r="VN232" s="41"/>
      <c r="VO232" s="41"/>
      <c r="VP232" s="41"/>
      <c r="VQ232" s="41"/>
      <c r="VR232" s="41"/>
      <c r="VS232" s="41"/>
      <c r="VT232" s="41"/>
      <c r="VU232" s="41"/>
      <c r="VV232" s="41"/>
      <c r="VW232" s="41"/>
      <c r="VX232" s="41"/>
      <c r="VY232" s="41"/>
      <c r="VZ232" s="41"/>
      <c r="WA232" s="41"/>
      <c r="WB232" s="41"/>
      <c r="WC232" s="41"/>
      <c r="WD232" s="41"/>
      <c r="WE232" s="41"/>
      <c r="WF232" s="41"/>
      <c r="WG232" s="41"/>
      <c r="WH232" s="41"/>
      <c r="WI232" s="41"/>
      <c r="WJ232" s="41"/>
      <c r="WK232" s="41"/>
      <c r="WL232" s="41"/>
      <c r="WM232" s="41"/>
      <c r="WN232" s="41"/>
      <c r="WO232" s="41"/>
      <c r="WP232" s="41"/>
      <c r="WQ232" s="41"/>
      <c r="WR232" s="41"/>
      <c r="WS232" s="41"/>
      <c r="WT232" s="41"/>
      <c r="WU232" s="41"/>
      <c r="WV232" s="41"/>
      <c r="WW232" s="41"/>
      <c r="WX232" s="41"/>
      <c r="WY232" s="41"/>
      <c r="WZ232" s="41"/>
      <c r="XA232" s="41"/>
      <c r="XB232" s="41"/>
      <c r="XC232" s="41"/>
      <c r="XD232" s="41"/>
      <c r="XE232" s="41"/>
      <c r="XF232" s="41"/>
      <c r="XG232" s="41"/>
      <c r="XH232" s="41"/>
      <c r="XI232" s="41"/>
      <c r="XJ232" s="41"/>
      <c r="XK232" s="41"/>
      <c r="XL232" s="41"/>
      <c r="XM232" s="41"/>
      <c r="XN232" s="41"/>
      <c r="XO232" s="41"/>
      <c r="XP232" s="41"/>
      <c r="XQ232" s="41"/>
      <c r="XR232" s="41"/>
      <c r="XS232" s="41"/>
      <c r="XT232" s="41"/>
      <c r="XU232" s="41"/>
      <c r="XV232" s="41"/>
      <c r="XW232" s="41"/>
      <c r="XX232" s="41"/>
      <c r="XY232" s="41"/>
      <c r="XZ232" s="41"/>
      <c r="YA232" s="41"/>
      <c r="YB232" s="41"/>
      <c r="YC232" s="41"/>
      <c r="YD232" s="41"/>
      <c r="YE232" s="41"/>
      <c r="YF232" s="41"/>
      <c r="YG232" s="41"/>
      <c r="YH232" s="41"/>
      <c r="YI232" s="41"/>
      <c r="YJ232" s="41"/>
      <c r="YK232" s="41"/>
      <c r="YL232" s="41"/>
      <c r="YM232" s="41"/>
      <c r="YN232" s="41"/>
      <c r="YO232" s="41"/>
      <c r="YP232" s="41"/>
      <c r="YQ232" s="41"/>
      <c r="YR232" s="41"/>
      <c r="YS232" s="41"/>
      <c r="YT232" s="41"/>
      <c r="YU232" s="41"/>
      <c r="YV232" s="41"/>
      <c r="YW232" s="41"/>
      <c r="YX232" s="41"/>
      <c r="YY232" s="41"/>
      <c r="YZ232" s="41"/>
      <c r="ZA232" s="41"/>
      <c r="ZB232" s="41"/>
      <c r="ZC232" s="41"/>
      <c r="ZD232" s="41"/>
      <c r="ZE232" s="41"/>
      <c r="ZF232" s="41"/>
      <c r="ZG232" s="41"/>
      <c r="ZH232" s="41"/>
      <c r="ZI232" s="41"/>
      <c r="ZJ232" s="41"/>
      <c r="ZK232" s="41"/>
      <c r="ZL232" s="41"/>
      <c r="ZM232" s="41"/>
      <c r="ZN232" s="41"/>
      <c r="ZO232" s="41"/>
      <c r="ZP232" s="41"/>
      <c r="ZQ232" s="41"/>
      <c r="ZR232" s="41"/>
      <c r="ZS232" s="41"/>
      <c r="ZT232" s="41"/>
      <c r="ZU232" s="41"/>
      <c r="ZV232" s="41"/>
      <c r="ZW232" s="41"/>
      <c r="ZX232" s="41"/>
      <c r="ZY232" s="41"/>
      <c r="ZZ232" s="41"/>
      <c r="AAA232" s="41"/>
      <c r="AAB232" s="41"/>
      <c r="AAC232" s="41"/>
      <c r="AAD232" s="41"/>
      <c r="AAE232" s="41"/>
      <c r="AAF232" s="41"/>
      <c r="AAG232" s="41"/>
      <c r="AAH232" s="41"/>
      <c r="AAI232" s="41"/>
      <c r="AAJ232" s="41"/>
      <c r="AAK232" s="41"/>
      <c r="AAL232" s="41"/>
      <c r="AAM232" s="41"/>
      <c r="AAN232" s="41"/>
      <c r="AAO232" s="41"/>
      <c r="AAP232" s="41"/>
      <c r="AAQ232" s="41"/>
      <c r="AAR232" s="41"/>
      <c r="AAS232" s="41"/>
      <c r="AAT232" s="41"/>
      <c r="AAU232" s="41"/>
      <c r="AAV232" s="41"/>
      <c r="AAW232" s="41"/>
      <c r="AAX232" s="41"/>
      <c r="AAY232" s="41"/>
      <c r="AAZ232" s="41"/>
      <c r="ABA232" s="41"/>
      <c r="ABB232" s="41"/>
      <c r="ABC232" s="41"/>
      <c r="ABD232" s="41"/>
      <c r="ABE232" s="41"/>
      <c r="ABF232" s="41"/>
      <c r="ABG232" s="41"/>
      <c r="ABH232" s="41"/>
      <c r="ABI232" s="41"/>
      <c r="ABJ232" s="41"/>
      <c r="ABK232" s="41"/>
      <c r="ABL232" s="41"/>
      <c r="ABM232" s="41"/>
      <c r="ABN232" s="41"/>
      <c r="ABO232" s="41"/>
      <c r="ABP232" s="41"/>
      <c r="ABQ232" s="41"/>
      <c r="ABR232" s="41"/>
      <c r="ABS232" s="41"/>
      <c r="ABT232" s="41"/>
      <c r="ABU232" s="41"/>
      <c r="ABV232" s="41"/>
      <c r="ABW232" s="41"/>
      <c r="ABX232" s="41"/>
      <c r="ABY232" s="41"/>
      <c r="ABZ232" s="41"/>
      <c r="ACA232" s="41"/>
      <c r="ACB232" s="41"/>
      <c r="ACC232" s="41"/>
      <c r="ACD232" s="41"/>
      <c r="ACE232" s="41"/>
      <c r="ACF232" s="41"/>
      <c r="ACG232" s="41"/>
      <c r="ACH232" s="41"/>
      <c r="ACI232" s="41"/>
      <c r="ACJ232" s="41"/>
      <c r="ACK232" s="41"/>
      <c r="ACL232" s="41"/>
      <c r="ACM232" s="41"/>
      <c r="ACN232" s="41"/>
      <c r="ACO232" s="41"/>
      <c r="ACP232" s="41"/>
      <c r="ACQ232" s="41"/>
      <c r="ACR232" s="41"/>
      <c r="ACS232" s="41"/>
      <c r="ACT232" s="41"/>
      <c r="ACU232" s="41"/>
      <c r="ACV232" s="41"/>
      <c r="ACW232" s="41"/>
      <c r="ACX232" s="41"/>
      <c r="ACY232" s="41"/>
      <c r="ACZ232" s="41"/>
      <c r="ADA232" s="41"/>
      <c r="ADB232" s="41"/>
      <c r="ADC232" s="41"/>
      <c r="ADD232" s="41"/>
      <c r="ADE232" s="41"/>
      <c r="ADF232" s="41"/>
      <c r="ADG232" s="41"/>
      <c r="ADH232" s="41"/>
      <c r="ADI232" s="41"/>
      <c r="ADJ232" s="41"/>
      <c r="ADK232" s="41"/>
      <c r="ADL232" s="41"/>
      <c r="ADM232" s="41"/>
      <c r="ADN232" s="41"/>
      <c r="ADO232" s="41"/>
      <c r="ADP232" s="41"/>
      <c r="ADQ232" s="41"/>
      <c r="ADR232" s="41"/>
      <c r="ADS232" s="41"/>
      <c r="ADT232" s="41"/>
      <c r="ADU232" s="41"/>
      <c r="ADV232" s="41"/>
      <c r="ADW232" s="41"/>
      <c r="ADX232" s="41"/>
      <c r="ADY232" s="41"/>
      <c r="ADZ232" s="41"/>
      <c r="AEA232" s="41"/>
      <c r="AEB232" s="41"/>
      <c r="AEC232" s="41"/>
      <c r="AED232" s="41"/>
      <c r="AEE232" s="41"/>
      <c r="AEF232" s="41"/>
      <c r="AEG232" s="41"/>
      <c r="AEH232" s="41"/>
      <c r="AEI232" s="41"/>
      <c r="AEJ232" s="41"/>
      <c r="AEK232" s="41"/>
      <c r="AEL232" s="41"/>
      <c r="AEM232" s="41"/>
      <c r="AEN232" s="41"/>
      <c r="AEO232" s="41"/>
      <c r="AEP232" s="41"/>
      <c r="AEQ232" s="41"/>
      <c r="AER232" s="41"/>
      <c r="AES232" s="41"/>
      <c r="AET232" s="41"/>
      <c r="AEU232" s="41"/>
      <c r="AEV232" s="41"/>
      <c r="AEW232" s="41"/>
      <c r="AEX232" s="41"/>
      <c r="AEY232" s="41"/>
      <c r="AEZ232" s="41"/>
      <c r="AFA232" s="41"/>
      <c r="AFB232" s="41"/>
      <c r="AFC232" s="41"/>
      <c r="AFD232" s="41"/>
      <c r="AFE232" s="41"/>
      <c r="AFF232" s="41"/>
      <c r="AFG232" s="41"/>
      <c r="AFH232" s="41"/>
      <c r="AFI232" s="41"/>
      <c r="AFJ232" s="41"/>
      <c r="AFK232" s="41"/>
      <c r="AFL232" s="41"/>
      <c r="AFM232" s="41"/>
      <c r="AFN232" s="41"/>
      <c r="AFO232" s="41"/>
      <c r="AFP232" s="41"/>
      <c r="AFQ232" s="41"/>
      <c r="AFR232" s="41"/>
      <c r="AFS232" s="41"/>
      <c r="AFT232" s="41"/>
      <c r="AFU232" s="41"/>
      <c r="AFV232" s="41"/>
      <c r="AFW232" s="41"/>
      <c r="AFX232" s="41"/>
      <c r="AFY232" s="41"/>
      <c r="AFZ232" s="41"/>
      <c r="AGA232" s="41"/>
      <c r="AGB232" s="41"/>
      <c r="AGC232" s="41"/>
      <c r="AGD232" s="41"/>
      <c r="AGE232" s="41"/>
      <c r="AGF232" s="41"/>
      <c r="AGG232" s="41"/>
      <c r="AGH232" s="41"/>
      <c r="AGI232" s="41"/>
      <c r="AGJ232" s="41"/>
      <c r="AGK232" s="41"/>
      <c r="AGL232" s="41"/>
      <c r="AGM232" s="41"/>
      <c r="AGN232" s="41"/>
      <c r="AGO232" s="41"/>
      <c r="AGP232" s="41"/>
      <c r="AGQ232" s="41"/>
      <c r="AGR232" s="41"/>
      <c r="AGS232" s="41"/>
      <c r="AGT232" s="41"/>
      <c r="AGU232" s="41"/>
      <c r="AGV232" s="41"/>
      <c r="AGW232" s="41"/>
      <c r="AGX232" s="41"/>
      <c r="AGY232" s="41"/>
      <c r="AGZ232" s="41"/>
      <c r="AHA232" s="41"/>
      <c r="AHB232" s="41"/>
      <c r="AHC232" s="41"/>
      <c r="AHD232" s="41"/>
      <c r="AHE232" s="41"/>
      <c r="AHF232" s="41"/>
      <c r="AHG232" s="41"/>
      <c r="AHH232" s="41"/>
      <c r="AHI232" s="41"/>
      <c r="AHJ232" s="41"/>
      <c r="AHK232" s="41"/>
      <c r="AHL232" s="41"/>
      <c r="AHM232" s="41"/>
      <c r="AHN232" s="41"/>
      <c r="AHO232" s="41"/>
      <c r="AHP232" s="41"/>
      <c r="AHQ232" s="41"/>
      <c r="AHR232" s="41"/>
      <c r="AHS232" s="41"/>
      <c r="AHT232" s="41"/>
      <c r="AHU232" s="41"/>
      <c r="AHV232" s="41"/>
      <c r="AHW232" s="41"/>
      <c r="AHX232" s="41"/>
      <c r="AHY232" s="41"/>
      <c r="AHZ232" s="41"/>
      <c r="AIA232" s="41"/>
      <c r="AIB232" s="41"/>
      <c r="AIC232" s="41"/>
      <c r="AID232" s="41"/>
      <c r="AIE232" s="41"/>
      <c r="AIF232" s="41"/>
      <c r="AIG232" s="41"/>
      <c r="AIH232" s="41"/>
      <c r="AII232" s="41"/>
      <c r="AIJ232" s="41"/>
      <c r="AIK232" s="41"/>
      <c r="AIL232" s="41"/>
      <c r="AIM232" s="41"/>
      <c r="AIN232" s="41"/>
      <c r="AIO232" s="41"/>
      <c r="AIP232" s="41"/>
      <c r="AIQ232" s="41"/>
      <c r="AIR232" s="41"/>
      <c r="AIS232" s="41"/>
      <c r="AIT232" s="41"/>
      <c r="AIU232" s="41"/>
      <c r="AIV232" s="41"/>
      <c r="AIW232" s="41"/>
      <c r="AIX232" s="41"/>
      <c r="AIY232" s="41"/>
      <c r="AIZ232" s="41"/>
      <c r="AJA232" s="41"/>
      <c r="AJB232" s="41"/>
      <c r="AJC232" s="41"/>
      <c r="AJD232" s="41"/>
      <c r="AJE232" s="41"/>
      <c r="AJF232" s="41"/>
      <c r="AJG232" s="41"/>
      <c r="AJH232" s="41"/>
      <c r="AJI232" s="41"/>
      <c r="AJJ232" s="41"/>
      <c r="AJK232" s="41"/>
      <c r="AJL232" s="41"/>
      <c r="AJM232" s="41"/>
      <c r="AJN232" s="41"/>
      <c r="AJO232" s="41"/>
      <c r="AJP232" s="41"/>
      <c r="AJQ232" s="41"/>
      <c r="AJR232" s="41"/>
      <c r="AJS232" s="41"/>
      <c r="AJT232" s="41"/>
      <c r="AJU232" s="41"/>
      <c r="AJV232" s="41"/>
      <c r="AJW232" s="41"/>
      <c r="AJX232" s="41"/>
      <c r="AJY232" s="41"/>
      <c r="AJZ232" s="41"/>
      <c r="AKA232" s="41"/>
      <c r="AKB232" s="41"/>
      <c r="AKC232" s="41"/>
      <c r="AKD232" s="41"/>
      <c r="AKE232" s="41"/>
      <c r="AKF232" s="41"/>
      <c r="AKG232" s="41"/>
      <c r="AKH232" s="41"/>
      <c r="AKI232" s="41"/>
      <c r="AKJ232" s="41"/>
      <c r="AKK232" s="41"/>
      <c r="AKL232" s="41"/>
      <c r="AKM232" s="41"/>
      <c r="AKN232" s="41"/>
      <c r="AKO232" s="41"/>
      <c r="AKP232" s="41"/>
      <c r="AKQ232" s="41"/>
      <c r="AKR232" s="41"/>
      <c r="AKS232" s="41"/>
      <c r="AKT232" s="41"/>
      <c r="AKU232" s="41"/>
      <c r="AKV232" s="41"/>
      <c r="AKW232" s="41"/>
      <c r="AKX232" s="41"/>
      <c r="AKY232" s="41"/>
      <c r="AKZ232" s="41"/>
      <c r="ALA232" s="41"/>
      <c r="ALB232" s="41"/>
      <c r="ALC232" s="41"/>
      <c r="ALD232" s="41"/>
      <c r="ALE232" s="41"/>
      <c r="ALF232" s="41"/>
      <c r="ALG232" s="41"/>
      <c r="ALH232" s="41"/>
      <c r="ALI232" s="41"/>
      <c r="ALJ232" s="41"/>
      <c r="ALK232" s="41"/>
      <c r="ALL232" s="41"/>
      <c r="ALM232" s="41"/>
      <c r="ALN232" s="41"/>
      <c r="ALO232" s="41"/>
      <c r="ALP232" s="41"/>
      <c r="ALQ232" s="41"/>
      <c r="ALR232" s="41"/>
      <c r="ALS232" s="41"/>
      <c r="ALT232" s="41"/>
      <c r="ALU232" s="41"/>
      <c r="ALV232" s="41"/>
      <c r="ALW232" s="41"/>
      <c r="ALX232" s="41"/>
      <c r="ALY232" s="41"/>
      <c r="ALZ232" s="41"/>
      <c r="AMA232" s="41"/>
      <c r="AMB232" s="41"/>
      <c r="AMC232" s="41"/>
      <c r="AMD232" s="41"/>
      <c r="AME232" s="41"/>
    </row>
    <row r="233" spans="1:1019" ht="20.25" customHeight="1" thickBot="1" x14ac:dyDescent="0.25">
      <c r="A233" s="586"/>
      <c r="B233" s="657"/>
      <c r="C233" s="555"/>
      <c r="D233" s="1091"/>
      <c r="E233" s="718"/>
      <c r="F233" s="713"/>
      <c r="G233" s="682"/>
      <c r="H233" s="684"/>
      <c r="I233" s="686"/>
      <c r="J233" s="363" t="s">
        <v>28</v>
      </c>
      <c r="K233" s="246">
        <f>L233+N233</f>
        <v>9.5</v>
      </c>
      <c r="L233" s="209">
        <v>9.5</v>
      </c>
      <c r="M233" s="209">
        <v>0</v>
      </c>
      <c r="N233" s="210">
        <v>0</v>
      </c>
      <c r="O233" s="246">
        <f>P233+R233</f>
        <v>0</v>
      </c>
      <c r="P233" s="209">
        <v>0</v>
      </c>
      <c r="Q233" s="209">
        <v>0</v>
      </c>
      <c r="R233" s="210">
        <v>0</v>
      </c>
      <c r="S233" s="246">
        <f>T233+V233</f>
        <v>0</v>
      </c>
      <c r="T233" s="209">
        <v>0</v>
      </c>
      <c r="U233" s="209">
        <v>0</v>
      </c>
      <c r="V233" s="210">
        <v>0</v>
      </c>
      <c r="W233" s="246">
        <f>X233+Z233</f>
        <v>0</v>
      </c>
      <c r="X233" s="209">
        <v>0</v>
      </c>
      <c r="Y233" s="209">
        <v>0</v>
      </c>
      <c r="Z233" s="210">
        <v>0</v>
      </c>
      <c r="AA233" s="211">
        <v>0</v>
      </c>
      <c r="AB233" s="211">
        <v>0</v>
      </c>
      <c r="AC233" s="596"/>
      <c r="AD233" s="636"/>
      <c r="AE233" s="636"/>
      <c r="AF233" s="972"/>
      <c r="AG233" s="41"/>
      <c r="AH233" s="41"/>
      <c r="AI233" s="41"/>
      <c r="AJ233" s="41"/>
      <c r="AK233" s="41"/>
      <c r="AL233" s="41"/>
      <c r="AM233" s="41"/>
      <c r="AN233" s="67"/>
      <c r="AO233" s="67"/>
      <c r="AP233" s="67"/>
      <c r="AQ233" s="58"/>
      <c r="AR233" s="58"/>
      <c r="AS233" s="58"/>
      <c r="AT233" s="58"/>
      <c r="AU233" s="58"/>
      <c r="AV233" s="58"/>
      <c r="AW233" s="58"/>
      <c r="AX233" s="58"/>
      <c r="AY233" s="58"/>
      <c r="AZ233" s="58"/>
      <c r="BA233" s="58"/>
      <c r="BB233" s="58"/>
      <c r="BC233" s="58"/>
      <c r="BD233" s="58"/>
      <c r="BE233" s="58"/>
      <c r="BF233" s="58"/>
      <c r="BG233" s="59"/>
      <c r="BH233" s="67"/>
      <c r="BI233" s="67"/>
      <c r="BJ233" s="67"/>
      <c r="BK233" s="67"/>
      <c r="BL233" s="67"/>
      <c r="BM233" s="67"/>
      <c r="BN233" s="67"/>
      <c r="BO233" s="67"/>
      <c r="BP233" s="41"/>
      <c r="BQ233" s="41"/>
      <c r="BR233" s="41"/>
      <c r="BS233" s="41"/>
      <c r="BT233" s="41"/>
      <c r="BU233" s="41"/>
      <c r="BV233" s="41"/>
      <c r="BW233" s="41"/>
      <c r="BX233" s="41"/>
      <c r="BY233" s="41"/>
      <c r="BZ233" s="41"/>
      <c r="CA233" s="41"/>
      <c r="CB233" s="41"/>
      <c r="CC233" s="41"/>
      <c r="CD233" s="41"/>
      <c r="CE233" s="41"/>
      <c r="CF233" s="41"/>
      <c r="CG233" s="41"/>
      <c r="CH233" s="41"/>
      <c r="CI233" s="41"/>
      <c r="CJ233" s="41"/>
      <c r="CK233" s="41"/>
      <c r="CL233" s="41"/>
      <c r="CM233" s="41"/>
      <c r="CN233" s="41"/>
      <c r="CO233" s="41"/>
      <c r="CP233" s="41"/>
      <c r="CQ233" s="41"/>
      <c r="CR233" s="41"/>
      <c r="CS233" s="41"/>
      <c r="CT233" s="41"/>
      <c r="CU233" s="41"/>
      <c r="CV233" s="41"/>
      <c r="CW233" s="41"/>
      <c r="CX233" s="41"/>
      <c r="CY233" s="41"/>
      <c r="CZ233" s="41"/>
      <c r="DA233" s="41"/>
      <c r="DB233" s="41"/>
      <c r="DC233" s="41"/>
      <c r="DD233" s="41"/>
      <c r="DE233" s="41"/>
      <c r="DF233" s="41"/>
      <c r="DG233" s="41"/>
      <c r="DH233" s="41"/>
      <c r="DI233" s="41"/>
      <c r="DJ233" s="41"/>
      <c r="DK233" s="41"/>
      <c r="DL233" s="41"/>
      <c r="DM233" s="41"/>
      <c r="DN233" s="41"/>
      <c r="DO233" s="41"/>
      <c r="DP233" s="41"/>
      <c r="DQ233" s="41"/>
      <c r="DR233" s="41"/>
      <c r="DS233" s="41"/>
      <c r="DT233" s="41"/>
      <c r="DU233" s="41"/>
      <c r="DV233" s="41"/>
      <c r="DW233" s="41"/>
      <c r="DX233" s="41"/>
      <c r="DY233" s="41"/>
      <c r="DZ233" s="41"/>
      <c r="EA233" s="41"/>
      <c r="EB233" s="41"/>
      <c r="EC233" s="41"/>
      <c r="ED233" s="41"/>
      <c r="EE233" s="41"/>
      <c r="EF233" s="41"/>
      <c r="EG233" s="41"/>
      <c r="EH233" s="41"/>
      <c r="EI233" s="41"/>
      <c r="EJ233" s="41"/>
      <c r="EK233" s="41"/>
      <c r="EL233" s="41"/>
      <c r="EM233" s="41"/>
      <c r="EN233" s="41"/>
      <c r="EO233" s="41"/>
      <c r="EP233" s="41"/>
      <c r="EQ233" s="41"/>
      <c r="ER233" s="41"/>
      <c r="ES233" s="41"/>
      <c r="ET233" s="41"/>
      <c r="EU233" s="41"/>
      <c r="EV233" s="41"/>
      <c r="EW233" s="41"/>
      <c r="EX233" s="41"/>
      <c r="EY233" s="41"/>
      <c r="EZ233" s="41"/>
      <c r="FA233" s="41"/>
      <c r="FB233" s="41"/>
      <c r="FC233" s="41"/>
      <c r="FD233" s="41"/>
      <c r="FE233" s="41"/>
      <c r="FF233" s="41"/>
      <c r="FG233" s="41"/>
      <c r="FH233" s="41"/>
      <c r="FI233" s="41"/>
      <c r="FJ233" s="41"/>
      <c r="FK233" s="41"/>
      <c r="FL233" s="41"/>
      <c r="FM233" s="41"/>
      <c r="FN233" s="41"/>
      <c r="FO233" s="41"/>
      <c r="FP233" s="41"/>
      <c r="FQ233" s="41"/>
      <c r="FR233" s="41"/>
      <c r="FS233" s="41"/>
      <c r="FT233" s="41"/>
      <c r="FU233" s="41"/>
      <c r="FV233" s="41"/>
      <c r="FW233" s="41"/>
      <c r="FX233" s="41"/>
      <c r="FY233" s="41"/>
      <c r="FZ233" s="41"/>
      <c r="GA233" s="41"/>
      <c r="GB233" s="41"/>
      <c r="GC233" s="41"/>
      <c r="GD233" s="41"/>
      <c r="GE233" s="41"/>
      <c r="GF233" s="41"/>
      <c r="GG233" s="41"/>
      <c r="GH233" s="41"/>
      <c r="GI233" s="41"/>
      <c r="GJ233" s="41"/>
      <c r="GK233" s="41"/>
      <c r="GL233" s="41"/>
      <c r="GM233" s="41"/>
      <c r="GN233" s="41"/>
      <c r="GO233" s="41"/>
      <c r="GP233" s="41"/>
      <c r="GQ233" s="41"/>
      <c r="GR233" s="41"/>
      <c r="GS233" s="41"/>
      <c r="GT233" s="41"/>
      <c r="GU233" s="41"/>
      <c r="GV233" s="41"/>
      <c r="GW233" s="41"/>
      <c r="GX233" s="41"/>
      <c r="GY233" s="41"/>
      <c r="GZ233" s="41"/>
      <c r="HA233" s="41"/>
      <c r="HB233" s="41"/>
      <c r="HC233" s="41"/>
      <c r="HD233" s="41"/>
      <c r="HE233" s="41"/>
      <c r="HF233" s="41"/>
      <c r="HG233" s="41"/>
      <c r="HH233" s="41"/>
      <c r="HI233" s="41"/>
      <c r="HJ233" s="41"/>
      <c r="HK233" s="41"/>
      <c r="HL233" s="41"/>
      <c r="HM233" s="41"/>
      <c r="HN233" s="41"/>
      <c r="HO233" s="41"/>
      <c r="HP233" s="41"/>
      <c r="HQ233" s="41"/>
      <c r="HR233" s="41"/>
      <c r="HS233" s="41"/>
      <c r="HT233" s="41"/>
      <c r="HU233" s="41"/>
      <c r="HV233" s="41"/>
      <c r="HW233" s="41"/>
      <c r="HX233" s="41"/>
      <c r="HY233" s="41"/>
      <c r="HZ233" s="41"/>
      <c r="IA233" s="41"/>
      <c r="IB233" s="41"/>
      <c r="IC233" s="41"/>
      <c r="ID233" s="41"/>
      <c r="IE233" s="41"/>
      <c r="IF233" s="41"/>
      <c r="IG233" s="41"/>
      <c r="IH233" s="41"/>
      <c r="II233" s="41"/>
      <c r="IJ233" s="41"/>
      <c r="IK233" s="41"/>
      <c r="IL233" s="41"/>
      <c r="IM233" s="41"/>
      <c r="IN233" s="41"/>
      <c r="IO233" s="41"/>
      <c r="IP233" s="41"/>
      <c r="IQ233" s="41"/>
      <c r="IR233" s="41"/>
      <c r="IS233" s="41"/>
      <c r="IT233" s="41"/>
      <c r="IU233" s="41"/>
      <c r="IV233" s="41"/>
      <c r="IW233" s="41"/>
      <c r="IX233" s="41"/>
      <c r="IY233" s="41"/>
      <c r="IZ233" s="41"/>
      <c r="JA233" s="41"/>
      <c r="JB233" s="41"/>
      <c r="JC233" s="41"/>
      <c r="JD233" s="41"/>
      <c r="JE233" s="41"/>
      <c r="JF233" s="41"/>
      <c r="JG233" s="41"/>
      <c r="JH233" s="41"/>
      <c r="JI233" s="41"/>
      <c r="JJ233" s="41"/>
      <c r="JK233" s="41"/>
      <c r="JL233" s="41"/>
      <c r="JM233" s="41"/>
      <c r="JN233" s="41"/>
      <c r="JO233" s="41"/>
      <c r="JP233" s="41"/>
      <c r="JQ233" s="41"/>
      <c r="JR233" s="41"/>
      <c r="JS233" s="41"/>
      <c r="JT233" s="41"/>
      <c r="JU233" s="41"/>
      <c r="JV233" s="41"/>
      <c r="JW233" s="41"/>
      <c r="JX233" s="41"/>
      <c r="JY233" s="41"/>
      <c r="JZ233" s="41"/>
      <c r="KA233" s="41"/>
      <c r="KB233" s="41"/>
      <c r="KC233" s="41"/>
      <c r="KD233" s="41"/>
      <c r="KE233" s="41"/>
      <c r="KF233" s="41"/>
      <c r="KG233" s="41"/>
      <c r="KH233" s="41"/>
      <c r="KI233" s="41"/>
      <c r="KJ233" s="41"/>
      <c r="KK233" s="41"/>
      <c r="KL233" s="41"/>
      <c r="KM233" s="41"/>
      <c r="KN233" s="41"/>
      <c r="KO233" s="41"/>
      <c r="KP233" s="41"/>
      <c r="KQ233" s="41"/>
      <c r="KR233" s="41"/>
      <c r="KS233" s="41"/>
      <c r="KT233" s="41"/>
      <c r="KU233" s="41"/>
      <c r="KV233" s="41"/>
      <c r="KW233" s="41"/>
      <c r="KX233" s="41"/>
      <c r="KY233" s="41"/>
      <c r="KZ233" s="41"/>
      <c r="LA233" s="41"/>
      <c r="LB233" s="41"/>
      <c r="LC233" s="41"/>
      <c r="LD233" s="41"/>
      <c r="LE233" s="41"/>
      <c r="LF233" s="41"/>
      <c r="LG233" s="41"/>
      <c r="LH233" s="41"/>
      <c r="LI233" s="41"/>
      <c r="LJ233" s="41"/>
      <c r="LK233" s="41"/>
      <c r="LL233" s="41"/>
      <c r="LM233" s="41"/>
      <c r="LN233" s="41"/>
      <c r="LO233" s="41"/>
      <c r="LP233" s="41"/>
      <c r="LQ233" s="41"/>
      <c r="LR233" s="41"/>
      <c r="LS233" s="41"/>
      <c r="LT233" s="41"/>
      <c r="LU233" s="41"/>
      <c r="LV233" s="41"/>
      <c r="LW233" s="41"/>
      <c r="LX233" s="41"/>
      <c r="LY233" s="41"/>
      <c r="LZ233" s="41"/>
      <c r="MA233" s="41"/>
      <c r="MB233" s="41"/>
      <c r="MC233" s="41"/>
      <c r="MD233" s="41"/>
      <c r="ME233" s="41"/>
      <c r="MF233" s="41"/>
      <c r="MG233" s="41"/>
      <c r="MH233" s="41"/>
      <c r="MI233" s="41"/>
      <c r="MJ233" s="41"/>
      <c r="MK233" s="41"/>
      <c r="ML233" s="41"/>
      <c r="MM233" s="41"/>
      <c r="MN233" s="41"/>
      <c r="MO233" s="41"/>
      <c r="MP233" s="41"/>
      <c r="MQ233" s="41"/>
      <c r="MR233" s="41"/>
      <c r="MS233" s="41"/>
      <c r="MT233" s="41"/>
      <c r="MU233" s="41"/>
      <c r="MV233" s="41"/>
      <c r="MW233" s="41"/>
      <c r="MX233" s="41"/>
      <c r="MY233" s="41"/>
      <c r="MZ233" s="41"/>
      <c r="NA233" s="41"/>
      <c r="NB233" s="41"/>
      <c r="NC233" s="41"/>
      <c r="ND233" s="41"/>
      <c r="NE233" s="41"/>
      <c r="NF233" s="41"/>
      <c r="NG233" s="41"/>
      <c r="NH233" s="41"/>
      <c r="NI233" s="41"/>
      <c r="NJ233" s="41"/>
      <c r="NK233" s="41"/>
      <c r="NL233" s="41"/>
      <c r="NM233" s="41"/>
      <c r="NN233" s="41"/>
      <c r="NO233" s="41"/>
      <c r="NP233" s="41"/>
      <c r="NQ233" s="41"/>
      <c r="NR233" s="41"/>
      <c r="NS233" s="41"/>
      <c r="NT233" s="41"/>
      <c r="NU233" s="41"/>
      <c r="NV233" s="41"/>
      <c r="NW233" s="41"/>
      <c r="NX233" s="41"/>
      <c r="NY233" s="41"/>
      <c r="NZ233" s="41"/>
      <c r="OA233" s="41"/>
      <c r="OB233" s="41"/>
      <c r="OC233" s="41"/>
      <c r="OD233" s="41"/>
      <c r="OE233" s="41"/>
      <c r="OF233" s="41"/>
      <c r="OG233" s="41"/>
      <c r="OH233" s="41"/>
      <c r="OI233" s="41"/>
      <c r="OJ233" s="41"/>
      <c r="OK233" s="41"/>
      <c r="OL233" s="41"/>
      <c r="OM233" s="41"/>
      <c r="ON233" s="41"/>
      <c r="OO233" s="41"/>
      <c r="OP233" s="41"/>
      <c r="OQ233" s="41"/>
      <c r="OR233" s="41"/>
      <c r="OS233" s="41"/>
      <c r="OT233" s="41"/>
      <c r="OU233" s="41"/>
      <c r="OV233" s="41"/>
      <c r="OW233" s="41"/>
      <c r="OX233" s="41"/>
      <c r="OY233" s="41"/>
      <c r="OZ233" s="41"/>
      <c r="PA233" s="41"/>
      <c r="PB233" s="41"/>
      <c r="PC233" s="41"/>
      <c r="PD233" s="41"/>
      <c r="PE233" s="41"/>
      <c r="PF233" s="41"/>
      <c r="PG233" s="41"/>
      <c r="PH233" s="41"/>
      <c r="PI233" s="41"/>
      <c r="PJ233" s="41"/>
      <c r="PK233" s="41"/>
      <c r="PL233" s="41"/>
      <c r="PM233" s="41"/>
      <c r="PN233" s="41"/>
      <c r="PO233" s="41"/>
      <c r="PP233" s="41"/>
      <c r="PQ233" s="41"/>
      <c r="PR233" s="41"/>
      <c r="PS233" s="41"/>
      <c r="PT233" s="41"/>
      <c r="PU233" s="41"/>
      <c r="PV233" s="41"/>
      <c r="PW233" s="41"/>
      <c r="PX233" s="41"/>
      <c r="PY233" s="41"/>
      <c r="PZ233" s="41"/>
      <c r="QA233" s="41"/>
      <c r="QB233" s="41"/>
      <c r="QC233" s="41"/>
      <c r="QD233" s="41"/>
      <c r="QE233" s="41"/>
      <c r="QF233" s="41"/>
      <c r="QG233" s="41"/>
      <c r="QH233" s="41"/>
      <c r="QI233" s="41"/>
      <c r="QJ233" s="41"/>
      <c r="QK233" s="41"/>
      <c r="QL233" s="41"/>
      <c r="QM233" s="41"/>
      <c r="QN233" s="41"/>
      <c r="QO233" s="41"/>
      <c r="QP233" s="41"/>
      <c r="QQ233" s="41"/>
      <c r="QR233" s="41"/>
      <c r="QS233" s="41"/>
      <c r="QT233" s="41"/>
      <c r="QU233" s="41"/>
      <c r="QV233" s="41"/>
      <c r="QW233" s="41"/>
      <c r="QX233" s="41"/>
      <c r="QY233" s="41"/>
      <c r="QZ233" s="41"/>
      <c r="RA233" s="41"/>
      <c r="RB233" s="41"/>
      <c r="RC233" s="41"/>
      <c r="RD233" s="41"/>
      <c r="RE233" s="41"/>
      <c r="RF233" s="41"/>
      <c r="RG233" s="41"/>
      <c r="RH233" s="41"/>
      <c r="RI233" s="41"/>
      <c r="RJ233" s="41"/>
      <c r="RK233" s="41"/>
      <c r="RL233" s="41"/>
      <c r="RM233" s="41"/>
      <c r="RN233" s="41"/>
      <c r="RO233" s="41"/>
      <c r="RP233" s="41"/>
      <c r="RQ233" s="41"/>
      <c r="RR233" s="41"/>
      <c r="RS233" s="41"/>
      <c r="RT233" s="41"/>
      <c r="RU233" s="41"/>
      <c r="RV233" s="41"/>
      <c r="RW233" s="41"/>
      <c r="RX233" s="41"/>
      <c r="RY233" s="41"/>
      <c r="RZ233" s="41"/>
      <c r="SA233" s="41"/>
      <c r="SB233" s="41"/>
      <c r="SC233" s="41"/>
      <c r="SD233" s="41"/>
      <c r="SE233" s="41"/>
      <c r="SF233" s="41"/>
      <c r="SG233" s="41"/>
      <c r="SH233" s="41"/>
      <c r="SI233" s="41"/>
      <c r="SJ233" s="41"/>
      <c r="SK233" s="41"/>
      <c r="SL233" s="41"/>
      <c r="SM233" s="41"/>
      <c r="SN233" s="41"/>
      <c r="SO233" s="41"/>
      <c r="SP233" s="41"/>
      <c r="SQ233" s="41"/>
      <c r="SR233" s="41"/>
      <c r="SS233" s="41"/>
      <c r="ST233" s="41"/>
      <c r="SU233" s="41"/>
      <c r="SV233" s="41"/>
      <c r="SW233" s="41"/>
      <c r="SX233" s="41"/>
      <c r="SY233" s="41"/>
      <c r="SZ233" s="41"/>
      <c r="TA233" s="41"/>
      <c r="TB233" s="41"/>
      <c r="TC233" s="41"/>
      <c r="TD233" s="41"/>
      <c r="TE233" s="41"/>
      <c r="TF233" s="41"/>
      <c r="TG233" s="41"/>
      <c r="TH233" s="41"/>
      <c r="TI233" s="41"/>
      <c r="TJ233" s="41"/>
      <c r="TK233" s="41"/>
      <c r="TL233" s="41"/>
      <c r="TM233" s="41"/>
      <c r="TN233" s="41"/>
      <c r="TO233" s="41"/>
      <c r="TP233" s="41"/>
      <c r="TQ233" s="41"/>
      <c r="TR233" s="41"/>
      <c r="TS233" s="41"/>
      <c r="TT233" s="41"/>
      <c r="TU233" s="41"/>
      <c r="TV233" s="41"/>
      <c r="TW233" s="41"/>
      <c r="TX233" s="41"/>
      <c r="TY233" s="41"/>
      <c r="TZ233" s="41"/>
      <c r="UA233" s="41"/>
      <c r="UB233" s="41"/>
      <c r="UC233" s="41"/>
      <c r="UD233" s="41"/>
      <c r="UE233" s="41"/>
      <c r="UF233" s="41"/>
      <c r="UG233" s="41"/>
      <c r="UH233" s="41"/>
      <c r="UI233" s="41"/>
      <c r="UJ233" s="41"/>
      <c r="UK233" s="41"/>
      <c r="UL233" s="41"/>
      <c r="UM233" s="41"/>
      <c r="UN233" s="41"/>
      <c r="UO233" s="41"/>
      <c r="UP233" s="41"/>
      <c r="UQ233" s="41"/>
      <c r="UR233" s="41"/>
      <c r="US233" s="41"/>
      <c r="UT233" s="41"/>
      <c r="UU233" s="41"/>
      <c r="UV233" s="41"/>
      <c r="UW233" s="41"/>
      <c r="UX233" s="41"/>
      <c r="UY233" s="41"/>
      <c r="UZ233" s="41"/>
      <c r="VA233" s="41"/>
      <c r="VB233" s="41"/>
      <c r="VC233" s="41"/>
      <c r="VD233" s="41"/>
      <c r="VE233" s="41"/>
      <c r="VF233" s="41"/>
      <c r="VG233" s="41"/>
      <c r="VH233" s="41"/>
      <c r="VI233" s="41"/>
      <c r="VJ233" s="41"/>
      <c r="VK233" s="41"/>
      <c r="VL233" s="41"/>
      <c r="VM233" s="41"/>
      <c r="VN233" s="41"/>
      <c r="VO233" s="41"/>
      <c r="VP233" s="41"/>
      <c r="VQ233" s="41"/>
      <c r="VR233" s="41"/>
      <c r="VS233" s="41"/>
      <c r="VT233" s="41"/>
      <c r="VU233" s="41"/>
      <c r="VV233" s="41"/>
      <c r="VW233" s="41"/>
      <c r="VX233" s="41"/>
      <c r="VY233" s="41"/>
      <c r="VZ233" s="41"/>
      <c r="WA233" s="41"/>
      <c r="WB233" s="41"/>
      <c r="WC233" s="41"/>
      <c r="WD233" s="41"/>
      <c r="WE233" s="41"/>
      <c r="WF233" s="41"/>
      <c r="WG233" s="41"/>
      <c r="WH233" s="41"/>
      <c r="WI233" s="41"/>
      <c r="WJ233" s="41"/>
      <c r="WK233" s="41"/>
      <c r="WL233" s="41"/>
      <c r="WM233" s="41"/>
      <c r="WN233" s="41"/>
      <c r="WO233" s="41"/>
      <c r="WP233" s="41"/>
      <c r="WQ233" s="41"/>
      <c r="WR233" s="41"/>
      <c r="WS233" s="41"/>
      <c r="WT233" s="41"/>
      <c r="WU233" s="41"/>
      <c r="WV233" s="41"/>
      <c r="WW233" s="41"/>
      <c r="WX233" s="41"/>
      <c r="WY233" s="41"/>
      <c r="WZ233" s="41"/>
      <c r="XA233" s="41"/>
      <c r="XB233" s="41"/>
      <c r="XC233" s="41"/>
      <c r="XD233" s="41"/>
      <c r="XE233" s="41"/>
      <c r="XF233" s="41"/>
      <c r="XG233" s="41"/>
      <c r="XH233" s="41"/>
      <c r="XI233" s="41"/>
      <c r="XJ233" s="41"/>
      <c r="XK233" s="41"/>
      <c r="XL233" s="41"/>
      <c r="XM233" s="41"/>
      <c r="XN233" s="41"/>
      <c r="XO233" s="41"/>
      <c r="XP233" s="41"/>
      <c r="XQ233" s="41"/>
      <c r="XR233" s="41"/>
      <c r="XS233" s="41"/>
      <c r="XT233" s="41"/>
      <c r="XU233" s="41"/>
      <c r="XV233" s="41"/>
      <c r="XW233" s="41"/>
      <c r="XX233" s="41"/>
      <c r="XY233" s="41"/>
      <c r="XZ233" s="41"/>
      <c r="YA233" s="41"/>
      <c r="YB233" s="41"/>
      <c r="YC233" s="41"/>
      <c r="YD233" s="41"/>
      <c r="YE233" s="41"/>
      <c r="YF233" s="41"/>
      <c r="YG233" s="41"/>
      <c r="YH233" s="41"/>
      <c r="YI233" s="41"/>
      <c r="YJ233" s="41"/>
      <c r="YK233" s="41"/>
      <c r="YL233" s="41"/>
      <c r="YM233" s="41"/>
      <c r="YN233" s="41"/>
      <c r="YO233" s="41"/>
      <c r="YP233" s="41"/>
      <c r="YQ233" s="41"/>
      <c r="YR233" s="41"/>
      <c r="YS233" s="41"/>
      <c r="YT233" s="41"/>
      <c r="YU233" s="41"/>
      <c r="YV233" s="41"/>
      <c r="YW233" s="41"/>
      <c r="YX233" s="41"/>
      <c r="YY233" s="41"/>
      <c r="YZ233" s="41"/>
      <c r="ZA233" s="41"/>
      <c r="ZB233" s="41"/>
      <c r="ZC233" s="41"/>
      <c r="ZD233" s="41"/>
      <c r="ZE233" s="41"/>
      <c r="ZF233" s="41"/>
      <c r="ZG233" s="41"/>
      <c r="ZH233" s="41"/>
      <c r="ZI233" s="41"/>
      <c r="ZJ233" s="41"/>
      <c r="ZK233" s="41"/>
      <c r="ZL233" s="41"/>
      <c r="ZM233" s="41"/>
      <c r="ZN233" s="41"/>
      <c r="ZO233" s="41"/>
      <c r="ZP233" s="41"/>
      <c r="ZQ233" s="41"/>
      <c r="ZR233" s="41"/>
      <c r="ZS233" s="41"/>
      <c r="ZT233" s="41"/>
      <c r="ZU233" s="41"/>
      <c r="ZV233" s="41"/>
      <c r="ZW233" s="41"/>
      <c r="ZX233" s="41"/>
      <c r="ZY233" s="41"/>
      <c r="ZZ233" s="41"/>
      <c r="AAA233" s="41"/>
      <c r="AAB233" s="41"/>
      <c r="AAC233" s="41"/>
      <c r="AAD233" s="41"/>
      <c r="AAE233" s="41"/>
      <c r="AAF233" s="41"/>
      <c r="AAG233" s="41"/>
      <c r="AAH233" s="41"/>
      <c r="AAI233" s="41"/>
      <c r="AAJ233" s="41"/>
      <c r="AAK233" s="41"/>
      <c r="AAL233" s="41"/>
      <c r="AAM233" s="41"/>
      <c r="AAN233" s="41"/>
      <c r="AAO233" s="41"/>
      <c r="AAP233" s="41"/>
      <c r="AAQ233" s="41"/>
      <c r="AAR233" s="41"/>
      <c r="AAS233" s="41"/>
      <c r="AAT233" s="41"/>
      <c r="AAU233" s="41"/>
      <c r="AAV233" s="41"/>
      <c r="AAW233" s="41"/>
      <c r="AAX233" s="41"/>
      <c r="AAY233" s="41"/>
      <c r="AAZ233" s="41"/>
      <c r="ABA233" s="41"/>
      <c r="ABB233" s="41"/>
      <c r="ABC233" s="41"/>
      <c r="ABD233" s="41"/>
      <c r="ABE233" s="41"/>
      <c r="ABF233" s="41"/>
      <c r="ABG233" s="41"/>
      <c r="ABH233" s="41"/>
      <c r="ABI233" s="41"/>
      <c r="ABJ233" s="41"/>
      <c r="ABK233" s="41"/>
      <c r="ABL233" s="41"/>
      <c r="ABM233" s="41"/>
      <c r="ABN233" s="41"/>
      <c r="ABO233" s="41"/>
      <c r="ABP233" s="41"/>
      <c r="ABQ233" s="41"/>
      <c r="ABR233" s="41"/>
      <c r="ABS233" s="41"/>
      <c r="ABT233" s="41"/>
      <c r="ABU233" s="41"/>
      <c r="ABV233" s="41"/>
      <c r="ABW233" s="41"/>
      <c r="ABX233" s="41"/>
      <c r="ABY233" s="41"/>
      <c r="ABZ233" s="41"/>
      <c r="ACA233" s="41"/>
      <c r="ACB233" s="41"/>
      <c r="ACC233" s="41"/>
      <c r="ACD233" s="41"/>
      <c r="ACE233" s="41"/>
      <c r="ACF233" s="41"/>
      <c r="ACG233" s="41"/>
      <c r="ACH233" s="41"/>
      <c r="ACI233" s="41"/>
      <c r="ACJ233" s="41"/>
      <c r="ACK233" s="41"/>
      <c r="ACL233" s="41"/>
      <c r="ACM233" s="41"/>
      <c r="ACN233" s="41"/>
      <c r="ACO233" s="41"/>
      <c r="ACP233" s="41"/>
      <c r="ACQ233" s="41"/>
      <c r="ACR233" s="41"/>
      <c r="ACS233" s="41"/>
      <c r="ACT233" s="41"/>
      <c r="ACU233" s="41"/>
      <c r="ACV233" s="41"/>
      <c r="ACW233" s="41"/>
      <c r="ACX233" s="41"/>
      <c r="ACY233" s="41"/>
      <c r="ACZ233" s="41"/>
      <c r="ADA233" s="41"/>
      <c r="ADB233" s="41"/>
      <c r="ADC233" s="41"/>
      <c r="ADD233" s="41"/>
      <c r="ADE233" s="41"/>
      <c r="ADF233" s="41"/>
      <c r="ADG233" s="41"/>
      <c r="ADH233" s="41"/>
      <c r="ADI233" s="41"/>
      <c r="ADJ233" s="41"/>
      <c r="ADK233" s="41"/>
      <c r="ADL233" s="41"/>
      <c r="ADM233" s="41"/>
      <c r="ADN233" s="41"/>
      <c r="ADO233" s="41"/>
      <c r="ADP233" s="41"/>
      <c r="ADQ233" s="41"/>
      <c r="ADR233" s="41"/>
      <c r="ADS233" s="41"/>
      <c r="ADT233" s="41"/>
      <c r="ADU233" s="41"/>
      <c r="ADV233" s="41"/>
      <c r="ADW233" s="41"/>
      <c r="ADX233" s="41"/>
      <c r="ADY233" s="41"/>
      <c r="ADZ233" s="41"/>
      <c r="AEA233" s="41"/>
      <c r="AEB233" s="41"/>
      <c r="AEC233" s="41"/>
      <c r="AED233" s="41"/>
      <c r="AEE233" s="41"/>
      <c r="AEF233" s="41"/>
      <c r="AEG233" s="41"/>
      <c r="AEH233" s="41"/>
      <c r="AEI233" s="41"/>
      <c r="AEJ233" s="41"/>
      <c r="AEK233" s="41"/>
      <c r="AEL233" s="41"/>
      <c r="AEM233" s="41"/>
      <c r="AEN233" s="41"/>
      <c r="AEO233" s="41"/>
      <c r="AEP233" s="41"/>
      <c r="AEQ233" s="41"/>
      <c r="AER233" s="41"/>
      <c r="AES233" s="41"/>
      <c r="AET233" s="41"/>
      <c r="AEU233" s="41"/>
      <c r="AEV233" s="41"/>
      <c r="AEW233" s="41"/>
      <c r="AEX233" s="41"/>
      <c r="AEY233" s="41"/>
      <c r="AEZ233" s="41"/>
      <c r="AFA233" s="41"/>
      <c r="AFB233" s="41"/>
      <c r="AFC233" s="41"/>
      <c r="AFD233" s="41"/>
      <c r="AFE233" s="41"/>
      <c r="AFF233" s="41"/>
      <c r="AFG233" s="41"/>
      <c r="AFH233" s="41"/>
      <c r="AFI233" s="41"/>
      <c r="AFJ233" s="41"/>
      <c r="AFK233" s="41"/>
      <c r="AFL233" s="41"/>
      <c r="AFM233" s="41"/>
      <c r="AFN233" s="41"/>
      <c r="AFO233" s="41"/>
      <c r="AFP233" s="41"/>
      <c r="AFQ233" s="41"/>
      <c r="AFR233" s="41"/>
      <c r="AFS233" s="41"/>
      <c r="AFT233" s="41"/>
      <c r="AFU233" s="41"/>
      <c r="AFV233" s="41"/>
      <c r="AFW233" s="41"/>
      <c r="AFX233" s="41"/>
      <c r="AFY233" s="41"/>
      <c r="AFZ233" s="41"/>
      <c r="AGA233" s="41"/>
      <c r="AGB233" s="41"/>
      <c r="AGC233" s="41"/>
      <c r="AGD233" s="41"/>
      <c r="AGE233" s="41"/>
      <c r="AGF233" s="41"/>
      <c r="AGG233" s="41"/>
      <c r="AGH233" s="41"/>
      <c r="AGI233" s="41"/>
      <c r="AGJ233" s="41"/>
      <c r="AGK233" s="41"/>
      <c r="AGL233" s="41"/>
      <c r="AGM233" s="41"/>
      <c r="AGN233" s="41"/>
      <c r="AGO233" s="41"/>
      <c r="AGP233" s="41"/>
      <c r="AGQ233" s="41"/>
      <c r="AGR233" s="41"/>
      <c r="AGS233" s="41"/>
      <c r="AGT233" s="41"/>
      <c r="AGU233" s="41"/>
      <c r="AGV233" s="41"/>
      <c r="AGW233" s="41"/>
      <c r="AGX233" s="41"/>
      <c r="AGY233" s="41"/>
      <c r="AGZ233" s="41"/>
      <c r="AHA233" s="41"/>
      <c r="AHB233" s="41"/>
      <c r="AHC233" s="41"/>
      <c r="AHD233" s="41"/>
      <c r="AHE233" s="41"/>
      <c r="AHF233" s="41"/>
      <c r="AHG233" s="41"/>
      <c r="AHH233" s="41"/>
      <c r="AHI233" s="41"/>
      <c r="AHJ233" s="41"/>
      <c r="AHK233" s="41"/>
      <c r="AHL233" s="41"/>
      <c r="AHM233" s="41"/>
      <c r="AHN233" s="41"/>
      <c r="AHO233" s="41"/>
      <c r="AHP233" s="41"/>
      <c r="AHQ233" s="41"/>
      <c r="AHR233" s="41"/>
      <c r="AHS233" s="41"/>
      <c r="AHT233" s="41"/>
      <c r="AHU233" s="41"/>
      <c r="AHV233" s="41"/>
      <c r="AHW233" s="41"/>
      <c r="AHX233" s="41"/>
      <c r="AHY233" s="41"/>
      <c r="AHZ233" s="41"/>
      <c r="AIA233" s="41"/>
      <c r="AIB233" s="41"/>
      <c r="AIC233" s="41"/>
      <c r="AID233" s="41"/>
      <c r="AIE233" s="41"/>
      <c r="AIF233" s="41"/>
      <c r="AIG233" s="41"/>
      <c r="AIH233" s="41"/>
      <c r="AII233" s="41"/>
      <c r="AIJ233" s="41"/>
      <c r="AIK233" s="41"/>
      <c r="AIL233" s="41"/>
      <c r="AIM233" s="41"/>
      <c r="AIN233" s="41"/>
      <c r="AIO233" s="41"/>
      <c r="AIP233" s="41"/>
      <c r="AIQ233" s="41"/>
      <c r="AIR233" s="41"/>
      <c r="AIS233" s="41"/>
      <c r="AIT233" s="41"/>
      <c r="AIU233" s="41"/>
      <c r="AIV233" s="41"/>
      <c r="AIW233" s="41"/>
      <c r="AIX233" s="41"/>
      <c r="AIY233" s="41"/>
      <c r="AIZ233" s="41"/>
      <c r="AJA233" s="41"/>
      <c r="AJB233" s="41"/>
      <c r="AJC233" s="41"/>
      <c r="AJD233" s="41"/>
      <c r="AJE233" s="41"/>
      <c r="AJF233" s="41"/>
      <c r="AJG233" s="41"/>
      <c r="AJH233" s="41"/>
      <c r="AJI233" s="41"/>
      <c r="AJJ233" s="41"/>
      <c r="AJK233" s="41"/>
      <c r="AJL233" s="41"/>
      <c r="AJM233" s="41"/>
      <c r="AJN233" s="41"/>
      <c r="AJO233" s="41"/>
      <c r="AJP233" s="41"/>
      <c r="AJQ233" s="41"/>
      <c r="AJR233" s="41"/>
      <c r="AJS233" s="41"/>
      <c r="AJT233" s="41"/>
      <c r="AJU233" s="41"/>
      <c r="AJV233" s="41"/>
      <c r="AJW233" s="41"/>
      <c r="AJX233" s="41"/>
      <c r="AJY233" s="41"/>
      <c r="AJZ233" s="41"/>
      <c r="AKA233" s="41"/>
      <c r="AKB233" s="41"/>
      <c r="AKC233" s="41"/>
      <c r="AKD233" s="41"/>
      <c r="AKE233" s="41"/>
      <c r="AKF233" s="41"/>
      <c r="AKG233" s="41"/>
      <c r="AKH233" s="41"/>
      <c r="AKI233" s="41"/>
      <c r="AKJ233" s="41"/>
      <c r="AKK233" s="41"/>
      <c r="AKL233" s="41"/>
      <c r="AKM233" s="41"/>
      <c r="AKN233" s="41"/>
      <c r="AKO233" s="41"/>
      <c r="AKP233" s="41"/>
      <c r="AKQ233" s="41"/>
      <c r="AKR233" s="41"/>
      <c r="AKS233" s="41"/>
      <c r="AKT233" s="41"/>
      <c r="AKU233" s="41"/>
      <c r="AKV233" s="41"/>
      <c r="AKW233" s="41"/>
      <c r="AKX233" s="41"/>
      <c r="AKY233" s="41"/>
      <c r="AKZ233" s="41"/>
      <c r="ALA233" s="41"/>
      <c r="ALB233" s="41"/>
      <c r="ALC233" s="41"/>
      <c r="ALD233" s="41"/>
      <c r="ALE233" s="41"/>
      <c r="ALF233" s="41"/>
      <c r="ALG233" s="41"/>
      <c r="ALH233" s="41"/>
      <c r="ALI233" s="41"/>
      <c r="ALJ233" s="41"/>
      <c r="ALK233" s="41"/>
      <c r="ALL233" s="41"/>
      <c r="ALM233" s="41"/>
      <c r="ALN233" s="41"/>
      <c r="ALO233" s="41"/>
      <c r="ALP233" s="41"/>
      <c r="ALQ233" s="41"/>
      <c r="ALR233" s="41"/>
      <c r="ALS233" s="41"/>
      <c r="ALT233" s="41"/>
      <c r="ALU233" s="41"/>
      <c r="ALV233" s="41"/>
      <c r="ALW233" s="41"/>
      <c r="ALX233" s="41"/>
      <c r="ALY233" s="41"/>
      <c r="ALZ233" s="41"/>
      <c r="AMA233" s="41"/>
      <c r="AMB233" s="41"/>
      <c r="AMC233" s="41"/>
      <c r="AMD233" s="41"/>
      <c r="AME233" s="41"/>
    </row>
    <row r="234" spans="1:1019" ht="24" customHeight="1" thickBot="1" x14ac:dyDescent="0.25">
      <c r="A234" s="586"/>
      <c r="B234" s="657"/>
      <c r="C234" s="555"/>
      <c r="D234" s="1091"/>
      <c r="E234" s="718"/>
      <c r="F234" s="713"/>
      <c r="G234" s="682"/>
      <c r="H234" s="684"/>
      <c r="I234" s="686"/>
      <c r="J234" s="127" t="s">
        <v>26</v>
      </c>
      <c r="K234" s="8">
        <f>SUM(K232:K233)</f>
        <v>27.4</v>
      </c>
      <c r="L234" s="2">
        <f t="shared" ref="L234:AB234" si="74">SUM(L232:L233)</f>
        <v>27.4</v>
      </c>
      <c r="M234" s="2">
        <f t="shared" si="74"/>
        <v>0</v>
      </c>
      <c r="N234" s="7">
        <f t="shared" si="74"/>
        <v>0</v>
      </c>
      <c r="O234" s="8">
        <f t="shared" si="74"/>
        <v>0</v>
      </c>
      <c r="P234" s="2">
        <f t="shared" si="74"/>
        <v>0</v>
      </c>
      <c r="Q234" s="2">
        <f t="shared" si="74"/>
        <v>0</v>
      </c>
      <c r="R234" s="7">
        <f t="shared" si="74"/>
        <v>0</v>
      </c>
      <c r="S234" s="8">
        <f t="shared" si="74"/>
        <v>0</v>
      </c>
      <c r="T234" s="2">
        <f t="shared" si="74"/>
        <v>0</v>
      </c>
      <c r="U234" s="2">
        <f t="shared" si="74"/>
        <v>0</v>
      </c>
      <c r="V234" s="7">
        <f t="shared" si="74"/>
        <v>0</v>
      </c>
      <c r="W234" s="8">
        <f t="shared" si="74"/>
        <v>0</v>
      </c>
      <c r="X234" s="2">
        <f t="shared" si="74"/>
        <v>0</v>
      </c>
      <c r="Y234" s="2">
        <f t="shared" si="74"/>
        <v>0</v>
      </c>
      <c r="Z234" s="7">
        <f t="shared" si="74"/>
        <v>0</v>
      </c>
      <c r="AA234" s="9">
        <f t="shared" si="74"/>
        <v>0</v>
      </c>
      <c r="AB234" s="9">
        <f t="shared" si="74"/>
        <v>0</v>
      </c>
      <c r="AC234" s="596"/>
      <c r="AD234" s="636"/>
      <c r="AE234" s="636"/>
      <c r="AF234" s="669"/>
      <c r="AG234" s="41"/>
      <c r="AH234" s="41"/>
      <c r="AI234" s="41"/>
      <c r="AJ234" s="41"/>
      <c r="AK234" s="41"/>
      <c r="AL234" s="41"/>
      <c r="AM234" s="41"/>
      <c r="AN234" s="67"/>
      <c r="AO234" s="67"/>
      <c r="AP234" s="67"/>
      <c r="AQ234" s="58"/>
      <c r="AR234" s="58"/>
      <c r="AS234" s="58"/>
      <c r="AT234" s="58"/>
      <c r="AU234" s="58"/>
      <c r="AV234" s="58"/>
      <c r="AW234" s="58"/>
      <c r="AX234" s="58"/>
      <c r="AY234" s="58"/>
      <c r="AZ234" s="58"/>
      <c r="BA234" s="58"/>
      <c r="BB234" s="58"/>
      <c r="BC234" s="58"/>
      <c r="BD234" s="58"/>
      <c r="BE234" s="58"/>
      <c r="BF234" s="58"/>
      <c r="BG234" s="59"/>
      <c r="BH234" s="67"/>
      <c r="BI234" s="67"/>
      <c r="BJ234" s="67"/>
      <c r="BK234" s="67"/>
      <c r="BL234" s="67"/>
      <c r="BM234" s="67"/>
      <c r="BN234" s="67"/>
      <c r="BO234" s="67"/>
      <c r="BP234" s="41"/>
      <c r="BQ234" s="41"/>
      <c r="BR234" s="41"/>
      <c r="BS234" s="41"/>
      <c r="BT234" s="41"/>
      <c r="BU234" s="41"/>
      <c r="BV234" s="41"/>
      <c r="BW234" s="41"/>
      <c r="BX234" s="41"/>
      <c r="BY234" s="41"/>
      <c r="BZ234" s="41"/>
      <c r="CA234" s="41"/>
      <c r="CB234" s="41"/>
      <c r="CC234" s="41"/>
      <c r="CD234" s="41"/>
      <c r="CE234" s="41"/>
      <c r="CF234" s="41"/>
      <c r="CG234" s="41"/>
      <c r="CH234" s="41"/>
      <c r="CI234" s="41"/>
      <c r="CJ234" s="41"/>
      <c r="CK234" s="41"/>
      <c r="CL234" s="41"/>
      <c r="CM234" s="41"/>
      <c r="CN234" s="41"/>
      <c r="CO234" s="41"/>
      <c r="CP234" s="41"/>
      <c r="CQ234" s="41"/>
      <c r="CR234" s="41"/>
      <c r="CS234" s="41"/>
      <c r="CT234" s="41"/>
      <c r="CU234" s="41"/>
      <c r="CV234" s="41"/>
      <c r="CW234" s="41"/>
      <c r="CX234" s="41"/>
      <c r="CY234" s="41"/>
      <c r="CZ234" s="41"/>
      <c r="DA234" s="41"/>
      <c r="DB234" s="41"/>
      <c r="DC234" s="41"/>
      <c r="DD234" s="41"/>
      <c r="DE234" s="41"/>
      <c r="DF234" s="41"/>
      <c r="DG234" s="41"/>
      <c r="DH234" s="41"/>
      <c r="DI234" s="41"/>
      <c r="DJ234" s="41"/>
      <c r="DK234" s="41"/>
      <c r="DL234" s="41"/>
      <c r="DM234" s="41"/>
      <c r="DN234" s="41"/>
      <c r="DO234" s="41"/>
      <c r="DP234" s="41"/>
      <c r="DQ234" s="41"/>
      <c r="DR234" s="41"/>
      <c r="DS234" s="41"/>
      <c r="DT234" s="41"/>
      <c r="DU234" s="41"/>
      <c r="DV234" s="41"/>
      <c r="DW234" s="41"/>
      <c r="DX234" s="41"/>
      <c r="DY234" s="41"/>
      <c r="DZ234" s="41"/>
      <c r="EA234" s="41"/>
      <c r="EB234" s="41"/>
      <c r="EC234" s="41"/>
      <c r="ED234" s="41"/>
      <c r="EE234" s="41"/>
      <c r="EF234" s="41"/>
      <c r="EG234" s="41"/>
      <c r="EH234" s="41"/>
      <c r="EI234" s="41"/>
      <c r="EJ234" s="41"/>
      <c r="EK234" s="41"/>
      <c r="EL234" s="41"/>
      <c r="EM234" s="41"/>
      <c r="EN234" s="41"/>
      <c r="EO234" s="41"/>
      <c r="EP234" s="41"/>
      <c r="EQ234" s="41"/>
      <c r="ER234" s="41"/>
      <c r="ES234" s="41"/>
      <c r="ET234" s="41"/>
      <c r="EU234" s="41"/>
      <c r="EV234" s="41"/>
      <c r="EW234" s="41"/>
      <c r="EX234" s="41"/>
      <c r="EY234" s="41"/>
      <c r="EZ234" s="41"/>
      <c r="FA234" s="41"/>
      <c r="FB234" s="41"/>
      <c r="FC234" s="41"/>
      <c r="FD234" s="41"/>
      <c r="FE234" s="41"/>
      <c r="FF234" s="41"/>
      <c r="FG234" s="41"/>
      <c r="FH234" s="41"/>
      <c r="FI234" s="41"/>
      <c r="FJ234" s="41"/>
      <c r="FK234" s="41"/>
      <c r="FL234" s="41"/>
      <c r="FM234" s="41"/>
      <c r="FN234" s="41"/>
      <c r="FO234" s="41"/>
      <c r="FP234" s="41"/>
      <c r="FQ234" s="41"/>
      <c r="FR234" s="41"/>
      <c r="FS234" s="41"/>
      <c r="FT234" s="41"/>
      <c r="FU234" s="41"/>
      <c r="FV234" s="41"/>
      <c r="FW234" s="41"/>
      <c r="FX234" s="41"/>
      <c r="FY234" s="41"/>
      <c r="FZ234" s="41"/>
      <c r="GA234" s="41"/>
      <c r="GB234" s="41"/>
      <c r="GC234" s="41"/>
      <c r="GD234" s="41"/>
      <c r="GE234" s="41"/>
      <c r="GF234" s="41"/>
      <c r="GG234" s="41"/>
      <c r="GH234" s="41"/>
      <c r="GI234" s="41"/>
      <c r="GJ234" s="41"/>
      <c r="GK234" s="41"/>
      <c r="GL234" s="41"/>
      <c r="GM234" s="41"/>
      <c r="GN234" s="41"/>
      <c r="GO234" s="41"/>
      <c r="GP234" s="41"/>
      <c r="GQ234" s="41"/>
      <c r="GR234" s="41"/>
      <c r="GS234" s="41"/>
      <c r="GT234" s="41"/>
      <c r="GU234" s="41"/>
      <c r="GV234" s="41"/>
      <c r="GW234" s="41"/>
      <c r="GX234" s="41"/>
      <c r="GY234" s="41"/>
      <c r="GZ234" s="41"/>
      <c r="HA234" s="41"/>
      <c r="HB234" s="41"/>
      <c r="HC234" s="41"/>
      <c r="HD234" s="41"/>
      <c r="HE234" s="41"/>
      <c r="HF234" s="41"/>
      <c r="HG234" s="41"/>
      <c r="HH234" s="41"/>
      <c r="HI234" s="41"/>
      <c r="HJ234" s="41"/>
      <c r="HK234" s="41"/>
      <c r="HL234" s="41"/>
      <c r="HM234" s="41"/>
      <c r="HN234" s="41"/>
      <c r="HO234" s="41"/>
      <c r="HP234" s="41"/>
      <c r="HQ234" s="41"/>
      <c r="HR234" s="41"/>
      <c r="HS234" s="41"/>
      <c r="HT234" s="41"/>
      <c r="HU234" s="41"/>
      <c r="HV234" s="41"/>
      <c r="HW234" s="41"/>
      <c r="HX234" s="41"/>
      <c r="HY234" s="41"/>
      <c r="HZ234" s="41"/>
      <c r="IA234" s="41"/>
      <c r="IB234" s="41"/>
      <c r="IC234" s="41"/>
      <c r="ID234" s="41"/>
      <c r="IE234" s="41"/>
      <c r="IF234" s="41"/>
      <c r="IG234" s="41"/>
      <c r="IH234" s="41"/>
      <c r="II234" s="41"/>
      <c r="IJ234" s="41"/>
      <c r="IK234" s="41"/>
      <c r="IL234" s="41"/>
      <c r="IM234" s="41"/>
      <c r="IN234" s="41"/>
      <c r="IO234" s="41"/>
      <c r="IP234" s="41"/>
      <c r="IQ234" s="41"/>
      <c r="IR234" s="41"/>
      <c r="IS234" s="41"/>
      <c r="IT234" s="41"/>
      <c r="IU234" s="41"/>
      <c r="IV234" s="41"/>
      <c r="IW234" s="41"/>
      <c r="IX234" s="41"/>
      <c r="IY234" s="41"/>
      <c r="IZ234" s="41"/>
      <c r="JA234" s="41"/>
      <c r="JB234" s="41"/>
      <c r="JC234" s="41"/>
      <c r="JD234" s="41"/>
      <c r="JE234" s="41"/>
      <c r="JF234" s="41"/>
      <c r="JG234" s="41"/>
      <c r="JH234" s="41"/>
      <c r="JI234" s="41"/>
      <c r="JJ234" s="41"/>
      <c r="JK234" s="41"/>
      <c r="JL234" s="41"/>
      <c r="JM234" s="41"/>
      <c r="JN234" s="41"/>
      <c r="JO234" s="41"/>
      <c r="JP234" s="41"/>
      <c r="JQ234" s="41"/>
      <c r="JR234" s="41"/>
      <c r="JS234" s="41"/>
      <c r="JT234" s="41"/>
      <c r="JU234" s="41"/>
      <c r="JV234" s="41"/>
      <c r="JW234" s="41"/>
      <c r="JX234" s="41"/>
      <c r="JY234" s="41"/>
      <c r="JZ234" s="41"/>
      <c r="KA234" s="41"/>
      <c r="KB234" s="41"/>
      <c r="KC234" s="41"/>
      <c r="KD234" s="41"/>
      <c r="KE234" s="41"/>
      <c r="KF234" s="41"/>
      <c r="KG234" s="41"/>
      <c r="KH234" s="41"/>
      <c r="KI234" s="41"/>
      <c r="KJ234" s="41"/>
      <c r="KK234" s="41"/>
      <c r="KL234" s="41"/>
      <c r="KM234" s="41"/>
      <c r="KN234" s="41"/>
      <c r="KO234" s="41"/>
      <c r="KP234" s="41"/>
      <c r="KQ234" s="41"/>
      <c r="KR234" s="41"/>
      <c r="KS234" s="41"/>
      <c r="KT234" s="41"/>
      <c r="KU234" s="41"/>
      <c r="KV234" s="41"/>
      <c r="KW234" s="41"/>
      <c r="KX234" s="41"/>
      <c r="KY234" s="41"/>
      <c r="KZ234" s="41"/>
      <c r="LA234" s="41"/>
      <c r="LB234" s="41"/>
      <c r="LC234" s="41"/>
      <c r="LD234" s="41"/>
      <c r="LE234" s="41"/>
      <c r="LF234" s="41"/>
      <c r="LG234" s="41"/>
      <c r="LH234" s="41"/>
      <c r="LI234" s="41"/>
      <c r="LJ234" s="41"/>
      <c r="LK234" s="41"/>
      <c r="LL234" s="41"/>
      <c r="LM234" s="41"/>
      <c r="LN234" s="41"/>
      <c r="LO234" s="41"/>
      <c r="LP234" s="41"/>
      <c r="LQ234" s="41"/>
      <c r="LR234" s="41"/>
      <c r="LS234" s="41"/>
      <c r="LT234" s="41"/>
      <c r="LU234" s="41"/>
      <c r="LV234" s="41"/>
      <c r="LW234" s="41"/>
      <c r="LX234" s="41"/>
      <c r="LY234" s="41"/>
      <c r="LZ234" s="41"/>
      <c r="MA234" s="41"/>
      <c r="MB234" s="41"/>
      <c r="MC234" s="41"/>
      <c r="MD234" s="41"/>
      <c r="ME234" s="41"/>
      <c r="MF234" s="41"/>
      <c r="MG234" s="41"/>
      <c r="MH234" s="41"/>
      <c r="MI234" s="41"/>
      <c r="MJ234" s="41"/>
      <c r="MK234" s="41"/>
      <c r="ML234" s="41"/>
      <c r="MM234" s="41"/>
      <c r="MN234" s="41"/>
      <c r="MO234" s="41"/>
      <c r="MP234" s="41"/>
      <c r="MQ234" s="41"/>
      <c r="MR234" s="41"/>
      <c r="MS234" s="41"/>
      <c r="MT234" s="41"/>
      <c r="MU234" s="41"/>
      <c r="MV234" s="41"/>
      <c r="MW234" s="41"/>
      <c r="MX234" s="41"/>
      <c r="MY234" s="41"/>
      <c r="MZ234" s="41"/>
      <c r="NA234" s="41"/>
      <c r="NB234" s="41"/>
      <c r="NC234" s="41"/>
      <c r="ND234" s="41"/>
      <c r="NE234" s="41"/>
      <c r="NF234" s="41"/>
      <c r="NG234" s="41"/>
      <c r="NH234" s="41"/>
      <c r="NI234" s="41"/>
      <c r="NJ234" s="41"/>
      <c r="NK234" s="41"/>
      <c r="NL234" s="41"/>
      <c r="NM234" s="41"/>
      <c r="NN234" s="41"/>
      <c r="NO234" s="41"/>
      <c r="NP234" s="41"/>
      <c r="NQ234" s="41"/>
      <c r="NR234" s="41"/>
      <c r="NS234" s="41"/>
      <c r="NT234" s="41"/>
      <c r="NU234" s="41"/>
      <c r="NV234" s="41"/>
      <c r="NW234" s="41"/>
      <c r="NX234" s="41"/>
      <c r="NY234" s="41"/>
      <c r="NZ234" s="41"/>
      <c r="OA234" s="41"/>
      <c r="OB234" s="41"/>
      <c r="OC234" s="41"/>
      <c r="OD234" s="41"/>
      <c r="OE234" s="41"/>
      <c r="OF234" s="41"/>
      <c r="OG234" s="41"/>
      <c r="OH234" s="41"/>
      <c r="OI234" s="41"/>
      <c r="OJ234" s="41"/>
      <c r="OK234" s="41"/>
      <c r="OL234" s="41"/>
      <c r="OM234" s="41"/>
      <c r="ON234" s="41"/>
      <c r="OO234" s="41"/>
      <c r="OP234" s="41"/>
      <c r="OQ234" s="41"/>
      <c r="OR234" s="41"/>
      <c r="OS234" s="41"/>
      <c r="OT234" s="41"/>
      <c r="OU234" s="41"/>
      <c r="OV234" s="41"/>
      <c r="OW234" s="41"/>
      <c r="OX234" s="41"/>
      <c r="OY234" s="41"/>
      <c r="OZ234" s="41"/>
      <c r="PA234" s="41"/>
      <c r="PB234" s="41"/>
      <c r="PC234" s="41"/>
      <c r="PD234" s="41"/>
      <c r="PE234" s="41"/>
      <c r="PF234" s="41"/>
      <c r="PG234" s="41"/>
      <c r="PH234" s="41"/>
      <c r="PI234" s="41"/>
      <c r="PJ234" s="41"/>
      <c r="PK234" s="41"/>
      <c r="PL234" s="41"/>
      <c r="PM234" s="41"/>
      <c r="PN234" s="41"/>
      <c r="PO234" s="41"/>
      <c r="PP234" s="41"/>
      <c r="PQ234" s="41"/>
      <c r="PR234" s="41"/>
      <c r="PS234" s="41"/>
      <c r="PT234" s="41"/>
      <c r="PU234" s="41"/>
      <c r="PV234" s="41"/>
      <c r="PW234" s="41"/>
      <c r="PX234" s="41"/>
      <c r="PY234" s="41"/>
      <c r="PZ234" s="41"/>
      <c r="QA234" s="41"/>
      <c r="QB234" s="41"/>
      <c r="QC234" s="41"/>
      <c r="QD234" s="41"/>
      <c r="QE234" s="41"/>
      <c r="QF234" s="41"/>
      <c r="QG234" s="41"/>
      <c r="QH234" s="41"/>
      <c r="QI234" s="41"/>
      <c r="QJ234" s="41"/>
      <c r="QK234" s="41"/>
      <c r="QL234" s="41"/>
      <c r="QM234" s="41"/>
      <c r="QN234" s="41"/>
      <c r="QO234" s="41"/>
      <c r="QP234" s="41"/>
      <c r="QQ234" s="41"/>
      <c r="QR234" s="41"/>
      <c r="QS234" s="41"/>
      <c r="QT234" s="41"/>
      <c r="QU234" s="41"/>
      <c r="QV234" s="41"/>
      <c r="QW234" s="41"/>
      <c r="QX234" s="41"/>
      <c r="QY234" s="41"/>
      <c r="QZ234" s="41"/>
      <c r="RA234" s="41"/>
      <c r="RB234" s="41"/>
      <c r="RC234" s="41"/>
      <c r="RD234" s="41"/>
      <c r="RE234" s="41"/>
      <c r="RF234" s="41"/>
      <c r="RG234" s="41"/>
      <c r="RH234" s="41"/>
      <c r="RI234" s="41"/>
      <c r="RJ234" s="41"/>
      <c r="RK234" s="41"/>
      <c r="RL234" s="41"/>
      <c r="RM234" s="41"/>
      <c r="RN234" s="41"/>
      <c r="RO234" s="41"/>
      <c r="RP234" s="41"/>
      <c r="RQ234" s="41"/>
      <c r="RR234" s="41"/>
      <c r="RS234" s="41"/>
      <c r="RT234" s="41"/>
      <c r="RU234" s="41"/>
      <c r="RV234" s="41"/>
      <c r="RW234" s="41"/>
      <c r="RX234" s="41"/>
      <c r="RY234" s="41"/>
      <c r="RZ234" s="41"/>
      <c r="SA234" s="41"/>
      <c r="SB234" s="41"/>
      <c r="SC234" s="41"/>
      <c r="SD234" s="41"/>
      <c r="SE234" s="41"/>
      <c r="SF234" s="41"/>
      <c r="SG234" s="41"/>
      <c r="SH234" s="41"/>
      <c r="SI234" s="41"/>
      <c r="SJ234" s="41"/>
      <c r="SK234" s="41"/>
      <c r="SL234" s="41"/>
      <c r="SM234" s="41"/>
      <c r="SN234" s="41"/>
      <c r="SO234" s="41"/>
      <c r="SP234" s="41"/>
      <c r="SQ234" s="41"/>
      <c r="SR234" s="41"/>
      <c r="SS234" s="41"/>
      <c r="ST234" s="41"/>
      <c r="SU234" s="41"/>
      <c r="SV234" s="41"/>
      <c r="SW234" s="41"/>
      <c r="SX234" s="41"/>
      <c r="SY234" s="41"/>
      <c r="SZ234" s="41"/>
      <c r="TA234" s="41"/>
      <c r="TB234" s="41"/>
      <c r="TC234" s="41"/>
      <c r="TD234" s="41"/>
      <c r="TE234" s="41"/>
      <c r="TF234" s="41"/>
      <c r="TG234" s="41"/>
      <c r="TH234" s="41"/>
      <c r="TI234" s="41"/>
      <c r="TJ234" s="41"/>
      <c r="TK234" s="41"/>
      <c r="TL234" s="41"/>
      <c r="TM234" s="41"/>
      <c r="TN234" s="41"/>
      <c r="TO234" s="41"/>
      <c r="TP234" s="41"/>
      <c r="TQ234" s="41"/>
      <c r="TR234" s="41"/>
      <c r="TS234" s="41"/>
      <c r="TT234" s="41"/>
      <c r="TU234" s="41"/>
      <c r="TV234" s="41"/>
      <c r="TW234" s="41"/>
      <c r="TX234" s="41"/>
      <c r="TY234" s="41"/>
      <c r="TZ234" s="41"/>
      <c r="UA234" s="41"/>
      <c r="UB234" s="41"/>
      <c r="UC234" s="41"/>
      <c r="UD234" s="41"/>
      <c r="UE234" s="41"/>
      <c r="UF234" s="41"/>
      <c r="UG234" s="41"/>
      <c r="UH234" s="41"/>
      <c r="UI234" s="41"/>
      <c r="UJ234" s="41"/>
      <c r="UK234" s="41"/>
      <c r="UL234" s="41"/>
      <c r="UM234" s="41"/>
      <c r="UN234" s="41"/>
      <c r="UO234" s="41"/>
      <c r="UP234" s="41"/>
      <c r="UQ234" s="41"/>
      <c r="UR234" s="41"/>
      <c r="US234" s="41"/>
      <c r="UT234" s="41"/>
      <c r="UU234" s="41"/>
      <c r="UV234" s="41"/>
      <c r="UW234" s="41"/>
      <c r="UX234" s="41"/>
      <c r="UY234" s="41"/>
      <c r="UZ234" s="41"/>
      <c r="VA234" s="41"/>
      <c r="VB234" s="41"/>
      <c r="VC234" s="41"/>
      <c r="VD234" s="41"/>
      <c r="VE234" s="41"/>
      <c r="VF234" s="41"/>
      <c r="VG234" s="41"/>
      <c r="VH234" s="41"/>
      <c r="VI234" s="41"/>
      <c r="VJ234" s="41"/>
      <c r="VK234" s="41"/>
      <c r="VL234" s="41"/>
      <c r="VM234" s="41"/>
      <c r="VN234" s="41"/>
      <c r="VO234" s="41"/>
      <c r="VP234" s="41"/>
      <c r="VQ234" s="41"/>
      <c r="VR234" s="41"/>
      <c r="VS234" s="41"/>
      <c r="VT234" s="41"/>
      <c r="VU234" s="41"/>
      <c r="VV234" s="41"/>
      <c r="VW234" s="41"/>
      <c r="VX234" s="41"/>
      <c r="VY234" s="41"/>
      <c r="VZ234" s="41"/>
      <c r="WA234" s="41"/>
      <c r="WB234" s="41"/>
      <c r="WC234" s="41"/>
      <c r="WD234" s="41"/>
      <c r="WE234" s="41"/>
      <c r="WF234" s="41"/>
      <c r="WG234" s="41"/>
      <c r="WH234" s="41"/>
      <c r="WI234" s="41"/>
      <c r="WJ234" s="41"/>
      <c r="WK234" s="41"/>
      <c r="WL234" s="41"/>
      <c r="WM234" s="41"/>
      <c r="WN234" s="41"/>
      <c r="WO234" s="41"/>
      <c r="WP234" s="41"/>
      <c r="WQ234" s="41"/>
      <c r="WR234" s="41"/>
      <c r="WS234" s="41"/>
      <c r="WT234" s="41"/>
      <c r="WU234" s="41"/>
      <c r="WV234" s="41"/>
      <c r="WW234" s="41"/>
      <c r="WX234" s="41"/>
      <c r="WY234" s="41"/>
      <c r="WZ234" s="41"/>
      <c r="XA234" s="41"/>
      <c r="XB234" s="41"/>
      <c r="XC234" s="41"/>
      <c r="XD234" s="41"/>
      <c r="XE234" s="41"/>
      <c r="XF234" s="41"/>
      <c r="XG234" s="41"/>
      <c r="XH234" s="41"/>
      <c r="XI234" s="41"/>
      <c r="XJ234" s="41"/>
      <c r="XK234" s="41"/>
      <c r="XL234" s="41"/>
      <c r="XM234" s="41"/>
      <c r="XN234" s="41"/>
      <c r="XO234" s="41"/>
      <c r="XP234" s="41"/>
      <c r="XQ234" s="41"/>
      <c r="XR234" s="41"/>
      <c r="XS234" s="41"/>
      <c r="XT234" s="41"/>
      <c r="XU234" s="41"/>
      <c r="XV234" s="41"/>
      <c r="XW234" s="41"/>
      <c r="XX234" s="41"/>
      <c r="XY234" s="41"/>
      <c r="XZ234" s="41"/>
      <c r="YA234" s="41"/>
      <c r="YB234" s="41"/>
      <c r="YC234" s="41"/>
      <c r="YD234" s="41"/>
      <c r="YE234" s="41"/>
      <c r="YF234" s="41"/>
      <c r="YG234" s="41"/>
      <c r="YH234" s="41"/>
      <c r="YI234" s="41"/>
      <c r="YJ234" s="41"/>
      <c r="YK234" s="41"/>
      <c r="YL234" s="41"/>
      <c r="YM234" s="41"/>
      <c r="YN234" s="41"/>
      <c r="YO234" s="41"/>
      <c r="YP234" s="41"/>
      <c r="YQ234" s="41"/>
      <c r="YR234" s="41"/>
      <c r="YS234" s="41"/>
      <c r="YT234" s="41"/>
      <c r="YU234" s="41"/>
      <c r="YV234" s="41"/>
      <c r="YW234" s="41"/>
      <c r="YX234" s="41"/>
      <c r="YY234" s="41"/>
      <c r="YZ234" s="41"/>
      <c r="ZA234" s="41"/>
      <c r="ZB234" s="41"/>
      <c r="ZC234" s="41"/>
      <c r="ZD234" s="41"/>
      <c r="ZE234" s="41"/>
      <c r="ZF234" s="41"/>
      <c r="ZG234" s="41"/>
      <c r="ZH234" s="41"/>
      <c r="ZI234" s="41"/>
      <c r="ZJ234" s="41"/>
      <c r="ZK234" s="41"/>
      <c r="ZL234" s="41"/>
      <c r="ZM234" s="41"/>
      <c r="ZN234" s="41"/>
      <c r="ZO234" s="41"/>
      <c r="ZP234" s="41"/>
      <c r="ZQ234" s="41"/>
      <c r="ZR234" s="41"/>
      <c r="ZS234" s="41"/>
      <c r="ZT234" s="41"/>
      <c r="ZU234" s="41"/>
      <c r="ZV234" s="41"/>
      <c r="ZW234" s="41"/>
      <c r="ZX234" s="41"/>
      <c r="ZY234" s="41"/>
      <c r="ZZ234" s="41"/>
      <c r="AAA234" s="41"/>
      <c r="AAB234" s="41"/>
      <c r="AAC234" s="41"/>
      <c r="AAD234" s="41"/>
      <c r="AAE234" s="41"/>
      <c r="AAF234" s="41"/>
      <c r="AAG234" s="41"/>
      <c r="AAH234" s="41"/>
      <c r="AAI234" s="41"/>
      <c r="AAJ234" s="41"/>
      <c r="AAK234" s="41"/>
      <c r="AAL234" s="41"/>
      <c r="AAM234" s="41"/>
      <c r="AAN234" s="41"/>
      <c r="AAO234" s="41"/>
      <c r="AAP234" s="41"/>
      <c r="AAQ234" s="41"/>
      <c r="AAR234" s="41"/>
      <c r="AAS234" s="41"/>
      <c r="AAT234" s="41"/>
      <c r="AAU234" s="41"/>
      <c r="AAV234" s="41"/>
      <c r="AAW234" s="41"/>
      <c r="AAX234" s="41"/>
      <c r="AAY234" s="41"/>
      <c r="AAZ234" s="41"/>
      <c r="ABA234" s="41"/>
      <c r="ABB234" s="41"/>
      <c r="ABC234" s="41"/>
      <c r="ABD234" s="41"/>
      <c r="ABE234" s="41"/>
      <c r="ABF234" s="41"/>
      <c r="ABG234" s="41"/>
      <c r="ABH234" s="41"/>
      <c r="ABI234" s="41"/>
      <c r="ABJ234" s="41"/>
      <c r="ABK234" s="41"/>
      <c r="ABL234" s="41"/>
      <c r="ABM234" s="41"/>
      <c r="ABN234" s="41"/>
      <c r="ABO234" s="41"/>
      <c r="ABP234" s="41"/>
      <c r="ABQ234" s="41"/>
      <c r="ABR234" s="41"/>
      <c r="ABS234" s="41"/>
      <c r="ABT234" s="41"/>
      <c r="ABU234" s="41"/>
      <c r="ABV234" s="41"/>
      <c r="ABW234" s="41"/>
      <c r="ABX234" s="41"/>
      <c r="ABY234" s="41"/>
      <c r="ABZ234" s="41"/>
      <c r="ACA234" s="41"/>
      <c r="ACB234" s="41"/>
      <c r="ACC234" s="41"/>
      <c r="ACD234" s="41"/>
      <c r="ACE234" s="41"/>
      <c r="ACF234" s="41"/>
      <c r="ACG234" s="41"/>
      <c r="ACH234" s="41"/>
      <c r="ACI234" s="41"/>
      <c r="ACJ234" s="41"/>
      <c r="ACK234" s="41"/>
      <c r="ACL234" s="41"/>
      <c r="ACM234" s="41"/>
      <c r="ACN234" s="41"/>
      <c r="ACO234" s="41"/>
      <c r="ACP234" s="41"/>
      <c r="ACQ234" s="41"/>
      <c r="ACR234" s="41"/>
      <c r="ACS234" s="41"/>
      <c r="ACT234" s="41"/>
      <c r="ACU234" s="41"/>
      <c r="ACV234" s="41"/>
      <c r="ACW234" s="41"/>
      <c r="ACX234" s="41"/>
      <c r="ACY234" s="41"/>
      <c r="ACZ234" s="41"/>
      <c r="ADA234" s="41"/>
      <c r="ADB234" s="41"/>
      <c r="ADC234" s="41"/>
      <c r="ADD234" s="41"/>
      <c r="ADE234" s="41"/>
      <c r="ADF234" s="41"/>
      <c r="ADG234" s="41"/>
      <c r="ADH234" s="41"/>
      <c r="ADI234" s="41"/>
      <c r="ADJ234" s="41"/>
      <c r="ADK234" s="41"/>
      <c r="ADL234" s="41"/>
      <c r="ADM234" s="41"/>
      <c r="ADN234" s="41"/>
      <c r="ADO234" s="41"/>
      <c r="ADP234" s="41"/>
      <c r="ADQ234" s="41"/>
      <c r="ADR234" s="41"/>
      <c r="ADS234" s="41"/>
      <c r="ADT234" s="41"/>
      <c r="ADU234" s="41"/>
      <c r="ADV234" s="41"/>
      <c r="ADW234" s="41"/>
      <c r="ADX234" s="41"/>
      <c r="ADY234" s="41"/>
      <c r="ADZ234" s="41"/>
      <c r="AEA234" s="41"/>
      <c r="AEB234" s="41"/>
      <c r="AEC234" s="41"/>
      <c r="AED234" s="41"/>
      <c r="AEE234" s="41"/>
      <c r="AEF234" s="41"/>
      <c r="AEG234" s="41"/>
      <c r="AEH234" s="41"/>
      <c r="AEI234" s="41"/>
      <c r="AEJ234" s="41"/>
      <c r="AEK234" s="41"/>
      <c r="AEL234" s="41"/>
      <c r="AEM234" s="41"/>
      <c r="AEN234" s="41"/>
      <c r="AEO234" s="41"/>
      <c r="AEP234" s="41"/>
      <c r="AEQ234" s="41"/>
      <c r="AER234" s="41"/>
      <c r="AES234" s="41"/>
      <c r="AET234" s="41"/>
      <c r="AEU234" s="41"/>
      <c r="AEV234" s="41"/>
      <c r="AEW234" s="41"/>
      <c r="AEX234" s="41"/>
      <c r="AEY234" s="41"/>
      <c r="AEZ234" s="41"/>
      <c r="AFA234" s="41"/>
      <c r="AFB234" s="41"/>
      <c r="AFC234" s="41"/>
      <c r="AFD234" s="41"/>
      <c r="AFE234" s="41"/>
      <c r="AFF234" s="41"/>
      <c r="AFG234" s="41"/>
      <c r="AFH234" s="41"/>
      <c r="AFI234" s="41"/>
      <c r="AFJ234" s="41"/>
      <c r="AFK234" s="41"/>
      <c r="AFL234" s="41"/>
      <c r="AFM234" s="41"/>
      <c r="AFN234" s="41"/>
      <c r="AFO234" s="41"/>
      <c r="AFP234" s="41"/>
      <c r="AFQ234" s="41"/>
      <c r="AFR234" s="41"/>
      <c r="AFS234" s="41"/>
      <c r="AFT234" s="41"/>
      <c r="AFU234" s="41"/>
      <c r="AFV234" s="41"/>
      <c r="AFW234" s="41"/>
      <c r="AFX234" s="41"/>
      <c r="AFY234" s="41"/>
      <c r="AFZ234" s="41"/>
      <c r="AGA234" s="41"/>
      <c r="AGB234" s="41"/>
      <c r="AGC234" s="41"/>
      <c r="AGD234" s="41"/>
      <c r="AGE234" s="41"/>
      <c r="AGF234" s="41"/>
      <c r="AGG234" s="41"/>
      <c r="AGH234" s="41"/>
      <c r="AGI234" s="41"/>
      <c r="AGJ234" s="41"/>
      <c r="AGK234" s="41"/>
      <c r="AGL234" s="41"/>
      <c r="AGM234" s="41"/>
      <c r="AGN234" s="41"/>
      <c r="AGO234" s="41"/>
      <c r="AGP234" s="41"/>
      <c r="AGQ234" s="41"/>
      <c r="AGR234" s="41"/>
      <c r="AGS234" s="41"/>
      <c r="AGT234" s="41"/>
      <c r="AGU234" s="41"/>
      <c r="AGV234" s="41"/>
      <c r="AGW234" s="41"/>
      <c r="AGX234" s="41"/>
      <c r="AGY234" s="41"/>
      <c r="AGZ234" s="41"/>
      <c r="AHA234" s="41"/>
      <c r="AHB234" s="41"/>
      <c r="AHC234" s="41"/>
      <c r="AHD234" s="41"/>
      <c r="AHE234" s="41"/>
      <c r="AHF234" s="41"/>
      <c r="AHG234" s="41"/>
      <c r="AHH234" s="41"/>
      <c r="AHI234" s="41"/>
      <c r="AHJ234" s="41"/>
      <c r="AHK234" s="41"/>
      <c r="AHL234" s="41"/>
      <c r="AHM234" s="41"/>
      <c r="AHN234" s="41"/>
      <c r="AHO234" s="41"/>
      <c r="AHP234" s="41"/>
      <c r="AHQ234" s="41"/>
      <c r="AHR234" s="41"/>
      <c r="AHS234" s="41"/>
      <c r="AHT234" s="41"/>
      <c r="AHU234" s="41"/>
      <c r="AHV234" s="41"/>
      <c r="AHW234" s="41"/>
      <c r="AHX234" s="41"/>
      <c r="AHY234" s="41"/>
      <c r="AHZ234" s="41"/>
      <c r="AIA234" s="41"/>
      <c r="AIB234" s="41"/>
      <c r="AIC234" s="41"/>
      <c r="AID234" s="41"/>
      <c r="AIE234" s="41"/>
      <c r="AIF234" s="41"/>
      <c r="AIG234" s="41"/>
      <c r="AIH234" s="41"/>
      <c r="AII234" s="41"/>
      <c r="AIJ234" s="41"/>
      <c r="AIK234" s="41"/>
      <c r="AIL234" s="41"/>
      <c r="AIM234" s="41"/>
      <c r="AIN234" s="41"/>
      <c r="AIO234" s="41"/>
      <c r="AIP234" s="41"/>
      <c r="AIQ234" s="41"/>
      <c r="AIR234" s="41"/>
      <c r="AIS234" s="41"/>
      <c r="AIT234" s="41"/>
      <c r="AIU234" s="41"/>
      <c r="AIV234" s="41"/>
      <c r="AIW234" s="41"/>
      <c r="AIX234" s="41"/>
      <c r="AIY234" s="41"/>
      <c r="AIZ234" s="41"/>
      <c r="AJA234" s="41"/>
      <c r="AJB234" s="41"/>
      <c r="AJC234" s="41"/>
      <c r="AJD234" s="41"/>
      <c r="AJE234" s="41"/>
      <c r="AJF234" s="41"/>
      <c r="AJG234" s="41"/>
      <c r="AJH234" s="41"/>
      <c r="AJI234" s="41"/>
      <c r="AJJ234" s="41"/>
      <c r="AJK234" s="41"/>
      <c r="AJL234" s="41"/>
      <c r="AJM234" s="41"/>
      <c r="AJN234" s="41"/>
      <c r="AJO234" s="41"/>
      <c r="AJP234" s="41"/>
      <c r="AJQ234" s="41"/>
      <c r="AJR234" s="41"/>
      <c r="AJS234" s="41"/>
      <c r="AJT234" s="41"/>
      <c r="AJU234" s="41"/>
      <c r="AJV234" s="41"/>
      <c r="AJW234" s="41"/>
      <c r="AJX234" s="41"/>
      <c r="AJY234" s="41"/>
      <c r="AJZ234" s="41"/>
      <c r="AKA234" s="41"/>
      <c r="AKB234" s="41"/>
      <c r="AKC234" s="41"/>
      <c r="AKD234" s="41"/>
      <c r="AKE234" s="41"/>
      <c r="AKF234" s="41"/>
      <c r="AKG234" s="41"/>
      <c r="AKH234" s="41"/>
      <c r="AKI234" s="41"/>
      <c r="AKJ234" s="41"/>
      <c r="AKK234" s="41"/>
      <c r="AKL234" s="41"/>
      <c r="AKM234" s="41"/>
      <c r="AKN234" s="41"/>
      <c r="AKO234" s="41"/>
      <c r="AKP234" s="41"/>
      <c r="AKQ234" s="41"/>
      <c r="AKR234" s="41"/>
      <c r="AKS234" s="41"/>
      <c r="AKT234" s="41"/>
      <c r="AKU234" s="41"/>
      <c r="AKV234" s="41"/>
      <c r="AKW234" s="41"/>
      <c r="AKX234" s="41"/>
      <c r="AKY234" s="41"/>
      <c r="AKZ234" s="41"/>
      <c r="ALA234" s="41"/>
      <c r="ALB234" s="41"/>
      <c r="ALC234" s="41"/>
      <c r="ALD234" s="41"/>
      <c r="ALE234" s="41"/>
      <c r="ALF234" s="41"/>
      <c r="ALG234" s="41"/>
      <c r="ALH234" s="41"/>
      <c r="ALI234" s="41"/>
      <c r="ALJ234" s="41"/>
      <c r="ALK234" s="41"/>
      <c r="ALL234" s="41"/>
      <c r="ALM234" s="41"/>
      <c r="ALN234" s="41"/>
      <c r="ALO234" s="41"/>
      <c r="ALP234" s="41"/>
      <c r="ALQ234" s="41"/>
      <c r="ALR234" s="41"/>
      <c r="ALS234" s="41"/>
      <c r="ALT234" s="41"/>
      <c r="ALU234" s="41"/>
      <c r="ALV234" s="41"/>
      <c r="ALW234" s="41"/>
      <c r="ALX234" s="41"/>
      <c r="ALY234" s="41"/>
      <c r="ALZ234" s="41"/>
      <c r="AMA234" s="41"/>
      <c r="AMB234" s="41"/>
      <c r="AMC234" s="41"/>
      <c r="AMD234" s="41"/>
      <c r="AME234" s="41"/>
    </row>
    <row r="235" spans="1:1019" ht="18.75" customHeight="1" thickBot="1" x14ac:dyDescent="0.25">
      <c r="A235" s="665" t="s">
        <v>17</v>
      </c>
      <c r="B235" s="656" t="s">
        <v>18</v>
      </c>
      <c r="C235" s="764" t="s">
        <v>18</v>
      </c>
      <c r="D235" s="1090" t="s">
        <v>273</v>
      </c>
      <c r="E235" s="717" t="s">
        <v>272</v>
      </c>
      <c r="F235" s="712"/>
      <c r="G235" s="714" t="s">
        <v>270</v>
      </c>
      <c r="H235" s="715" t="s">
        <v>21</v>
      </c>
      <c r="I235" s="733" t="s">
        <v>22</v>
      </c>
      <c r="J235" s="311" t="s">
        <v>25</v>
      </c>
      <c r="K235" s="320">
        <f>+L235+N235</f>
        <v>9.8000000000000007</v>
      </c>
      <c r="L235" s="313">
        <v>9.8000000000000007</v>
      </c>
      <c r="M235" s="313">
        <v>0</v>
      </c>
      <c r="N235" s="321">
        <v>0</v>
      </c>
      <c r="O235" s="320">
        <f>+P235+R235</f>
        <v>0</v>
      </c>
      <c r="P235" s="313">
        <v>0</v>
      </c>
      <c r="Q235" s="313">
        <v>0</v>
      </c>
      <c r="R235" s="321">
        <v>0</v>
      </c>
      <c r="S235" s="320">
        <f>+T235+V235</f>
        <v>0</v>
      </c>
      <c r="T235" s="313">
        <v>0</v>
      </c>
      <c r="U235" s="313">
        <v>0</v>
      </c>
      <c r="V235" s="321">
        <v>0</v>
      </c>
      <c r="W235" s="320">
        <f>+X235+Z235</f>
        <v>0</v>
      </c>
      <c r="X235" s="313">
        <v>0</v>
      </c>
      <c r="Y235" s="313">
        <v>0</v>
      </c>
      <c r="Z235" s="321">
        <v>0</v>
      </c>
      <c r="AA235" s="316">
        <v>0</v>
      </c>
      <c r="AB235" s="316">
        <v>0</v>
      </c>
      <c r="AC235" s="596" t="s">
        <v>271</v>
      </c>
      <c r="AD235" s="636" t="s">
        <v>39</v>
      </c>
      <c r="AE235" s="636" t="s">
        <v>39</v>
      </c>
      <c r="AF235" s="972" t="s">
        <v>39</v>
      </c>
      <c r="AG235" s="41"/>
      <c r="AH235" s="41"/>
      <c r="AI235" s="41"/>
      <c r="AJ235" s="41"/>
      <c r="AK235" s="41"/>
      <c r="AL235" s="41"/>
      <c r="AM235" s="41"/>
      <c r="AN235" s="67"/>
      <c r="AO235" s="67"/>
      <c r="AP235" s="67"/>
      <c r="AQ235" s="58"/>
      <c r="AR235" s="58"/>
      <c r="AS235" s="58"/>
      <c r="AT235" s="58"/>
      <c r="AU235" s="58"/>
      <c r="AV235" s="58"/>
      <c r="AW235" s="58"/>
      <c r="AX235" s="58"/>
      <c r="AY235" s="58"/>
      <c r="AZ235" s="58"/>
      <c r="BA235" s="58"/>
      <c r="BB235" s="58"/>
      <c r="BC235" s="58"/>
      <c r="BD235" s="58"/>
      <c r="BE235" s="58"/>
      <c r="BF235" s="58"/>
      <c r="BG235" s="59"/>
      <c r="BH235" s="67"/>
      <c r="BI235" s="67"/>
      <c r="BJ235" s="67"/>
      <c r="BK235" s="67"/>
      <c r="BL235" s="67"/>
      <c r="BM235" s="67"/>
      <c r="BN235" s="67"/>
      <c r="BO235" s="67"/>
      <c r="BP235" s="41"/>
      <c r="BQ235" s="41"/>
      <c r="BR235" s="41"/>
      <c r="BS235" s="41"/>
      <c r="BT235" s="41"/>
      <c r="BU235" s="41"/>
      <c r="BV235" s="41"/>
      <c r="BW235" s="41"/>
      <c r="BX235" s="41"/>
      <c r="BY235" s="41"/>
      <c r="BZ235" s="41"/>
      <c r="CA235" s="41"/>
      <c r="CB235" s="41"/>
      <c r="CC235" s="41"/>
      <c r="CD235" s="41"/>
      <c r="CE235" s="41"/>
      <c r="CF235" s="41"/>
      <c r="CG235" s="41"/>
      <c r="CH235" s="41"/>
      <c r="CI235" s="41"/>
      <c r="CJ235" s="41"/>
      <c r="CK235" s="41"/>
      <c r="CL235" s="41"/>
      <c r="CM235" s="41"/>
      <c r="CN235" s="41"/>
      <c r="CO235" s="41"/>
      <c r="CP235" s="41"/>
      <c r="CQ235" s="41"/>
      <c r="CR235" s="41"/>
      <c r="CS235" s="41"/>
      <c r="CT235" s="41"/>
      <c r="CU235" s="41"/>
      <c r="CV235" s="41"/>
      <c r="CW235" s="41"/>
      <c r="CX235" s="41"/>
      <c r="CY235" s="41"/>
      <c r="CZ235" s="41"/>
      <c r="DA235" s="41"/>
      <c r="DB235" s="41"/>
      <c r="DC235" s="41"/>
      <c r="DD235" s="41"/>
      <c r="DE235" s="41"/>
      <c r="DF235" s="41"/>
      <c r="DG235" s="41"/>
      <c r="DH235" s="41"/>
      <c r="DI235" s="41"/>
      <c r="DJ235" s="41"/>
      <c r="DK235" s="41"/>
      <c r="DL235" s="41"/>
      <c r="DM235" s="41"/>
      <c r="DN235" s="41"/>
      <c r="DO235" s="41"/>
      <c r="DP235" s="41"/>
      <c r="DQ235" s="41"/>
      <c r="DR235" s="41"/>
      <c r="DS235" s="41"/>
      <c r="DT235" s="41"/>
      <c r="DU235" s="41"/>
      <c r="DV235" s="41"/>
      <c r="DW235" s="41"/>
      <c r="DX235" s="41"/>
      <c r="DY235" s="41"/>
      <c r="DZ235" s="41"/>
      <c r="EA235" s="41"/>
      <c r="EB235" s="41"/>
      <c r="EC235" s="41"/>
      <c r="ED235" s="41"/>
      <c r="EE235" s="41"/>
      <c r="EF235" s="41"/>
      <c r="EG235" s="41"/>
      <c r="EH235" s="41"/>
      <c r="EI235" s="41"/>
      <c r="EJ235" s="41"/>
      <c r="EK235" s="41"/>
      <c r="EL235" s="41"/>
      <c r="EM235" s="41"/>
      <c r="EN235" s="41"/>
      <c r="EO235" s="41"/>
      <c r="EP235" s="41"/>
      <c r="EQ235" s="41"/>
      <c r="ER235" s="41"/>
      <c r="ES235" s="41"/>
      <c r="ET235" s="41"/>
      <c r="EU235" s="41"/>
      <c r="EV235" s="41"/>
      <c r="EW235" s="41"/>
      <c r="EX235" s="41"/>
      <c r="EY235" s="41"/>
      <c r="EZ235" s="41"/>
      <c r="FA235" s="41"/>
      <c r="FB235" s="41"/>
      <c r="FC235" s="41"/>
      <c r="FD235" s="41"/>
      <c r="FE235" s="41"/>
      <c r="FF235" s="41"/>
      <c r="FG235" s="41"/>
      <c r="FH235" s="41"/>
      <c r="FI235" s="41"/>
      <c r="FJ235" s="41"/>
      <c r="FK235" s="41"/>
      <c r="FL235" s="41"/>
      <c r="FM235" s="41"/>
      <c r="FN235" s="41"/>
      <c r="FO235" s="41"/>
      <c r="FP235" s="41"/>
      <c r="FQ235" s="41"/>
      <c r="FR235" s="41"/>
      <c r="FS235" s="41"/>
      <c r="FT235" s="41"/>
      <c r="FU235" s="41"/>
      <c r="FV235" s="41"/>
      <c r="FW235" s="41"/>
      <c r="FX235" s="41"/>
      <c r="FY235" s="41"/>
      <c r="FZ235" s="41"/>
      <c r="GA235" s="41"/>
      <c r="GB235" s="41"/>
      <c r="GC235" s="41"/>
      <c r="GD235" s="41"/>
      <c r="GE235" s="41"/>
      <c r="GF235" s="41"/>
      <c r="GG235" s="41"/>
      <c r="GH235" s="41"/>
      <c r="GI235" s="41"/>
      <c r="GJ235" s="41"/>
      <c r="GK235" s="41"/>
      <c r="GL235" s="41"/>
      <c r="GM235" s="41"/>
      <c r="GN235" s="41"/>
      <c r="GO235" s="41"/>
      <c r="GP235" s="41"/>
      <c r="GQ235" s="41"/>
      <c r="GR235" s="41"/>
      <c r="GS235" s="41"/>
      <c r="GT235" s="41"/>
      <c r="GU235" s="41"/>
      <c r="GV235" s="41"/>
      <c r="GW235" s="41"/>
      <c r="GX235" s="41"/>
      <c r="GY235" s="41"/>
      <c r="GZ235" s="41"/>
      <c r="HA235" s="41"/>
      <c r="HB235" s="41"/>
      <c r="HC235" s="41"/>
      <c r="HD235" s="41"/>
      <c r="HE235" s="41"/>
      <c r="HF235" s="41"/>
      <c r="HG235" s="41"/>
      <c r="HH235" s="41"/>
      <c r="HI235" s="41"/>
      <c r="HJ235" s="41"/>
      <c r="HK235" s="41"/>
      <c r="HL235" s="41"/>
      <c r="HM235" s="41"/>
      <c r="HN235" s="41"/>
      <c r="HO235" s="41"/>
      <c r="HP235" s="41"/>
      <c r="HQ235" s="41"/>
      <c r="HR235" s="41"/>
      <c r="HS235" s="41"/>
      <c r="HT235" s="41"/>
      <c r="HU235" s="41"/>
      <c r="HV235" s="41"/>
      <c r="HW235" s="41"/>
      <c r="HX235" s="41"/>
      <c r="HY235" s="41"/>
      <c r="HZ235" s="41"/>
      <c r="IA235" s="41"/>
      <c r="IB235" s="41"/>
      <c r="IC235" s="41"/>
      <c r="ID235" s="41"/>
      <c r="IE235" s="41"/>
      <c r="IF235" s="41"/>
      <c r="IG235" s="41"/>
      <c r="IH235" s="41"/>
      <c r="II235" s="41"/>
      <c r="IJ235" s="41"/>
      <c r="IK235" s="41"/>
      <c r="IL235" s="41"/>
      <c r="IM235" s="41"/>
      <c r="IN235" s="41"/>
      <c r="IO235" s="41"/>
      <c r="IP235" s="41"/>
      <c r="IQ235" s="41"/>
      <c r="IR235" s="41"/>
      <c r="IS235" s="41"/>
      <c r="IT235" s="41"/>
      <c r="IU235" s="41"/>
      <c r="IV235" s="41"/>
      <c r="IW235" s="41"/>
      <c r="IX235" s="41"/>
      <c r="IY235" s="41"/>
      <c r="IZ235" s="41"/>
      <c r="JA235" s="41"/>
      <c r="JB235" s="41"/>
      <c r="JC235" s="41"/>
      <c r="JD235" s="41"/>
      <c r="JE235" s="41"/>
      <c r="JF235" s="41"/>
      <c r="JG235" s="41"/>
      <c r="JH235" s="41"/>
      <c r="JI235" s="41"/>
      <c r="JJ235" s="41"/>
      <c r="JK235" s="41"/>
      <c r="JL235" s="41"/>
      <c r="JM235" s="41"/>
      <c r="JN235" s="41"/>
      <c r="JO235" s="41"/>
      <c r="JP235" s="41"/>
      <c r="JQ235" s="41"/>
      <c r="JR235" s="41"/>
      <c r="JS235" s="41"/>
      <c r="JT235" s="41"/>
      <c r="JU235" s="41"/>
      <c r="JV235" s="41"/>
      <c r="JW235" s="41"/>
      <c r="JX235" s="41"/>
      <c r="JY235" s="41"/>
      <c r="JZ235" s="41"/>
      <c r="KA235" s="41"/>
      <c r="KB235" s="41"/>
      <c r="KC235" s="41"/>
      <c r="KD235" s="41"/>
      <c r="KE235" s="41"/>
      <c r="KF235" s="41"/>
      <c r="KG235" s="41"/>
      <c r="KH235" s="41"/>
      <c r="KI235" s="41"/>
      <c r="KJ235" s="41"/>
      <c r="KK235" s="41"/>
      <c r="KL235" s="41"/>
      <c r="KM235" s="41"/>
      <c r="KN235" s="41"/>
      <c r="KO235" s="41"/>
      <c r="KP235" s="41"/>
      <c r="KQ235" s="41"/>
      <c r="KR235" s="41"/>
      <c r="KS235" s="41"/>
      <c r="KT235" s="41"/>
      <c r="KU235" s="41"/>
      <c r="KV235" s="41"/>
      <c r="KW235" s="41"/>
      <c r="KX235" s="41"/>
      <c r="KY235" s="41"/>
      <c r="KZ235" s="41"/>
      <c r="LA235" s="41"/>
      <c r="LB235" s="41"/>
      <c r="LC235" s="41"/>
      <c r="LD235" s="41"/>
      <c r="LE235" s="41"/>
      <c r="LF235" s="41"/>
      <c r="LG235" s="41"/>
      <c r="LH235" s="41"/>
      <c r="LI235" s="41"/>
      <c r="LJ235" s="41"/>
      <c r="LK235" s="41"/>
      <c r="LL235" s="41"/>
      <c r="LM235" s="41"/>
      <c r="LN235" s="41"/>
      <c r="LO235" s="41"/>
      <c r="LP235" s="41"/>
      <c r="LQ235" s="41"/>
      <c r="LR235" s="41"/>
      <c r="LS235" s="41"/>
      <c r="LT235" s="41"/>
      <c r="LU235" s="41"/>
      <c r="LV235" s="41"/>
      <c r="LW235" s="41"/>
      <c r="LX235" s="41"/>
      <c r="LY235" s="41"/>
      <c r="LZ235" s="41"/>
      <c r="MA235" s="41"/>
      <c r="MB235" s="41"/>
      <c r="MC235" s="41"/>
      <c r="MD235" s="41"/>
      <c r="ME235" s="41"/>
      <c r="MF235" s="41"/>
      <c r="MG235" s="41"/>
      <c r="MH235" s="41"/>
      <c r="MI235" s="41"/>
      <c r="MJ235" s="41"/>
      <c r="MK235" s="41"/>
      <c r="ML235" s="41"/>
      <c r="MM235" s="41"/>
      <c r="MN235" s="41"/>
      <c r="MO235" s="41"/>
      <c r="MP235" s="41"/>
      <c r="MQ235" s="41"/>
      <c r="MR235" s="41"/>
      <c r="MS235" s="41"/>
      <c r="MT235" s="41"/>
      <c r="MU235" s="41"/>
      <c r="MV235" s="41"/>
      <c r="MW235" s="41"/>
      <c r="MX235" s="41"/>
      <c r="MY235" s="41"/>
      <c r="MZ235" s="41"/>
      <c r="NA235" s="41"/>
      <c r="NB235" s="41"/>
      <c r="NC235" s="41"/>
      <c r="ND235" s="41"/>
      <c r="NE235" s="41"/>
      <c r="NF235" s="41"/>
      <c r="NG235" s="41"/>
      <c r="NH235" s="41"/>
      <c r="NI235" s="41"/>
      <c r="NJ235" s="41"/>
      <c r="NK235" s="41"/>
      <c r="NL235" s="41"/>
      <c r="NM235" s="41"/>
      <c r="NN235" s="41"/>
      <c r="NO235" s="41"/>
      <c r="NP235" s="41"/>
      <c r="NQ235" s="41"/>
      <c r="NR235" s="41"/>
      <c r="NS235" s="41"/>
      <c r="NT235" s="41"/>
      <c r="NU235" s="41"/>
      <c r="NV235" s="41"/>
      <c r="NW235" s="41"/>
      <c r="NX235" s="41"/>
      <c r="NY235" s="41"/>
      <c r="NZ235" s="41"/>
      <c r="OA235" s="41"/>
      <c r="OB235" s="41"/>
      <c r="OC235" s="41"/>
      <c r="OD235" s="41"/>
      <c r="OE235" s="41"/>
      <c r="OF235" s="41"/>
      <c r="OG235" s="41"/>
      <c r="OH235" s="41"/>
      <c r="OI235" s="41"/>
      <c r="OJ235" s="41"/>
      <c r="OK235" s="41"/>
      <c r="OL235" s="41"/>
      <c r="OM235" s="41"/>
      <c r="ON235" s="41"/>
      <c r="OO235" s="41"/>
      <c r="OP235" s="41"/>
      <c r="OQ235" s="41"/>
      <c r="OR235" s="41"/>
      <c r="OS235" s="41"/>
      <c r="OT235" s="41"/>
      <c r="OU235" s="41"/>
      <c r="OV235" s="41"/>
      <c r="OW235" s="41"/>
      <c r="OX235" s="41"/>
      <c r="OY235" s="41"/>
      <c r="OZ235" s="41"/>
      <c r="PA235" s="41"/>
      <c r="PB235" s="41"/>
      <c r="PC235" s="41"/>
      <c r="PD235" s="41"/>
      <c r="PE235" s="41"/>
      <c r="PF235" s="41"/>
      <c r="PG235" s="41"/>
      <c r="PH235" s="41"/>
      <c r="PI235" s="41"/>
      <c r="PJ235" s="41"/>
      <c r="PK235" s="41"/>
      <c r="PL235" s="41"/>
      <c r="PM235" s="41"/>
      <c r="PN235" s="41"/>
      <c r="PO235" s="41"/>
      <c r="PP235" s="41"/>
      <c r="PQ235" s="41"/>
      <c r="PR235" s="41"/>
      <c r="PS235" s="41"/>
      <c r="PT235" s="41"/>
      <c r="PU235" s="41"/>
      <c r="PV235" s="41"/>
      <c r="PW235" s="41"/>
      <c r="PX235" s="41"/>
      <c r="PY235" s="41"/>
      <c r="PZ235" s="41"/>
      <c r="QA235" s="41"/>
      <c r="QB235" s="41"/>
      <c r="QC235" s="41"/>
      <c r="QD235" s="41"/>
      <c r="QE235" s="41"/>
      <c r="QF235" s="41"/>
      <c r="QG235" s="41"/>
      <c r="QH235" s="41"/>
      <c r="QI235" s="41"/>
      <c r="QJ235" s="41"/>
      <c r="QK235" s="41"/>
      <c r="QL235" s="41"/>
      <c r="QM235" s="41"/>
      <c r="QN235" s="41"/>
      <c r="QO235" s="41"/>
      <c r="QP235" s="41"/>
      <c r="QQ235" s="41"/>
      <c r="QR235" s="41"/>
      <c r="QS235" s="41"/>
      <c r="QT235" s="41"/>
      <c r="QU235" s="41"/>
      <c r="QV235" s="41"/>
      <c r="QW235" s="41"/>
      <c r="QX235" s="41"/>
      <c r="QY235" s="41"/>
      <c r="QZ235" s="41"/>
      <c r="RA235" s="41"/>
      <c r="RB235" s="41"/>
      <c r="RC235" s="41"/>
      <c r="RD235" s="41"/>
      <c r="RE235" s="41"/>
      <c r="RF235" s="41"/>
      <c r="RG235" s="41"/>
      <c r="RH235" s="41"/>
      <c r="RI235" s="41"/>
      <c r="RJ235" s="41"/>
      <c r="RK235" s="41"/>
      <c r="RL235" s="41"/>
      <c r="RM235" s="41"/>
      <c r="RN235" s="41"/>
      <c r="RO235" s="41"/>
      <c r="RP235" s="41"/>
      <c r="RQ235" s="41"/>
      <c r="RR235" s="41"/>
      <c r="RS235" s="41"/>
      <c r="RT235" s="41"/>
      <c r="RU235" s="41"/>
      <c r="RV235" s="41"/>
      <c r="RW235" s="41"/>
      <c r="RX235" s="41"/>
      <c r="RY235" s="41"/>
      <c r="RZ235" s="41"/>
      <c r="SA235" s="41"/>
      <c r="SB235" s="41"/>
      <c r="SC235" s="41"/>
      <c r="SD235" s="41"/>
      <c r="SE235" s="41"/>
      <c r="SF235" s="41"/>
      <c r="SG235" s="41"/>
      <c r="SH235" s="41"/>
      <c r="SI235" s="41"/>
      <c r="SJ235" s="41"/>
      <c r="SK235" s="41"/>
      <c r="SL235" s="41"/>
      <c r="SM235" s="41"/>
      <c r="SN235" s="41"/>
      <c r="SO235" s="41"/>
      <c r="SP235" s="41"/>
      <c r="SQ235" s="41"/>
      <c r="SR235" s="41"/>
      <c r="SS235" s="41"/>
      <c r="ST235" s="41"/>
      <c r="SU235" s="41"/>
      <c r="SV235" s="41"/>
      <c r="SW235" s="41"/>
      <c r="SX235" s="41"/>
      <c r="SY235" s="41"/>
      <c r="SZ235" s="41"/>
      <c r="TA235" s="41"/>
      <c r="TB235" s="41"/>
      <c r="TC235" s="41"/>
      <c r="TD235" s="41"/>
      <c r="TE235" s="41"/>
      <c r="TF235" s="41"/>
      <c r="TG235" s="41"/>
      <c r="TH235" s="41"/>
      <c r="TI235" s="41"/>
      <c r="TJ235" s="41"/>
      <c r="TK235" s="41"/>
      <c r="TL235" s="41"/>
      <c r="TM235" s="41"/>
      <c r="TN235" s="41"/>
      <c r="TO235" s="41"/>
      <c r="TP235" s="41"/>
      <c r="TQ235" s="41"/>
      <c r="TR235" s="41"/>
      <c r="TS235" s="41"/>
      <c r="TT235" s="41"/>
      <c r="TU235" s="41"/>
      <c r="TV235" s="41"/>
      <c r="TW235" s="41"/>
      <c r="TX235" s="41"/>
      <c r="TY235" s="41"/>
      <c r="TZ235" s="41"/>
      <c r="UA235" s="41"/>
      <c r="UB235" s="41"/>
      <c r="UC235" s="41"/>
      <c r="UD235" s="41"/>
      <c r="UE235" s="41"/>
      <c r="UF235" s="41"/>
      <c r="UG235" s="41"/>
      <c r="UH235" s="41"/>
      <c r="UI235" s="41"/>
      <c r="UJ235" s="41"/>
      <c r="UK235" s="41"/>
      <c r="UL235" s="41"/>
      <c r="UM235" s="41"/>
      <c r="UN235" s="41"/>
      <c r="UO235" s="41"/>
      <c r="UP235" s="41"/>
      <c r="UQ235" s="41"/>
      <c r="UR235" s="41"/>
      <c r="US235" s="41"/>
      <c r="UT235" s="41"/>
      <c r="UU235" s="41"/>
      <c r="UV235" s="41"/>
      <c r="UW235" s="41"/>
      <c r="UX235" s="41"/>
      <c r="UY235" s="41"/>
      <c r="UZ235" s="41"/>
      <c r="VA235" s="41"/>
      <c r="VB235" s="41"/>
      <c r="VC235" s="41"/>
      <c r="VD235" s="41"/>
      <c r="VE235" s="41"/>
      <c r="VF235" s="41"/>
      <c r="VG235" s="41"/>
      <c r="VH235" s="41"/>
      <c r="VI235" s="41"/>
      <c r="VJ235" s="41"/>
      <c r="VK235" s="41"/>
      <c r="VL235" s="41"/>
      <c r="VM235" s="41"/>
      <c r="VN235" s="41"/>
      <c r="VO235" s="41"/>
      <c r="VP235" s="41"/>
      <c r="VQ235" s="41"/>
      <c r="VR235" s="41"/>
      <c r="VS235" s="41"/>
      <c r="VT235" s="41"/>
      <c r="VU235" s="41"/>
      <c r="VV235" s="41"/>
      <c r="VW235" s="41"/>
      <c r="VX235" s="41"/>
      <c r="VY235" s="41"/>
      <c r="VZ235" s="41"/>
      <c r="WA235" s="41"/>
      <c r="WB235" s="41"/>
      <c r="WC235" s="41"/>
      <c r="WD235" s="41"/>
      <c r="WE235" s="41"/>
      <c r="WF235" s="41"/>
      <c r="WG235" s="41"/>
      <c r="WH235" s="41"/>
      <c r="WI235" s="41"/>
      <c r="WJ235" s="41"/>
      <c r="WK235" s="41"/>
      <c r="WL235" s="41"/>
      <c r="WM235" s="41"/>
      <c r="WN235" s="41"/>
      <c r="WO235" s="41"/>
      <c r="WP235" s="41"/>
      <c r="WQ235" s="41"/>
      <c r="WR235" s="41"/>
      <c r="WS235" s="41"/>
      <c r="WT235" s="41"/>
      <c r="WU235" s="41"/>
      <c r="WV235" s="41"/>
      <c r="WW235" s="41"/>
      <c r="WX235" s="41"/>
      <c r="WY235" s="41"/>
      <c r="WZ235" s="41"/>
      <c r="XA235" s="41"/>
      <c r="XB235" s="41"/>
      <c r="XC235" s="41"/>
      <c r="XD235" s="41"/>
      <c r="XE235" s="41"/>
      <c r="XF235" s="41"/>
      <c r="XG235" s="41"/>
      <c r="XH235" s="41"/>
      <c r="XI235" s="41"/>
      <c r="XJ235" s="41"/>
      <c r="XK235" s="41"/>
      <c r="XL235" s="41"/>
      <c r="XM235" s="41"/>
      <c r="XN235" s="41"/>
      <c r="XO235" s="41"/>
      <c r="XP235" s="41"/>
      <c r="XQ235" s="41"/>
      <c r="XR235" s="41"/>
      <c r="XS235" s="41"/>
      <c r="XT235" s="41"/>
      <c r="XU235" s="41"/>
      <c r="XV235" s="41"/>
      <c r="XW235" s="41"/>
      <c r="XX235" s="41"/>
      <c r="XY235" s="41"/>
      <c r="XZ235" s="41"/>
      <c r="YA235" s="41"/>
      <c r="YB235" s="41"/>
      <c r="YC235" s="41"/>
      <c r="YD235" s="41"/>
      <c r="YE235" s="41"/>
      <c r="YF235" s="41"/>
      <c r="YG235" s="41"/>
      <c r="YH235" s="41"/>
      <c r="YI235" s="41"/>
      <c r="YJ235" s="41"/>
      <c r="YK235" s="41"/>
      <c r="YL235" s="41"/>
      <c r="YM235" s="41"/>
      <c r="YN235" s="41"/>
      <c r="YO235" s="41"/>
      <c r="YP235" s="41"/>
      <c r="YQ235" s="41"/>
      <c r="YR235" s="41"/>
      <c r="YS235" s="41"/>
      <c r="YT235" s="41"/>
      <c r="YU235" s="41"/>
      <c r="YV235" s="41"/>
      <c r="YW235" s="41"/>
      <c r="YX235" s="41"/>
      <c r="YY235" s="41"/>
      <c r="YZ235" s="41"/>
      <c r="ZA235" s="41"/>
      <c r="ZB235" s="41"/>
      <c r="ZC235" s="41"/>
      <c r="ZD235" s="41"/>
      <c r="ZE235" s="41"/>
      <c r="ZF235" s="41"/>
      <c r="ZG235" s="41"/>
      <c r="ZH235" s="41"/>
      <c r="ZI235" s="41"/>
      <c r="ZJ235" s="41"/>
      <c r="ZK235" s="41"/>
      <c r="ZL235" s="41"/>
      <c r="ZM235" s="41"/>
      <c r="ZN235" s="41"/>
      <c r="ZO235" s="41"/>
      <c r="ZP235" s="41"/>
      <c r="ZQ235" s="41"/>
      <c r="ZR235" s="41"/>
      <c r="ZS235" s="41"/>
      <c r="ZT235" s="41"/>
      <c r="ZU235" s="41"/>
      <c r="ZV235" s="41"/>
      <c r="ZW235" s="41"/>
      <c r="ZX235" s="41"/>
      <c r="ZY235" s="41"/>
      <c r="ZZ235" s="41"/>
      <c r="AAA235" s="41"/>
      <c r="AAB235" s="41"/>
      <c r="AAC235" s="41"/>
      <c r="AAD235" s="41"/>
      <c r="AAE235" s="41"/>
      <c r="AAF235" s="41"/>
      <c r="AAG235" s="41"/>
      <c r="AAH235" s="41"/>
      <c r="AAI235" s="41"/>
      <c r="AAJ235" s="41"/>
      <c r="AAK235" s="41"/>
      <c r="AAL235" s="41"/>
      <c r="AAM235" s="41"/>
      <c r="AAN235" s="41"/>
      <c r="AAO235" s="41"/>
      <c r="AAP235" s="41"/>
      <c r="AAQ235" s="41"/>
      <c r="AAR235" s="41"/>
      <c r="AAS235" s="41"/>
      <c r="AAT235" s="41"/>
      <c r="AAU235" s="41"/>
      <c r="AAV235" s="41"/>
      <c r="AAW235" s="41"/>
      <c r="AAX235" s="41"/>
      <c r="AAY235" s="41"/>
      <c r="AAZ235" s="41"/>
      <c r="ABA235" s="41"/>
      <c r="ABB235" s="41"/>
      <c r="ABC235" s="41"/>
      <c r="ABD235" s="41"/>
      <c r="ABE235" s="41"/>
      <c r="ABF235" s="41"/>
      <c r="ABG235" s="41"/>
      <c r="ABH235" s="41"/>
      <c r="ABI235" s="41"/>
      <c r="ABJ235" s="41"/>
      <c r="ABK235" s="41"/>
      <c r="ABL235" s="41"/>
      <c r="ABM235" s="41"/>
      <c r="ABN235" s="41"/>
      <c r="ABO235" s="41"/>
      <c r="ABP235" s="41"/>
      <c r="ABQ235" s="41"/>
      <c r="ABR235" s="41"/>
      <c r="ABS235" s="41"/>
      <c r="ABT235" s="41"/>
      <c r="ABU235" s="41"/>
      <c r="ABV235" s="41"/>
      <c r="ABW235" s="41"/>
      <c r="ABX235" s="41"/>
      <c r="ABY235" s="41"/>
      <c r="ABZ235" s="41"/>
      <c r="ACA235" s="41"/>
      <c r="ACB235" s="41"/>
      <c r="ACC235" s="41"/>
      <c r="ACD235" s="41"/>
      <c r="ACE235" s="41"/>
      <c r="ACF235" s="41"/>
      <c r="ACG235" s="41"/>
      <c r="ACH235" s="41"/>
      <c r="ACI235" s="41"/>
      <c r="ACJ235" s="41"/>
      <c r="ACK235" s="41"/>
      <c r="ACL235" s="41"/>
      <c r="ACM235" s="41"/>
      <c r="ACN235" s="41"/>
      <c r="ACO235" s="41"/>
      <c r="ACP235" s="41"/>
      <c r="ACQ235" s="41"/>
      <c r="ACR235" s="41"/>
      <c r="ACS235" s="41"/>
      <c r="ACT235" s="41"/>
      <c r="ACU235" s="41"/>
      <c r="ACV235" s="41"/>
      <c r="ACW235" s="41"/>
      <c r="ACX235" s="41"/>
      <c r="ACY235" s="41"/>
      <c r="ACZ235" s="41"/>
      <c r="ADA235" s="41"/>
      <c r="ADB235" s="41"/>
      <c r="ADC235" s="41"/>
      <c r="ADD235" s="41"/>
      <c r="ADE235" s="41"/>
      <c r="ADF235" s="41"/>
      <c r="ADG235" s="41"/>
      <c r="ADH235" s="41"/>
      <c r="ADI235" s="41"/>
      <c r="ADJ235" s="41"/>
      <c r="ADK235" s="41"/>
      <c r="ADL235" s="41"/>
      <c r="ADM235" s="41"/>
      <c r="ADN235" s="41"/>
      <c r="ADO235" s="41"/>
      <c r="ADP235" s="41"/>
      <c r="ADQ235" s="41"/>
      <c r="ADR235" s="41"/>
      <c r="ADS235" s="41"/>
      <c r="ADT235" s="41"/>
      <c r="ADU235" s="41"/>
      <c r="ADV235" s="41"/>
      <c r="ADW235" s="41"/>
      <c r="ADX235" s="41"/>
      <c r="ADY235" s="41"/>
      <c r="ADZ235" s="41"/>
      <c r="AEA235" s="41"/>
      <c r="AEB235" s="41"/>
      <c r="AEC235" s="41"/>
      <c r="AED235" s="41"/>
      <c r="AEE235" s="41"/>
      <c r="AEF235" s="41"/>
      <c r="AEG235" s="41"/>
      <c r="AEH235" s="41"/>
      <c r="AEI235" s="41"/>
      <c r="AEJ235" s="41"/>
      <c r="AEK235" s="41"/>
      <c r="AEL235" s="41"/>
      <c r="AEM235" s="41"/>
      <c r="AEN235" s="41"/>
      <c r="AEO235" s="41"/>
      <c r="AEP235" s="41"/>
      <c r="AEQ235" s="41"/>
      <c r="AER235" s="41"/>
      <c r="AES235" s="41"/>
      <c r="AET235" s="41"/>
      <c r="AEU235" s="41"/>
      <c r="AEV235" s="41"/>
      <c r="AEW235" s="41"/>
      <c r="AEX235" s="41"/>
      <c r="AEY235" s="41"/>
      <c r="AEZ235" s="41"/>
      <c r="AFA235" s="41"/>
      <c r="AFB235" s="41"/>
      <c r="AFC235" s="41"/>
      <c r="AFD235" s="41"/>
      <c r="AFE235" s="41"/>
      <c r="AFF235" s="41"/>
      <c r="AFG235" s="41"/>
      <c r="AFH235" s="41"/>
      <c r="AFI235" s="41"/>
      <c r="AFJ235" s="41"/>
      <c r="AFK235" s="41"/>
      <c r="AFL235" s="41"/>
      <c r="AFM235" s="41"/>
      <c r="AFN235" s="41"/>
      <c r="AFO235" s="41"/>
      <c r="AFP235" s="41"/>
      <c r="AFQ235" s="41"/>
      <c r="AFR235" s="41"/>
      <c r="AFS235" s="41"/>
      <c r="AFT235" s="41"/>
      <c r="AFU235" s="41"/>
      <c r="AFV235" s="41"/>
      <c r="AFW235" s="41"/>
      <c r="AFX235" s="41"/>
      <c r="AFY235" s="41"/>
      <c r="AFZ235" s="41"/>
      <c r="AGA235" s="41"/>
      <c r="AGB235" s="41"/>
      <c r="AGC235" s="41"/>
      <c r="AGD235" s="41"/>
      <c r="AGE235" s="41"/>
      <c r="AGF235" s="41"/>
      <c r="AGG235" s="41"/>
      <c r="AGH235" s="41"/>
      <c r="AGI235" s="41"/>
      <c r="AGJ235" s="41"/>
      <c r="AGK235" s="41"/>
      <c r="AGL235" s="41"/>
      <c r="AGM235" s="41"/>
      <c r="AGN235" s="41"/>
      <c r="AGO235" s="41"/>
      <c r="AGP235" s="41"/>
      <c r="AGQ235" s="41"/>
      <c r="AGR235" s="41"/>
      <c r="AGS235" s="41"/>
      <c r="AGT235" s="41"/>
      <c r="AGU235" s="41"/>
      <c r="AGV235" s="41"/>
      <c r="AGW235" s="41"/>
      <c r="AGX235" s="41"/>
      <c r="AGY235" s="41"/>
      <c r="AGZ235" s="41"/>
      <c r="AHA235" s="41"/>
      <c r="AHB235" s="41"/>
      <c r="AHC235" s="41"/>
      <c r="AHD235" s="41"/>
      <c r="AHE235" s="41"/>
      <c r="AHF235" s="41"/>
      <c r="AHG235" s="41"/>
      <c r="AHH235" s="41"/>
      <c r="AHI235" s="41"/>
      <c r="AHJ235" s="41"/>
      <c r="AHK235" s="41"/>
      <c r="AHL235" s="41"/>
      <c r="AHM235" s="41"/>
      <c r="AHN235" s="41"/>
      <c r="AHO235" s="41"/>
      <c r="AHP235" s="41"/>
      <c r="AHQ235" s="41"/>
      <c r="AHR235" s="41"/>
      <c r="AHS235" s="41"/>
      <c r="AHT235" s="41"/>
      <c r="AHU235" s="41"/>
      <c r="AHV235" s="41"/>
      <c r="AHW235" s="41"/>
      <c r="AHX235" s="41"/>
      <c r="AHY235" s="41"/>
      <c r="AHZ235" s="41"/>
      <c r="AIA235" s="41"/>
      <c r="AIB235" s="41"/>
      <c r="AIC235" s="41"/>
      <c r="AID235" s="41"/>
      <c r="AIE235" s="41"/>
      <c r="AIF235" s="41"/>
      <c r="AIG235" s="41"/>
      <c r="AIH235" s="41"/>
      <c r="AII235" s="41"/>
      <c r="AIJ235" s="41"/>
      <c r="AIK235" s="41"/>
      <c r="AIL235" s="41"/>
      <c r="AIM235" s="41"/>
      <c r="AIN235" s="41"/>
      <c r="AIO235" s="41"/>
      <c r="AIP235" s="41"/>
      <c r="AIQ235" s="41"/>
      <c r="AIR235" s="41"/>
      <c r="AIS235" s="41"/>
      <c r="AIT235" s="41"/>
      <c r="AIU235" s="41"/>
      <c r="AIV235" s="41"/>
      <c r="AIW235" s="41"/>
      <c r="AIX235" s="41"/>
      <c r="AIY235" s="41"/>
      <c r="AIZ235" s="41"/>
      <c r="AJA235" s="41"/>
      <c r="AJB235" s="41"/>
      <c r="AJC235" s="41"/>
      <c r="AJD235" s="41"/>
      <c r="AJE235" s="41"/>
      <c r="AJF235" s="41"/>
      <c r="AJG235" s="41"/>
      <c r="AJH235" s="41"/>
      <c r="AJI235" s="41"/>
      <c r="AJJ235" s="41"/>
      <c r="AJK235" s="41"/>
      <c r="AJL235" s="41"/>
      <c r="AJM235" s="41"/>
      <c r="AJN235" s="41"/>
      <c r="AJO235" s="41"/>
      <c r="AJP235" s="41"/>
      <c r="AJQ235" s="41"/>
      <c r="AJR235" s="41"/>
      <c r="AJS235" s="41"/>
      <c r="AJT235" s="41"/>
      <c r="AJU235" s="41"/>
      <c r="AJV235" s="41"/>
      <c r="AJW235" s="41"/>
      <c r="AJX235" s="41"/>
      <c r="AJY235" s="41"/>
      <c r="AJZ235" s="41"/>
      <c r="AKA235" s="41"/>
      <c r="AKB235" s="41"/>
      <c r="AKC235" s="41"/>
      <c r="AKD235" s="41"/>
      <c r="AKE235" s="41"/>
      <c r="AKF235" s="41"/>
      <c r="AKG235" s="41"/>
      <c r="AKH235" s="41"/>
      <c r="AKI235" s="41"/>
      <c r="AKJ235" s="41"/>
      <c r="AKK235" s="41"/>
      <c r="AKL235" s="41"/>
      <c r="AKM235" s="41"/>
      <c r="AKN235" s="41"/>
      <c r="AKO235" s="41"/>
      <c r="AKP235" s="41"/>
      <c r="AKQ235" s="41"/>
      <c r="AKR235" s="41"/>
      <c r="AKS235" s="41"/>
      <c r="AKT235" s="41"/>
      <c r="AKU235" s="41"/>
      <c r="AKV235" s="41"/>
      <c r="AKW235" s="41"/>
      <c r="AKX235" s="41"/>
      <c r="AKY235" s="41"/>
      <c r="AKZ235" s="41"/>
      <c r="ALA235" s="41"/>
      <c r="ALB235" s="41"/>
      <c r="ALC235" s="41"/>
      <c r="ALD235" s="41"/>
      <c r="ALE235" s="41"/>
      <c r="ALF235" s="41"/>
      <c r="ALG235" s="41"/>
      <c r="ALH235" s="41"/>
      <c r="ALI235" s="41"/>
      <c r="ALJ235" s="41"/>
      <c r="ALK235" s="41"/>
      <c r="ALL235" s="41"/>
      <c r="ALM235" s="41"/>
      <c r="ALN235" s="41"/>
      <c r="ALO235" s="41"/>
      <c r="ALP235" s="41"/>
      <c r="ALQ235" s="41"/>
      <c r="ALR235" s="41"/>
      <c r="ALS235" s="41"/>
      <c r="ALT235" s="41"/>
      <c r="ALU235" s="41"/>
      <c r="ALV235" s="41"/>
      <c r="ALW235" s="41"/>
      <c r="ALX235" s="41"/>
      <c r="ALY235" s="41"/>
      <c r="ALZ235" s="41"/>
      <c r="AMA235" s="41"/>
      <c r="AMB235" s="41"/>
      <c r="AMC235" s="41"/>
      <c r="AMD235" s="41"/>
      <c r="AME235" s="41"/>
    </row>
    <row r="236" spans="1:1019" ht="19.5" customHeight="1" thickBot="1" x14ac:dyDescent="0.25">
      <c r="A236" s="586"/>
      <c r="B236" s="657"/>
      <c r="C236" s="555"/>
      <c r="D236" s="1091"/>
      <c r="E236" s="718"/>
      <c r="F236" s="713"/>
      <c r="G236" s="682"/>
      <c r="H236" s="684"/>
      <c r="I236" s="686"/>
      <c r="J236" s="363" t="s">
        <v>28</v>
      </c>
      <c r="K236" s="246">
        <f>L236+N236</f>
        <v>17.3</v>
      </c>
      <c r="L236" s="209">
        <v>17.3</v>
      </c>
      <c r="M236" s="209">
        <v>0</v>
      </c>
      <c r="N236" s="210">
        <v>0</v>
      </c>
      <c r="O236" s="246">
        <f>P236+R236</f>
        <v>0</v>
      </c>
      <c r="P236" s="209">
        <v>0</v>
      </c>
      <c r="Q236" s="209">
        <v>0</v>
      </c>
      <c r="R236" s="210">
        <v>0</v>
      </c>
      <c r="S236" s="246">
        <f>T236+V236</f>
        <v>0</v>
      </c>
      <c r="T236" s="209">
        <v>0</v>
      </c>
      <c r="U236" s="209">
        <v>0</v>
      </c>
      <c r="V236" s="210">
        <v>0</v>
      </c>
      <c r="W236" s="246">
        <f>X236+Z236</f>
        <v>0</v>
      </c>
      <c r="X236" s="209">
        <v>0</v>
      </c>
      <c r="Y236" s="209">
        <v>0</v>
      </c>
      <c r="Z236" s="210">
        <v>0</v>
      </c>
      <c r="AA236" s="211">
        <v>0</v>
      </c>
      <c r="AB236" s="211">
        <v>0</v>
      </c>
      <c r="AC236" s="596"/>
      <c r="AD236" s="636"/>
      <c r="AE236" s="636"/>
      <c r="AF236" s="972"/>
      <c r="AG236" s="41"/>
      <c r="AH236" s="41"/>
      <c r="AI236" s="41"/>
      <c r="AJ236" s="41"/>
      <c r="AK236" s="41"/>
      <c r="AL236" s="41"/>
      <c r="AM236" s="41"/>
      <c r="AN236" s="67"/>
      <c r="AO236" s="67"/>
      <c r="AP236" s="67"/>
      <c r="AQ236" s="58"/>
      <c r="AR236" s="58"/>
      <c r="AS236" s="58"/>
      <c r="AT236" s="58"/>
      <c r="AU236" s="58"/>
      <c r="AV236" s="58"/>
      <c r="AW236" s="58"/>
      <c r="AX236" s="58"/>
      <c r="AY236" s="58"/>
      <c r="AZ236" s="58"/>
      <c r="BA236" s="58"/>
      <c r="BB236" s="58"/>
      <c r="BC236" s="58"/>
      <c r="BD236" s="58"/>
      <c r="BE236" s="58"/>
      <c r="BF236" s="58"/>
      <c r="BG236" s="59"/>
      <c r="BH236" s="67"/>
      <c r="BI236" s="67"/>
      <c r="BJ236" s="67"/>
      <c r="BK236" s="67"/>
      <c r="BL236" s="67"/>
      <c r="BM236" s="67"/>
      <c r="BN236" s="67"/>
      <c r="BO236" s="67"/>
      <c r="BP236" s="41"/>
      <c r="BQ236" s="41"/>
      <c r="BR236" s="41"/>
      <c r="BS236" s="41"/>
      <c r="BT236" s="41"/>
      <c r="BU236" s="41"/>
      <c r="BV236" s="41"/>
      <c r="BW236" s="41"/>
      <c r="BX236" s="41"/>
      <c r="BY236" s="41"/>
      <c r="BZ236" s="41"/>
      <c r="CA236" s="41"/>
      <c r="CB236" s="41"/>
      <c r="CC236" s="41"/>
      <c r="CD236" s="41"/>
      <c r="CE236" s="41"/>
      <c r="CF236" s="41"/>
      <c r="CG236" s="41"/>
      <c r="CH236" s="41"/>
      <c r="CI236" s="41"/>
      <c r="CJ236" s="41"/>
      <c r="CK236" s="41"/>
      <c r="CL236" s="41"/>
      <c r="CM236" s="41"/>
      <c r="CN236" s="41"/>
      <c r="CO236" s="41"/>
      <c r="CP236" s="41"/>
      <c r="CQ236" s="41"/>
      <c r="CR236" s="41"/>
      <c r="CS236" s="41"/>
      <c r="CT236" s="41"/>
      <c r="CU236" s="41"/>
      <c r="CV236" s="41"/>
      <c r="CW236" s="41"/>
      <c r="CX236" s="41"/>
      <c r="CY236" s="41"/>
      <c r="CZ236" s="41"/>
      <c r="DA236" s="41"/>
      <c r="DB236" s="41"/>
      <c r="DC236" s="41"/>
      <c r="DD236" s="41"/>
      <c r="DE236" s="41"/>
      <c r="DF236" s="41"/>
      <c r="DG236" s="41"/>
      <c r="DH236" s="41"/>
      <c r="DI236" s="41"/>
      <c r="DJ236" s="41"/>
      <c r="DK236" s="41"/>
      <c r="DL236" s="41"/>
      <c r="DM236" s="41"/>
      <c r="DN236" s="41"/>
      <c r="DO236" s="41"/>
      <c r="DP236" s="41"/>
      <c r="DQ236" s="41"/>
      <c r="DR236" s="41"/>
      <c r="DS236" s="41"/>
      <c r="DT236" s="41"/>
      <c r="DU236" s="41"/>
      <c r="DV236" s="41"/>
      <c r="DW236" s="41"/>
      <c r="DX236" s="41"/>
      <c r="DY236" s="41"/>
      <c r="DZ236" s="41"/>
      <c r="EA236" s="41"/>
      <c r="EB236" s="41"/>
      <c r="EC236" s="41"/>
      <c r="ED236" s="41"/>
      <c r="EE236" s="41"/>
      <c r="EF236" s="41"/>
      <c r="EG236" s="41"/>
      <c r="EH236" s="41"/>
      <c r="EI236" s="41"/>
      <c r="EJ236" s="41"/>
      <c r="EK236" s="41"/>
      <c r="EL236" s="41"/>
      <c r="EM236" s="41"/>
      <c r="EN236" s="41"/>
      <c r="EO236" s="41"/>
      <c r="EP236" s="41"/>
      <c r="EQ236" s="41"/>
      <c r="ER236" s="41"/>
      <c r="ES236" s="41"/>
      <c r="ET236" s="41"/>
      <c r="EU236" s="41"/>
      <c r="EV236" s="41"/>
      <c r="EW236" s="41"/>
      <c r="EX236" s="41"/>
      <c r="EY236" s="41"/>
      <c r="EZ236" s="41"/>
      <c r="FA236" s="41"/>
      <c r="FB236" s="41"/>
      <c r="FC236" s="41"/>
      <c r="FD236" s="41"/>
      <c r="FE236" s="41"/>
      <c r="FF236" s="41"/>
      <c r="FG236" s="41"/>
      <c r="FH236" s="41"/>
      <c r="FI236" s="41"/>
      <c r="FJ236" s="41"/>
      <c r="FK236" s="41"/>
      <c r="FL236" s="41"/>
      <c r="FM236" s="41"/>
      <c r="FN236" s="41"/>
      <c r="FO236" s="41"/>
      <c r="FP236" s="41"/>
      <c r="FQ236" s="41"/>
      <c r="FR236" s="41"/>
      <c r="FS236" s="41"/>
      <c r="FT236" s="41"/>
      <c r="FU236" s="41"/>
      <c r="FV236" s="41"/>
      <c r="FW236" s="41"/>
      <c r="FX236" s="41"/>
      <c r="FY236" s="41"/>
      <c r="FZ236" s="41"/>
      <c r="GA236" s="41"/>
      <c r="GB236" s="41"/>
      <c r="GC236" s="41"/>
      <c r="GD236" s="41"/>
      <c r="GE236" s="41"/>
      <c r="GF236" s="41"/>
      <c r="GG236" s="41"/>
      <c r="GH236" s="41"/>
      <c r="GI236" s="41"/>
      <c r="GJ236" s="41"/>
      <c r="GK236" s="41"/>
      <c r="GL236" s="41"/>
      <c r="GM236" s="41"/>
      <c r="GN236" s="41"/>
      <c r="GO236" s="41"/>
      <c r="GP236" s="41"/>
      <c r="GQ236" s="41"/>
      <c r="GR236" s="41"/>
      <c r="GS236" s="41"/>
      <c r="GT236" s="41"/>
      <c r="GU236" s="41"/>
      <c r="GV236" s="41"/>
      <c r="GW236" s="41"/>
      <c r="GX236" s="41"/>
      <c r="GY236" s="41"/>
      <c r="GZ236" s="41"/>
      <c r="HA236" s="41"/>
      <c r="HB236" s="41"/>
      <c r="HC236" s="41"/>
      <c r="HD236" s="41"/>
      <c r="HE236" s="41"/>
      <c r="HF236" s="41"/>
      <c r="HG236" s="41"/>
      <c r="HH236" s="41"/>
      <c r="HI236" s="41"/>
      <c r="HJ236" s="41"/>
      <c r="HK236" s="41"/>
      <c r="HL236" s="41"/>
      <c r="HM236" s="41"/>
      <c r="HN236" s="41"/>
      <c r="HO236" s="41"/>
      <c r="HP236" s="41"/>
      <c r="HQ236" s="41"/>
      <c r="HR236" s="41"/>
      <c r="HS236" s="41"/>
      <c r="HT236" s="41"/>
      <c r="HU236" s="41"/>
      <c r="HV236" s="41"/>
      <c r="HW236" s="41"/>
      <c r="HX236" s="41"/>
      <c r="HY236" s="41"/>
      <c r="HZ236" s="41"/>
      <c r="IA236" s="41"/>
      <c r="IB236" s="41"/>
      <c r="IC236" s="41"/>
      <c r="ID236" s="41"/>
      <c r="IE236" s="41"/>
      <c r="IF236" s="41"/>
      <c r="IG236" s="41"/>
      <c r="IH236" s="41"/>
      <c r="II236" s="41"/>
      <c r="IJ236" s="41"/>
      <c r="IK236" s="41"/>
      <c r="IL236" s="41"/>
      <c r="IM236" s="41"/>
      <c r="IN236" s="41"/>
      <c r="IO236" s="41"/>
      <c r="IP236" s="41"/>
      <c r="IQ236" s="41"/>
      <c r="IR236" s="41"/>
      <c r="IS236" s="41"/>
      <c r="IT236" s="41"/>
      <c r="IU236" s="41"/>
      <c r="IV236" s="41"/>
      <c r="IW236" s="41"/>
      <c r="IX236" s="41"/>
      <c r="IY236" s="41"/>
      <c r="IZ236" s="41"/>
      <c r="JA236" s="41"/>
      <c r="JB236" s="41"/>
      <c r="JC236" s="41"/>
      <c r="JD236" s="41"/>
      <c r="JE236" s="41"/>
      <c r="JF236" s="41"/>
      <c r="JG236" s="41"/>
      <c r="JH236" s="41"/>
      <c r="JI236" s="41"/>
      <c r="JJ236" s="41"/>
      <c r="JK236" s="41"/>
      <c r="JL236" s="41"/>
      <c r="JM236" s="41"/>
      <c r="JN236" s="41"/>
      <c r="JO236" s="41"/>
      <c r="JP236" s="41"/>
      <c r="JQ236" s="41"/>
      <c r="JR236" s="41"/>
      <c r="JS236" s="41"/>
      <c r="JT236" s="41"/>
      <c r="JU236" s="41"/>
      <c r="JV236" s="41"/>
      <c r="JW236" s="41"/>
      <c r="JX236" s="41"/>
      <c r="JY236" s="41"/>
      <c r="JZ236" s="41"/>
      <c r="KA236" s="41"/>
      <c r="KB236" s="41"/>
      <c r="KC236" s="41"/>
      <c r="KD236" s="41"/>
      <c r="KE236" s="41"/>
      <c r="KF236" s="41"/>
      <c r="KG236" s="41"/>
      <c r="KH236" s="41"/>
      <c r="KI236" s="41"/>
      <c r="KJ236" s="41"/>
      <c r="KK236" s="41"/>
      <c r="KL236" s="41"/>
      <c r="KM236" s="41"/>
      <c r="KN236" s="41"/>
      <c r="KO236" s="41"/>
      <c r="KP236" s="41"/>
      <c r="KQ236" s="41"/>
      <c r="KR236" s="41"/>
      <c r="KS236" s="41"/>
      <c r="KT236" s="41"/>
      <c r="KU236" s="41"/>
      <c r="KV236" s="41"/>
      <c r="KW236" s="41"/>
      <c r="KX236" s="41"/>
      <c r="KY236" s="41"/>
      <c r="KZ236" s="41"/>
      <c r="LA236" s="41"/>
      <c r="LB236" s="41"/>
      <c r="LC236" s="41"/>
      <c r="LD236" s="41"/>
      <c r="LE236" s="41"/>
      <c r="LF236" s="41"/>
      <c r="LG236" s="41"/>
      <c r="LH236" s="41"/>
      <c r="LI236" s="41"/>
      <c r="LJ236" s="41"/>
      <c r="LK236" s="41"/>
      <c r="LL236" s="41"/>
      <c r="LM236" s="41"/>
      <c r="LN236" s="41"/>
      <c r="LO236" s="41"/>
      <c r="LP236" s="41"/>
      <c r="LQ236" s="41"/>
      <c r="LR236" s="41"/>
      <c r="LS236" s="41"/>
      <c r="LT236" s="41"/>
      <c r="LU236" s="41"/>
      <c r="LV236" s="41"/>
      <c r="LW236" s="41"/>
      <c r="LX236" s="41"/>
      <c r="LY236" s="41"/>
      <c r="LZ236" s="41"/>
      <c r="MA236" s="41"/>
      <c r="MB236" s="41"/>
      <c r="MC236" s="41"/>
      <c r="MD236" s="41"/>
      <c r="ME236" s="41"/>
      <c r="MF236" s="41"/>
      <c r="MG236" s="41"/>
      <c r="MH236" s="41"/>
      <c r="MI236" s="41"/>
      <c r="MJ236" s="41"/>
      <c r="MK236" s="41"/>
      <c r="ML236" s="41"/>
      <c r="MM236" s="41"/>
      <c r="MN236" s="41"/>
      <c r="MO236" s="41"/>
      <c r="MP236" s="41"/>
      <c r="MQ236" s="41"/>
      <c r="MR236" s="41"/>
      <c r="MS236" s="41"/>
      <c r="MT236" s="41"/>
      <c r="MU236" s="41"/>
      <c r="MV236" s="41"/>
      <c r="MW236" s="41"/>
      <c r="MX236" s="41"/>
      <c r="MY236" s="41"/>
      <c r="MZ236" s="41"/>
      <c r="NA236" s="41"/>
      <c r="NB236" s="41"/>
      <c r="NC236" s="41"/>
      <c r="ND236" s="41"/>
      <c r="NE236" s="41"/>
      <c r="NF236" s="41"/>
      <c r="NG236" s="41"/>
      <c r="NH236" s="41"/>
      <c r="NI236" s="41"/>
      <c r="NJ236" s="41"/>
      <c r="NK236" s="41"/>
      <c r="NL236" s="41"/>
      <c r="NM236" s="41"/>
      <c r="NN236" s="41"/>
      <c r="NO236" s="41"/>
      <c r="NP236" s="41"/>
      <c r="NQ236" s="41"/>
      <c r="NR236" s="41"/>
      <c r="NS236" s="41"/>
      <c r="NT236" s="41"/>
      <c r="NU236" s="41"/>
      <c r="NV236" s="41"/>
      <c r="NW236" s="41"/>
      <c r="NX236" s="41"/>
      <c r="NY236" s="41"/>
      <c r="NZ236" s="41"/>
      <c r="OA236" s="41"/>
      <c r="OB236" s="41"/>
      <c r="OC236" s="41"/>
      <c r="OD236" s="41"/>
      <c r="OE236" s="41"/>
      <c r="OF236" s="41"/>
      <c r="OG236" s="41"/>
      <c r="OH236" s="41"/>
      <c r="OI236" s="41"/>
      <c r="OJ236" s="41"/>
      <c r="OK236" s="41"/>
      <c r="OL236" s="41"/>
      <c r="OM236" s="41"/>
      <c r="ON236" s="41"/>
      <c r="OO236" s="41"/>
      <c r="OP236" s="41"/>
      <c r="OQ236" s="41"/>
      <c r="OR236" s="41"/>
      <c r="OS236" s="41"/>
      <c r="OT236" s="41"/>
      <c r="OU236" s="41"/>
      <c r="OV236" s="41"/>
      <c r="OW236" s="41"/>
      <c r="OX236" s="41"/>
      <c r="OY236" s="41"/>
      <c r="OZ236" s="41"/>
      <c r="PA236" s="41"/>
      <c r="PB236" s="41"/>
      <c r="PC236" s="41"/>
      <c r="PD236" s="41"/>
      <c r="PE236" s="41"/>
      <c r="PF236" s="41"/>
      <c r="PG236" s="41"/>
      <c r="PH236" s="41"/>
      <c r="PI236" s="41"/>
      <c r="PJ236" s="41"/>
      <c r="PK236" s="41"/>
      <c r="PL236" s="41"/>
      <c r="PM236" s="41"/>
      <c r="PN236" s="41"/>
      <c r="PO236" s="41"/>
      <c r="PP236" s="41"/>
      <c r="PQ236" s="41"/>
      <c r="PR236" s="41"/>
      <c r="PS236" s="41"/>
      <c r="PT236" s="41"/>
      <c r="PU236" s="41"/>
      <c r="PV236" s="41"/>
      <c r="PW236" s="41"/>
      <c r="PX236" s="41"/>
      <c r="PY236" s="41"/>
      <c r="PZ236" s="41"/>
      <c r="QA236" s="41"/>
      <c r="QB236" s="41"/>
      <c r="QC236" s="41"/>
      <c r="QD236" s="41"/>
      <c r="QE236" s="41"/>
      <c r="QF236" s="41"/>
      <c r="QG236" s="41"/>
      <c r="QH236" s="41"/>
      <c r="QI236" s="41"/>
      <c r="QJ236" s="41"/>
      <c r="QK236" s="41"/>
      <c r="QL236" s="41"/>
      <c r="QM236" s="41"/>
      <c r="QN236" s="41"/>
      <c r="QO236" s="41"/>
      <c r="QP236" s="41"/>
      <c r="QQ236" s="41"/>
      <c r="QR236" s="41"/>
      <c r="QS236" s="41"/>
      <c r="QT236" s="41"/>
      <c r="QU236" s="41"/>
      <c r="QV236" s="41"/>
      <c r="QW236" s="41"/>
      <c r="QX236" s="41"/>
      <c r="QY236" s="41"/>
      <c r="QZ236" s="41"/>
      <c r="RA236" s="41"/>
      <c r="RB236" s="41"/>
      <c r="RC236" s="41"/>
      <c r="RD236" s="41"/>
      <c r="RE236" s="41"/>
      <c r="RF236" s="41"/>
      <c r="RG236" s="41"/>
      <c r="RH236" s="41"/>
      <c r="RI236" s="41"/>
      <c r="RJ236" s="41"/>
      <c r="RK236" s="41"/>
      <c r="RL236" s="41"/>
      <c r="RM236" s="41"/>
      <c r="RN236" s="41"/>
      <c r="RO236" s="41"/>
      <c r="RP236" s="41"/>
      <c r="RQ236" s="41"/>
      <c r="RR236" s="41"/>
      <c r="RS236" s="41"/>
      <c r="RT236" s="41"/>
      <c r="RU236" s="41"/>
      <c r="RV236" s="41"/>
      <c r="RW236" s="41"/>
      <c r="RX236" s="41"/>
      <c r="RY236" s="41"/>
      <c r="RZ236" s="41"/>
      <c r="SA236" s="41"/>
      <c r="SB236" s="41"/>
      <c r="SC236" s="41"/>
      <c r="SD236" s="41"/>
      <c r="SE236" s="41"/>
      <c r="SF236" s="41"/>
      <c r="SG236" s="41"/>
      <c r="SH236" s="41"/>
      <c r="SI236" s="41"/>
      <c r="SJ236" s="41"/>
      <c r="SK236" s="41"/>
      <c r="SL236" s="41"/>
      <c r="SM236" s="41"/>
      <c r="SN236" s="41"/>
      <c r="SO236" s="41"/>
      <c r="SP236" s="41"/>
      <c r="SQ236" s="41"/>
      <c r="SR236" s="41"/>
      <c r="SS236" s="41"/>
      <c r="ST236" s="41"/>
      <c r="SU236" s="41"/>
      <c r="SV236" s="41"/>
      <c r="SW236" s="41"/>
      <c r="SX236" s="41"/>
      <c r="SY236" s="41"/>
      <c r="SZ236" s="41"/>
      <c r="TA236" s="41"/>
      <c r="TB236" s="41"/>
      <c r="TC236" s="41"/>
      <c r="TD236" s="41"/>
      <c r="TE236" s="41"/>
      <c r="TF236" s="41"/>
      <c r="TG236" s="41"/>
      <c r="TH236" s="41"/>
      <c r="TI236" s="41"/>
      <c r="TJ236" s="41"/>
      <c r="TK236" s="41"/>
      <c r="TL236" s="41"/>
      <c r="TM236" s="41"/>
      <c r="TN236" s="41"/>
      <c r="TO236" s="41"/>
      <c r="TP236" s="41"/>
      <c r="TQ236" s="41"/>
      <c r="TR236" s="41"/>
      <c r="TS236" s="41"/>
      <c r="TT236" s="41"/>
      <c r="TU236" s="41"/>
      <c r="TV236" s="41"/>
      <c r="TW236" s="41"/>
      <c r="TX236" s="41"/>
      <c r="TY236" s="41"/>
      <c r="TZ236" s="41"/>
      <c r="UA236" s="41"/>
      <c r="UB236" s="41"/>
      <c r="UC236" s="41"/>
      <c r="UD236" s="41"/>
      <c r="UE236" s="41"/>
      <c r="UF236" s="41"/>
      <c r="UG236" s="41"/>
      <c r="UH236" s="41"/>
      <c r="UI236" s="41"/>
      <c r="UJ236" s="41"/>
      <c r="UK236" s="41"/>
      <c r="UL236" s="41"/>
      <c r="UM236" s="41"/>
      <c r="UN236" s="41"/>
      <c r="UO236" s="41"/>
      <c r="UP236" s="41"/>
      <c r="UQ236" s="41"/>
      <c r="UR236" s="41"/>
      <c r="US236" s="41"/>
      <c r="UT236" s="41"/>
      <c r="UU236" s="41"/>
      <c r="UV236" s="41"/>
      <c r="UW236" s="41"/>
      <c r="UX236" s="41"/>
      <c r="UY236" s="41"/>
      <c r="UZ236" s="41"/>
      <c r="VA236" s="41"/>
      <c r="VB236" s="41"/>
      <c r="VC236" s="41"/>
      <c r="VD236" s="41"/>
      <c r="VE236" s="41"/>
      <c r="VF236" s="41"/>
      <c r="VG236" s="41"/>
      <c r="VH236" s="41"/>
      <c r="VI236" s="41"/>
      <c r="VJ236" s="41"/>
      <c r="VK236" s="41"/>
      <c r="VL236" s="41"/>
      <c r="VM236" s="41"/>
      <c r="VN236" s="41"/>
      <c r="VO236" s="41"/>
      <c r="VP236" s="41"/>
      <c r="VQ236" s="41"/>
      <c r="VR236" s="41"/>
      <c r="VS236" s="41"/>
      <c r="VT236" s="41"/>
      <c r="VU236" s="41"/>
      <c r="VV236" s="41"/>
      <c r="VW236" s="41"/>
      <c r="VX236" s="41"/>
      <c r="VY236" s="41"/>
      <c r="VZ236" s="41"/>
      <c r="WA236" s="41"/>
      <c r="WB236" s="41"/>
      <c r="WC236" s="41"/>
      <c r="WD236" s="41"/>
      <c r="WE236" s="41"/>
      <c r="WF236" s="41"/>
      <c r="WG236" s="41"/>
      <c r="WH236" s="41"/>
      <c r="WI236" s="41"/>
      <c r="WJ236" s="41"/>
      <c r="WK236" s="41"/>
      <c r="WL236" s="41"/>
      <c r="WM236" s="41"/>
      <c r="WN236" s="41"/>
      <c r="WO236" s="41"/>
      <c r="WP236" s="41"/>
      <c r="WQ236" s="41"/>
      <c r="WR236" s="41"/>
      <c r="WS236" s="41"/>
      <c r="WT236" s="41"/>
      <c r="WU236" s="41"/>
      <c r="WV236" s="41"/>
      <c r="WW236" s="41"/>
      <c r="WX236" s="41"/>
      <c r="WY236" s="41"/>
      <c r="WZ236" s="41"/>
      <c r="XA236" s="41"/>
      <c r="XB236" s="41"/>
      <c r="XC236" s="41"/>
      <c r="XD236" s="41"/>
      <c r="XE236" s="41"/>
      <c r="XF236" s="41"/>
      <c r="XG236" s="41"/>
      <c r="XH236" s="41"/>
      <c r="XI236" s="41"/>
      <c r="XJ236" s="41"/>
      <c r="XK236" s="41"/>
      <c r="XL236" s="41"/>
      <c r="XM236" s="41"/>
      <c r="XN236" s="41"/>
      <c r="XO236" s="41"/>
      <c r="XP236" s="41"/>
      <c r="XQ236" s="41"/>
      <c r="XR236" s="41"/>
      <c r="XS236" s="41"/>
      <c r="XT236" s="41"/>
      <c r="XU236" s="41"/>
      <c r="XV236" s="41"/>
      <c r="XW236" s="41"/>
      <c r="XX236" s="41"/>
      <c r="XY236" s="41"/>
      <c r="XZ236" s="41"/>
      <c r="YA236" s="41"/>
      <c r="YB236" s="41"/>
      <c r="YC236" s="41"/>
      <c r="YD236" s="41"/>
      <c r="YE236" s="41"/>
      <c r="YF236" s="41"/>
      <c r="YG236" s="41"/>
      <c r="YH236" s="41"/>
      <c r="YI236" s="41"/>
      <c r="YJ236" s="41"/>
      <c r="YK236" s="41"/>
      <c r="YL236" s="41"/>
      <c r="YM236" s="41"/>
      <c r="YN236" s="41"/>
      <c r="YO236" s="41"/>
      <c r="YP236" s="41"/>
      <c r="YQ236" s="41"/>
      <c r="YR236" s="41"/>
      <c r="YS236" s="41"/>
      <c r="YT236" s="41"/>
      <c r="YU236" s="41"/>
      <c r="YV236" s="41"/>
      <c r="YW236" s="41"/>
      <c r="YX236" s="41"/>
      <c r="YY236" s="41"/>
      <c r="YZ236" s="41"/>
      <c r="ZA236" s="41"/>
      <c r="ZB236" s="41"/>
      <c r="ZC236" s="41"/>
      <c r="ZD236" s="41"/>
      <c r="ZE236" s="41"/>
      <c r="ZF236" s="41"/>
      <c r="ZG236" s="41"/>
      <c r="ZH236" s="41"/>
      <c r="ZI236" s="41"/>
      <c r="ZJ236" s="41"/>
      <c r="ZK236" s="41"/>
      <c r="ZL236" s="41"/>
      <c r="ZM236" s="41"/>
      <c r="ZN236" s="41"/>
      <c r="ZO236" s="41"/>
      <c r="ZP236" s="41"/>
      <c r="ZQ236" s="41"/>
      <c r="ZR236" s="41"/>
      <c r="ZS236" s="41"/>
      <c r="ZT236" s="41"/>
      <c r="ZU236" s="41"/>
      <c r="ZV236" s="41"/>
      <c r="ZW236" s="41"/>
      <c r="ZX236" s="41"/>
      <c r="ZY236" s="41"/>
      <c r="ZZ236" s="41"/>
      <c r="AAA236" s="41"/>
      <c r="AAB236" s="41"/>
      <c r="AAC236" s="41"/>
      <c r="AAD236" s="41"/>
      <c r="AAE236" s="41"/>
      <c r="AAF236" s="41"/>
      <c r="AAG236" s="41"/>
      <c r="AAH236" s="41"/>
      <c r="AAI236" s="41"/>
      <c r="AAJ236" s="41"/>
      <c r="AAK236" s="41"/>
      <c r="AAL236" s="41"/>
      <c r="AAM236" s="41"/>
      <c r="AAN236" s="41"/>
      <c r="AAO236" s="41"/>
      <c r="AAP236" s="41"/>
      <c r="AAQ236" s="41"/>
      <c r="AAR236" s="41"/>
      <c r="AAS236" s="41"/>
      <c r="AAT236" s="41"/>
      <c r="AAU236" s="41"/>
      <c r="AAV236" s="41"/>
      <c r="AAW236" s="41"/>
      <c r="AAX236" s="41"/>
      <c r="AAY236" s="41"/>
      <c r="AAZ236" s="41"/>
      <c r="ABA236" s="41"/>
      <c r="ABB236" s="41"/>
      <c r="ABC236" s="41"/>
      <c r="ABD236" s="41"/>
      <c r="ABE236" s="41"/>
      <c r="ABF236" s="41"/>
      <c r="ABG236" s="41"/>
      <c r="ABH236" s="41"/>
      <c r="ABI236" s="41"/>
      <c r="ABJ236" s="41"/>
      <c r="ABK236" s="41"/>
      <c r="ABL236" s="41"/>
      <c r="ABM236" s="41"/>
      <c r="ABN236" s="41"/>
      <c r="ABO236" s="41"/>
      <c r="ABP236" s="41"/>
      <c r="ABQ236" s="41"/>
      <c r="ABR236" s="41"/>
      <c r="ABS236" s="41"/>
      <c r="ABT236" s="41"/>
      <c r="ABU236" s="41"/>
      <c r="ABV236" s="41"/>
      <c r="ABW236" s="41"/>
      <c r="ABX236" s="41"/>
      <c r="ABY236" s="41"/>
      <c r="ABZ236" s="41"/>
      <c r="ACA236" s="41"/>
      <c r="ACB236" s="41"/>
      <c r="ACC236" s="41"/>
      <c r="ACD236" s="41"/>
      <c r="ACE236" s="41"/>
      <c r="ACF236" s="41"/>
      <c r="ACG236" s="41"/>
      <c r="ACH236" s="41"/>
      <c r="ACI236" s="41"/>
      <c r="ACJ236" s="41"/>
      <c r="ACK236" s="41"/>
      <c r="ACL236" s="41"/>
      <c r="ACM236" s="41"/>
      <c r="ACN236" s="41"/>
      <c r="ACO236" s="41"/>
      <c r="ACP236" s="41"/>
      <c r="ACQ236" s="41"/>
      <c r="ACR236" s="41"/>
      <c r="ACS236" s="41"/>
      <c r="ACT236" s="41"/>
      <c r="ACU236" s="41"/>
      <c r="ACV236" s="41"/>
      <c r="ACW236" s="41"/>
      <c r="ACX236" s="41"/>
      <c r="ACY236" s="41"/>
      <c r="ACZ236" s="41"/>
      <c r="ADA236" s="41"/>
      <c r="ADB236" s="41"/>
      <c r="ADC236" s="41"/>
      <c r="ADD236" s="41"/>
      <c r="ADE236" s="41"/>
      <c r="ADF236" s="41"/>
      <c r="ADG236" s="41"/>
      <c r="ADH236" s="41"/>
      <c r="ADI236" s="41"/>
      <c r="ADJ236" s="41"/>
      <c r="ADK236" s="41"/>
      <c r="ADL236" s="41"/>
      <c r="ADM236" s="41"/>
      <c r="ADN236" s="41"/>
      <c r="ADO236" s="41"/>
      <c r="ADP236" s="41"/>
      <c r="ADQ236" s="41"/>
      <c r="ADR236" s="41"/>
      <c r="ADS236" s="41"/>
      <c r="ADT236" s="41"/>
      <c r="ADU236" s="41"/>
      <c r="ADV236" s="41"/>
      <c r="ADW236" s="41"/>
      <c r="ADX236" s="41"/>
      <c r="ADY236" s="41"/>
      <c r="ADZ236" s="41"/>
      <c r="AEA236" s="41"/>
      <c r="AEB236" s="41"/>
      <c r="AEC236" s="41"/>
      <c r="AED236" s="41"/>
      <c r="AEE236" s="41"/>
      <c r="AEF236" s="41"/>
      <c r="AEG236" s="41"/>
      <c r="AEH236" s="41"/>
      <c r="AEI236" s="41"/>
      <c r="AEJ236" s="41"/>
      <c r="AEK236" s="41"/>
      <c r="AEL236" s="41"/>
      <c r="AEM236" s="41"/>
      <c r="AEN236" s="41"/>
      <c r="AEO236" s="41"/>
      <c r="AEP236" s="41"/>
      <c r="AEQ236" s="41"/>
      <c r="AER236" s="41"/>
      <c r="AES236" s="41"/>
      <c r="AET236" s="41"/>
      <c r="AEU236" s="41"/>
      <c r="AEV236" s="41"/>
      <c r="AEW236" s="41"/>
      <c r="AEX236" s="41"/>
      <c r="AEY236" s="41"/>
      <c r="AEZ236" s="41"/>
      <c r="AFA236" s="41"/>
      <c r="AFB236" s="41"/>
      <c r="AFC236" s="41"/>
      <c r="AFD236" s="41"/>
      <c r="AFE236" s="41"/>
      <c r="AFF236" s="41"/>
      <c r="AFG236" s="41"/>
      <c r="AFH236" s="41"/>
      <c r="AFI236" s="41"/>
      <c r="AFJ236" s="41"/>
      <c r="AFK236" s="41"/>
      <c r="AFL236" s="41"/>
      <c r="AFM236" s="41"/>
      <c r="AFN236" s="41"/>
      <c r="AFO236" s="41"/>
      <c r="AFP236" s="41"/>
      <c r="AFQ236" s="41"/>
      <c r="AFR236" s="41"/>
      <c r="AFS236" s="41"/>
      <c r="AFT236" s="41"/>
      <c r="AFU236" s="41"/>
      <c r="AFV236" s="41"/>
      <c r="AFW236" s="41"/>
      <c r="AFX236" s="41"/>
      <c r="AFY236" s="41"/>
      <c r="AFZ236" s="41"/>
      <c r="AGA236" s="41"/>
      <c r="AGB236" s="41"/>
      <c r="AGC236" s="41"/>
      <c r="AGD236" s="41"/>
      <c r="AGE236" s="41"/>
      <c r="AGF236" s="41"/>
      <c r="AGG236" s="41"/>
      <c r="AGH236" s="41"/>
      <c r="AGI236" s="41"/>
      <c r="AGJ236" s="41"/>
      <c r="AGK236" s="41"/>
      <c r="AGL236" s="41"/>
      <c r="AGM236" s="41"/>
      <c r="AGN236" s="41"/>
      <c r="AGO236" s="41"/>
      <c r="AGP236" s="41"/>
      <c r="AGQ236" s="41"/>
      <c r="AGR236" s="41"/>
      <c r="AGS236" s="41"/>
      <c r="AGT236" s="41"/>
      <c r="AGU236" s="41"/>
      <c r="AGV236" s="41"/>
      <c r="AGW236" s="41"/>
      <c r="AGX236" s="41"/>
      <c r="AGY236" s="41"/>
      <c r="AGZ236" s="41"/>
      <c r="AHA236" s="41"/>
      <c r="AHB236" s="41"/>
      <c r="AHC236" s="41"/>
      <c r="AHD236" s="41"/>
      <c r="AHE236" s="41"/>
      <c r="AHF236" s="41"/>
      <c r="AHG236" s="41"/>
      <c r="AHH236" s="41"/>
      <c r="AHI236" s="41"/>
      <c r="AHJ236" s="41"/>
      <c r="AHK236" s="41"/>
      <c r="AHL236" s="41"/>
      <c r="AHM236" s="41"/>
      <c r="AHN236" s="41"/>
      <c r="AHO236" s="41"/>
      <c r="AHP236" s="41"/>
      <c r="AHQ236" s="41"/>
      <c r="AHR236" s="41"/>
      <c r="AHS236" s="41"/>
      <c r="AHT236" s="41"/>
      <c r="AHU236" s="41"/>
      <c r="AHV236" s="41"/>
      <c r="AHW236" s="41"/>
      <c r="AHX236" s="41"/>
      <c r="AHY236" s="41"/>
      <c r="AHZ236" s="41"/>
      <c r="AIA236" s="41"/>
      <c r="AIB236" s="41"/>
      <c r="AIC236" s="41"/>
      <c r="AID236" s="41"/>
      <c r="AIE236" s="41"/>
      <c r="AIF236" s="41"/>
      <c r="AIG236" s="41"/>
      <c r="AIH236" s="41"/>
      <c r="AII236" s="41"/>
      <c r="AIJ236" s="41"/>
      <c r="AIK236" s="41"/>
      <c r="AIL236" s="41"/>
      <c r="AIM236" s="41"/>
      <c r="AIN236" s="41"/>
      <c r="AIO236" s="41"/>
      <c r="AIP236" s="41"/>
      <c r="AIQ236" s="41"/>
      <c r="AIR236" s="41"/>
      <c r="AIS236" s="41"/>
      <c r="AIT236" s="41"/>
      <c r="AIU236" s="41"/>
      <c r="AIV236" s="41"/>
      <c r="AIW236" s="41"/>
      <c r="AIX236" s="41"/>
      <c r="AIY236" s="41"/>
      <c r="AIZ236" s="41"/>
      <c r="AJA236" s="41"/>
      <c r="AJB236" s="41"/>
      <c r="AJC236" s="41"/>
      <c r="AJD236" s="41"/>
      <c r="AJE236" s="41"/>
      <c r="AJF236" s="41"/>
      <c r="AJG236" s="41"/>
      <c r="AJH236" s="41"/>
      <c r="AJI236" s="41"/>
      <c r="AJJ236" s="41"/>
      <c r="AJK236" s="41"/>
      <c r="AJL236" s="41"/>
      <c r="AJM236" s="41"/>
      <c r="AJN236" s="41"/>
      <c r="AJO236" s="41"/>
      <c r="AJP236" s="41"/>
      <c r="AJQ236" s="41"/>
      <c r="AJR236" s="41"/>
      <c r="AJS236" s="41"/>
      <c r="AJT236" s="41"/>
      <c r="AJU236" s="41"/>
      <c r="AJV236" s="41"/>
      <c r="AJW236" s="41"/>
      <c r="AJX236" s="41"/>
      <c r="AJY236" s="41"/>
      <c r="AJZ236" s="41"/>
      <c r="AKA236" s="41"/>
      <c r="AKB236" s="41"/>
      <c r="AKC236" s="41"/>
      <c r="AKD236" s="41"/>
      <c r="AKE236" s="41"/>
      <c r="AKF236" s="41"/>
      <c r="AKG236" s="41"/>
      <c r="AKH236" s="41"/>
      <c r="AKI236" s="41"/>
      <c r="AKJ236" s="41"/>
      <c r="AKK236" s="41"/>
      <c r="AKL236" s="41"/>
      <c r="AKM236" s="41"/>
      <c r="AKN236" s="41"/>
      <c r="AKO236" s="41"/>
      <c r="AKP236" s="41"/>
      <c r="AKQ236" s="41"/>
      <c r="AKR236" s="41"/>
      <c r="AKS236" s="41"/>
      <c r="AKT236" s="41"/>
      <c r="AKU236" s="41"/>
      <c r="AKV236" s="41"/>
      <c r="AKW236" s="41"/>
      <c r="AKX236" s="41"/>
      <c r="AKY236" s="41"/>
      <c r="AKZ236" s="41"/>
      <c r="ALA236" s="41"/>
      <c r="ALB236" s="41"/>
      <c r="ALC236" s="41"/>
      <c r="ALD236" s="41"/>
      <c r="ALE236" s="41"/>
      <c r="ALF236" s="41"/>
      <c r="ALG236" s="41"/>
      <c r="ALH236" s="41"/>
      <c r="ALI236" s="41"/>
      <c r="ALJ236" s="41"/>
      <c r="ALK236" s="41"/>
      <c r="ALL236" s="41"/>
      <c r="ALM236" s="41"/>
      <c r="ALN236" s="41"/>
      <c r="ALO236" s="41"/>
      <c r="ALP236" s="41"/>
      <c r="ALQ236" s="41"/>
      <c r="ALR236" s="41"/>
      <c r="ALS236" s="41"/>
      <c r="ALT236" s="41"/>
      <c r="ALU236" s="41"/>
      <c r="ALV236" s="41"/>
      <c r="ALW236" s="41"/>
      <c r="ALX236" s="41"/>
      <c r="ALY236" s="41"/>
      <c r="ALZ236" s="41"/>
      <c r="AMA236" s="41"/>
      <c r="AMB236" s="41"/>
      <c r="AMC236" s="41"/>
      <c r="AMD236" s="41"/>
      <c r="AME236" s="41"/>
    </row>
    <row r="237" spans="1:1019" ht="24" customHeight="1" thickBot="1" x14ac:dyDescent="0.25">
      <c r="A237" s="586"/>
      <c r="B237" s="657"/>
      <c r="C237" s="555"/>
      <c r="D237" s="1091"/>
      <c r="E237" s="718"/>
      <c r="F237" s="713"/>
      <c r="G237" s="682"/>
      <c r="H237" s="684"/>
      <c r="I237" s="686"/>
      <c r="J237" s="127" t="s">
        <v>26</v>
      </c>
      <c r="K237" s="8">
        <f>SUM(K235:K236)</f>
        <v>27.1</v>
      </c>
      <c r="L237" s="2">
        <f t="shared" ref="L237:AB237" si="75">SUM(L235:L236)</f>
        <v>27.1</v>
      </c>
      <c r="M237" s="2">
        <f t="shared" si="75"/>
        <v>0</v>
      </c>
      <c r="N237" s="7">
        <f t="shared" si="75"/>
        <v>0</v>
      </c>
      <c r="O237" s="8">
        <f t="shared" si="75"/>
        <v>0</v>
      </c>
      <c r="P237" s="2">
        <f t="shared" si="75"/>
        <v>0</v>
      </c>
      <c r="Q237" s="2">
        <f t="shared" si="75"/>
        <v>0</v>
      </c>
      <c r="R237" s="7">
        <f t="shared" si="75"/>
        <v>0</v>
      </c>
      <c r="S237" s="8">
        <f t="shared" si="75"/>
        <v>0</v>
      </c>
      <c r="T237" s="2">
        <f t="shared" si="75"/>
        <v>0</v>
      </c>
      <c r="U237" s="2">
        <f t="shared" si="75"/>
        <v>0</v>
      </c>
      <c r="V237" s="7">
        <f t="shared" si="75"/>
        <v>0</v>
      </c>
      <c r="W237" s="8">
        <f t="shared" si="75"/>
        <v>0</v>
      </c>
      <c r="X237" s="2">
        <f t="shared" si="75"/>
        <v>0</v>
      </c>
      <c r="Y237" s="2">
        <f t="shared" si="75"/>
        <v>0</v>
      </c>
      <c r="Z237" s="7">
        <f t="shared" si="75"/>
        <v>0</v>
      </c>
      <c r="AA237" s="9">
        <f t="shared" si="75"/>
        <v>0</v>
      </c>
      <c r="AB237" s="9">
        <f t="shared" si="75"/>
        <v>0</v>
      </c>
      <c r="AC237" s="596"/>
      <c r="AD237" s="636"/>
      <c r="AE237" s="636"/>
      <c r="AF237" s="669"/>
      <c r="AG237" s="41"/>
      <c r="AH237" s="41"/>
      <c r="AI237" s="41"/>
      <c r="AJ237" s="41"/>
      <c r="AK237" s="41"/>
      <c r="AL237" s="41"/>
      <c r="AM237" s="41"/>
      <c r="AN237" s="67"/>
      <c r="AO237" s="67"/>
      <c r="AP237" s="67"/>
      <c r="AQ237" s="58"/>
      <c r="AR237" s="58"/>
      <c r="AS237" s="58"/>
      <c r="AT237" s="58"/>
      <c r="AU237" s="58"/>
      <c r="AV237" s="58"/>
      <c r="AW237" s="58"/>
      <c r="AX237" s="58"/>
      <c r="AY237" s="58"/>
      <c r="AZ237" s="58"/>
      <c r="BA237" s="58"/>
      <c r="BB237" s="58"/>
      <c r="BC237" s="58"/>
      <c r="BD237" s="58"/>
      <c r="BE237" s="58"/>
      <c r="BF237" s="58"/>
      <c r="BG237" s="59"/>
      <c r="BH237" s="67"/>
      <c r="BI237" s="67"/>
      <c r="BJ237" s="67"/>
      <c r="BK237" s="67"/>
      <c r="BL237" s="67"/>
      <c r="BM237" s="67"/>
      <c r="BN237" s="67"/>
      <c r="BO237" s="67"/>
      <c r="BP237" s="41"/>
      <c r="BQ237" s="41"/>
      <c r="BR237" s="41"/>
      <c r="BS237" s="41"/>
      <c r="BT237" s="41"/>
      <c r="BU237" s="41"/>
      <c r="BV237" s="41"/>
      <c r="BW237" s="41"/>
      <c r="BX237" s="41"/>
      <c r="BY237" s="41"/>
      <c r="BZ237" s="41"/>
      <c r="CA237" s="41"/>
      <c r="CB237" s="41"/>
      <c r="CC237" s="41"/>
      <c r="CD237" s="41"/>
      <c r="CE237" s="41"/>
      <c r="CF237" s="41"/>
      <c r="CG237" s="41"/>
      <c r="CH237" s="41"/>
      <c r="CI237" s="41"/>
      <c r="CJ237" s="41"/>
      <c r="CK237" s="41"/>
      <c r="CL237" s="41"/>
      <c r="CM237" s="41"/>
      <c r="CN237" s="41"/>
      <c r="CO237" s="41"/>
      <c r="CP237" s="41"/>
      <c r="CQ237" s="41"/>
      <c r="CR237" s="41"/>
      <c r="CS237" s="41"/>
      <c r="CT237" s="41"/>
      <c r="CU237" s="41"/>
      <c r="CV237" s="41"/>
      <c r="CW237" s="41"/>
      <c r="CX237" s="41"/>
      <c r="CY237" s="41"/>
      <c r="CZ237" s="41"/>
      <c r="DA237" s="41"/>
      <c r="DB237" s="41"/>
      <c r="DC237" s="41"/>
      <c r="DD237" s="41"/>
      <c r="DE237" s="41"/>
      <c r="DF237" s="41"/>
      <c r="DG237" s="41"/>
      <c r="DH237" s="41"/>
      <c r="DI237" s="41"/>
      <c r="DJ237" s="41"/>
      <c r="DK237" s="41"/>
      <c r="DL237" s="41"/>
      <c r="DM237" s="41"/>
      <c r="DN237" s="41"/>
      <c r="DO237" s="41"/>
      <c r="DP237" s="41"/>
      <c r="DQ237" s="41"/>
      <c r="DR237" s="41"/>
      <c r="DS237" s="41"/>
      <c r="DT237" s="41"/>
      <c r="DU237" s="41"/>
      <c r="DV237" s="41"/>
      <c r="DW237" s="41"/>
      <c r="DX237" s="41"/>
      <c r="DY237" s="41"/>
      <c r="DZ237" s="41"/>
      <c r="EA237" s="41"/>
      <c r="EB237" s="41"/>
      <c r="EC237" s="41"/>
      <c r="ED237" s="41"/>
      <c r="EE237" s="41"/>
      <c r="EF237" s="41"/>
      <c r="EG237" s="41"/>
      <c r="EH237" s="41"/>
      <c r="EI237" s="41"/>
      <c r="EJ237" s="41"/>
      <c r="EK237" s="41"/>
      <c r="EL237" s="41"/>
      <c r="EM237" s="41"/>
      <c r="EN237" s="41"/>
      <c r="EO237" s="41"/>
      <c r="EP237" s="41"/>
      <c r="EQ237" s="41"/>
      <c r="ER237" s="41"/>
      <c r="ES237" s="41"/>
      <c r="ET237" s="41"/>
      <c r="EU237" s="41"/>
      <c r="EV237" s="41"/>
      <c r="EW237" s="41"/>
      <c r="EX237" s="41"/>
      <c r="EY237" s="41"/>
      <c r="EZ237" s="41"/>
      <c r="FA237" s="41"/>
      <c r="FB237" s="41"/>
      <c r="FC237" s="41"/>
      <c r="FD237" s="41"/>
      <c r="FE237" s="41"/>
      <c r="FF237" s="41"/>
      <c r="FG237" s="41"/>
      <c r="FH237" s="41"/>
      <c r="FI237" s="41"/>
      <c r="FJ237" s="41"/>
      <c r="FK237" s="41"/>
      <c r="FL237" s="41"/>
      <c r="FM237" s="41"/>
      <c r="FN237" s="41"/>
      <c r="FO237" s="41"/>
      <c r="FP237" s="41"/>
      <c r="FQ237" s="41"/>
      <c r="FR237" s="41"/>
      <c r="FS237" s="41"/>
      <c r="FT237" s="41"/>
      <c r="FU237" s="41"/>
      <c r="FV237" s="41"/>
      <c r="FW237" s="41"/>
      <c r="FX237" s="41"/>
      <c r="FY237" s="41"/>
      <c r="FZ237" s="41"/>
      <c r="GA237" s="41"/>
      <c r="GB237" s="41"/>
      <c r="GC237" s="41"/>
      <c r="GD237" s="41"/>
      <c r="GE237" s="41"/>
      <c r="GF237" s="41"/>
      <c r="GG237" s="41"/>
      <c r="GH237" s="41"/>
      <c r="GI237" s="41"/>
      <c r="GJ237" s="41"/>
      <c r="GK237" s="41"/>
      <c r="GL237" s="41"/>
      <c r="GM237" s="41"/>
      <c r="GN237" s="41"/>
      <c r="GO237" s="41"/>
      <c r="GP237" s="41"/>
      <c r="GQ237" s="41"/>
      <c r="GR237" s="41"/>
      <c r="GS237" s="41"/>
      <c r="GT237" s="41"/>
      <c r="GU237" s="41"/>
      <c r="GV237" s="41"/>
      <c r="GW237" s="41"/>
      <c r="GX237" s="41"/>
      <c r="GY237" s="41"/>
      <c r="GZ237" s="41"/>
      <c r="HA237" s="41"/>
      <c r="HB237" s="41"/>
      <c r="HC237" s="41"/>
      <c r="HD237" s="41"/>
      <c r="HE237" s="41"/>
      <c r="HF237" s="41"/>
      <c r="HG237" s="41"/>
      <c r="HH237" s="41"/>
      <c r="HI237" s="41"/>
      <c r="HJ237" s="41"/>
      <c r="HK237" s="41"/>
      <c r="HL237" s="41"/>
      <c r="HM237" s="41"/>
      <c r="HN237" s="41"/>
      <c r="HO237" s="41"/>
      <c r="HP237" s="41"/>
      <c r="HQ237" s="41"/>
      <c r="HR237" s="41"/>
      <c r="HS237" s="41"/>
      <c r="HT237" s="41"/>
      <c r="HU237" s="41"/>
      <c r="HV237" s="41"/>
      <c r="HW237" s="41"/>
      <c r="HX237" s="41"/>
      <c r="HY237" s="41"/>
      <c r="HZ237" s="41"/>
      <c r="IA237" s="41"/>
      <c r="IB237" s="41"/>
      <c r="IC237" s="41"/>
      <c r="ID237" s="41"/>
      <c r="IE237" s="41"/>
      <c r="IF237" s="41"/>
      <c r="IG237" s="41"/>
      <c r="IH237" s="41"/>
      <c r="II237" s="41"/>
      <c r="IJ237" s="41"/>
      <c r="IK237" s="41"/>
      <c r="IL237" s="41"/>
      <c r="IM237" s="41"/>
      <c r="IN237" s="41"/>
      <c r="IO237" s="41"/>
      <c r="IP237" s="41"/>
      <c r="IQ237" s="41"/>
      <c r="IR237" s="41"/>
      <c r="IS237" s="41"/>
      <c r="IT237" s="41"/>
      <c r="IU237" s="41"/>
      <c r="IV237" s="41"/>
      <c r="IW237" s="41"/>
      <c r="IX237" s="41"/>
      <c r="IY237" s="41"/>
      <c r="IZ237" s="41"/>
      <c r="JA237" s="41"/>
      <c r="JB237" s="41"/>
      <c r="JC237" s="41"/>
      <c r="JD237" s="41"/>
      <c r="JE237" s="41"/>
      <c r="JF237" s="41"/>
      <c r="JG237" s="41"/>
      <c r="JH237" s="41"/>
      <c r="JI237" s="41"/>
      <c r="JJ237" s="41"/>
      <c r="JK237" s="41"/>
      <c r="JL237" s="41"/>
      <c r="JM237" s="41"/>
      <c r="JN237" s="41"/>
      <c r="JO237" s="41"/>
      <c r="JP237" s="41"/>
      <c r="JQ237" s="41"/>
      <c r="JR237" s="41"/>
      <c r="JS237" s="41"/>
      <c r="JT237" s="41"/>
      <c r="JU237" s="41"/>
      <c r="JV237" s="41"/>
      <c r="JW237" s="41"/>
      <c r="JX237" s="41"/>
      <c r="JY237" s="41"/>
      <c r="JZ237" s="41"/>
      <c r="KA237" s="41"/>
      <c r="KB237" s="41"/>
      <c r="KC237" s="41"/>
      <c r="KD237" s="41"/>
      <c r="KE237" s="41"/>
      <c r="KF237" s="41"/>
      <c r="KG237" s="41"/>
      <c r="KH237" s="41"/>
      <c r="KI237" s="41"/>
      <c r="KJ237" s="41"/>
      <c r="KK237" s="41"/>
      <c r="KL237" s="41"/>
      <c r="KM237" s="41"/>
      <c r="KN237" s="41"/>
      <c r="KO237" s="41"/>
      <c r="KP237" s="41"/>
      <c r="KQ237" s="41"/>
      <c r="KR237" s="41"/>
      <c r="KS237" s="41"/>
      <c r="KT237" s="41"/>
      <c r="KU237" s="41"/>
      <c r="KV237" s="41"/>
      <c r="KW237" s="41"/>
      <c r="KX237" s="41"/>
      <c r="KY237" s="41"/>
      <c r="KZ237" s="41"/>
      <c r="LA237" s="41"/>
      <c r="LB237" s="41"/>
      <c r="LC237" s="41"/>
      <c r="LD237" s="41"/>
      <c r="LE237" s="41"/>
      <c r="LF237" s="41"/>
      <c r="LG237" s="41"/>
      <c r="LH237" s="41"/>
      <c r="LI237" s="41"/>
      <c r="LJ237" s="41"/>
      <c r="LK237" s="41"/>
      <c r="LL237" s="41"/>
      <c r="LM237" s="41"/>
      <c r="LN237" s="41"/>
      <c r="LO237" s="41"/>
      <c r="LP237" s="41"/>
      <c r="LQ237" s="41"/>
      <c r="LR237" s="41"/>
      <c r="LS237" s="41"/>
      <c r="LT237" s="41"/>
      <c r="LU237" s="41"/>
      <c r="LV237" s="41"/>
      <c r="LW237" s="41"/>
      <c r="LX237" s="41"/>
      <c r="LY237" s="41"/>
      <c r="LZ237" s="41"/>
      <c r="MA237" s="41"/>
      <c r="MB237" s="41"/>
      <c r="MC237" s="41"/>
      <c r="MD237" s="41"/>
      <c r="ME237" s="41"/>
      <c r="MF237" s="41"/>
      <c r="MG237" s="41"/>
      <c r="MH237" s="41"/>
      <c r="MI237" s="41"/>
      <c r="MJ237" s="41"/>
      <c r="MK237" s="41"/>
      <c r="ML237" s="41"/>
      <c r="MM237" s="41"/>
      <c r="MN237" s="41"/>
      <c r="MO237" s="41"/>
      <c r="MP237" s="41"/>
      <c r="MQ237" s="41"/>
      <c r="MR237" s="41"/>
      <c r="MS237" s="41"/>
      <c r="MT237" s="41"/>
      <c r="MU237" s="41"/>
      <c r="MV237" s="41"/>
      <c r="MW237" s="41"/>
      <c r="MX237" s="41"/>
      <c r="MY237" s="41"/>
      <c r="MZ237" s="41"/>
      <c r="NA237" s="41"/>
      <c r="NB237" s="41"/>
      <c r="NC237" s="41"/>
      <c r="ND237" s="41"/>
      <c r="NE237" s="41"/>
      <c r="NF237" s="41"/>
      <c r="NG237" s="41"/>
      <c r="NH237" s="41"/>
      <c r="NI237" s="41"/>
      <c r="NJ237" s="41"/>
      <c r="NK237" s="41"/>
      <c r="NL237" s="41"/>
      <c r="NM237" s="41"/>
      <c r="NN237" s="41"/>
      <c r="NO237" s="41"/>
      <c r="NP237" s="41"/>
      <c r="NQ237" s="41"/>
      <c r="NR237" s="41"/>
      <c r="NS237" s="41"/>
      <c r="NT237" s="41"/>
      <c r="NU237" s="41"/>
      <c r="NV237" s="41"/>
      <c r="NW237" s="41"/>
      <c r="NX237" s="41"/>
      <c r="NY237" s="41"/>
      <c r="NZ237" s="41"/>
      <c r="OA237" s="41"/>
      <c r="OB237" s="41"/>
      <c r="OC237" s="41"/>
      <c r="OD237" s="41"/>
      <c r="OE237" s="41"/>
      <c r="OF237" s="41"/>
      <c r="OG237" s="41"/>
      <c r="OH237" s="41"/>
      <c r="OI237" s="41"/>
      <c r="OJ237" s="41"/>
      <c r="OK237" s="41"/>
      <c r="OL237" s="41"/>
      <c r="OM237" s="41"/>
      <c r="ON237" s="41"/>
      <c r="OO237" s="41"/>
      <c r="OP237" s="41"/>
      <c r="OQ237" s="41"/>
      <c r="OR237" s="41"/>
      <c r="OS237" s="41"/>
      <c r="OT237" s="41"/>
      <c r="OU237" s="41"/>
      <c r="OV237" s="41"/>
      <c r="OW237" s="41"/>
      <c r="OX237" s="41"/>
      <c r="OY237" s="41"/>
      <c r="OZ237" s="41"/>
      <c r="PA237" s="41"/>
      <c r="PB237" s="41"/>
      <c r="PC237" s="41"/>
      <c r="PD237" s="41"/>
      <c r="PE237" s="41"/>
      <c r="PF237" s="41"/>
      <c r="PG237" s="41"/>
      <c r="PH237" s="41"/>
      <c r="PI237" s="41"/>
      <c r="PJ237" s="41"/>
      <c r="PK237" s="41"/>
      <c r="PL237" s="41"/>
      <c r="PM237" s="41"/>
      <c r="PN237" s="41"/>
      <c r="PO237" s="41"/>
      <c r="PP237" s="41"/>
      <c r="PQ237" s="41"/>
      <c r="PR237" s="41"/>
      <c r="PS237" s="41"/>
      <c r="PT237" s="41"/>
      <c r="PU237" s="41"/>
      <c r="PV237" s="41"/>
      <c r="PW237" s="41"/>
      <c r="PX237" s="41"/>
      <c r="PY237" s="41"/>
      <c r="PZ237" s="41"/>
      <c r="QA237" s="41"/>
      <c r="QB237" s="41"/>
      <c r="QC237" s="41"/>
      <c r="QD237" s="41"/>
      <c r="QE237" s="41"/>
      <c r="QF237" s="41"/>
      <c r="QG237" s="41"/>
      <c r="QH237" s="41"/>
      <c r="QI237" s="41"/>
      <c r="QJ237" s="41"/>
      <c r="QK237" s="41"/>
      <c r="QL237" s="41"/>
      <c r="QM237" s="41"/>
      <c r="QN237" s="41"/>
      <c r="QO237" s="41"/>
      <c r="QP237" s="41"/>
      <c r="QQ237" s="41"/>
      <c r="QR237" s="41"/>
      <c r="QS237" s="41"/>
      <c r="QT237" s="41"/>
      <c r="QU237" s="41"/>
      <c r="QV237" s="41"/>
      <c r="QW237" s="41"/>
      <c r="QX237" s="41"/>
      <c r="QY237" s="41"/>
      <c r="QZ237" s="41"/>
      <c r="RA237" s="41"/>
      <c r="RB237" s="41"/>
      <c r="RC237" s="41"/>
      <c r="RD237" s="41"/>
      <c r="RE237" s="41"/>
      <c r="RF237" s="41"/>
      <c r="RG237" s="41"/>
      <c r="RH237" s="41"/>
      <c r="RI237" s="41"/>
      <c r="RJ237" s="41"/>
      <c r="RK237" s="41"/>
      <c r="RL237" s="41"/>
      <c r="RM237" s="41"/>
      <c r="RN237" s="41"/>
      <c r="RO237" s="41"/>
      <c r="RP237" s="41"/>
      <c r="RQ237" s="41"/>
      <c r="RR237" s="41"/>
      <c r="RS237" s="41"/>
      <c r="RT237" s="41"/>
      <c r="RU237" s="41"/>
      <c r="RV237" s="41"/>
      <c r="RW237" s="41"/>
      <c r="RX237" s="41"/>
      <c r="RY237" s="41"/>
      <c r="RZ237" s="41"/>
      <c r="SA237" s="41"/>
      <c r="SB237" s="41"/>
      <c r="SC237" s="41"/>
      <c r="SD237" s="41"/>
      <c r="SE237" s="41"/>
      <c r="SF237" s="41"/>
      <c r="SG237" s="41"/>
      <c r="SH237" s="41"/>
      <c r="SI237" s="41"/>
      <c r="SJ237" s="41"/>
      <c r="SK237" s="41"/>
      <c r="SL237" s="41"/>
      <c r="SM237" s="41"/>
      <c r="SN237" s="41"/>
      <c r="SO237" s="41"/>
      <c r="SP237" s="41"/>
      <c r="SQ237" s="41"/>
      <c r="SR237" s="41"/>
      <c r="SS237" s="41"/>
      <c r="ST237" s="41"/>
      <c r="SU237" s="41"/>
      <c r="SV237" s="41"/>
      <c r="SW237" s="41"/>
      <c r="SX237" s="41"/>
      <c r="SY237" s="41"/>
      <c r="SZ237" s="41"/>
      <c r="TA237" s="41"/>
      <c r="TB237" s="41"/>
      <c r="TC237" s="41"/>
      <c r="TD237" s="41"/>
      <c r="TE237" s="41"/>
      <c r="TF237" s="41"/>
      <c r="TG237" s="41"/>
      <c r="TH237" s="41"/>
      <c r="TI237" s="41"/>
      <c r="TJ237" s="41"/>
      <c r="TK237" s="41"/>
      <c r="TL237" s="41"/>
      <c r="TM237" s="41"/>
      <c r="TN237" s="41"/>
      <c r="TO237" s="41"/>
      <c r="TP237" s="41"/>
      <c r="TQ237" s="41"/>
      <c r="TR237" s="41"/>
      <c r="TS237" s="41"/>
      <c r="TT237" s="41"/>
      <c r="TU237" s="41"/>
      <c r="TV237" s="41"/>
      <c r="TW237" s="41"/>
      <c r="TX237" s="41"/>
      <c r="TY237" s="41"/>
      <c r="TZ237" s="41"/>
      <c r="UA237" s="41"/>
      <c r="UB237" s="41"/>
      <c r="UC237" s="41"/>
      <c r="UD237" s="41"/>
      <c r="UE237" s="41"/>
      <c r="UF237" s="41"/>
      <c r="UG237" s="41"/>
      <c r="UH237" s="41"/>
      <c r="UI237" s="41"/>
      <c r="UJ237" s="41"/>
      <c r="UK237" s="41"/>
      <c r="UL237" s="41"/>
      <c r="UM237" s="41"/>
      <c r="UN237" s="41"/>
      <c r="UO237" s="41"/>
      <c r="UP237" s="41"/>
      <c r="UQ237" s="41"/>
      <c r="UR237" s="41"/>
      <c r="US237" s="41"/>
      <c r="UT237" s="41"/>
      <c r="UU237" s="41"/>
      <c r="UV237" s="41"/>
      <c r="UW237" s="41"/>
      <c r="UX237" s="41"/>
      <c r="UY237" s="41"/>
      <c r="UZ237" s="41"/>
      <c r="VA237" s="41"/>
      <c r="VB237" s="41"/>
      <c r="VC237" s="41"/>
      <c r="VD237" s="41"/>
      <c r="VE237" s="41"/>
      <c r="VF237" s="41"/>
      <c r="VG237" s="41"/>
      <c r="VH237" s="41"/>
      <c r="VI237" s="41"/>
      <c r="VJ237" s="41"/>
      <c r="VK237" s="41"/>
      <c r="VL237" s="41"/>
      <c r="VM237" s="41"/>
      <c r="VN237" s="41"/>
      <c r="VO237" s="41"/>
      <c r="VP237" s="41"/>
      <c r="VQ237" s="41"/>
      <c r="VR237" s="41"/>
      <c r="VS237" s="41"/>
      <c r="VT237" s="41"/>
      <c r="VU237" s="41"/>
      <c r="VV237" s="41"/>
      <c r="VW237" s="41"/>
      <c r="VX237" s="41"/>
      <c r="VY237" s="41"/>
      <c r="VZ237" s="41"/>
      <c r="WA237" s="41"/>
      <c r="WB237" s="41"/>
      <c r="WC237" s="41"/>
      <c r="WD237" s="41"/>
      <c r="WE237" s="41"/>
      <c r="WF237" s="41"/>
      <c r="WG237" s="41"/>
      <c r="WH237" s="41"/>
      <c r="WI237" s="41"/>
      <c r="WJ237" s="41"/>
      <c r="WK237" s="41"/>
      <c r="WL237" s="41"/>
      <c r="WM237" s="41"/>
      <c r="WN237" s="41"/>
      <c r="WO237" s="41"/>
      <c r="WP237" s="41"/>
      <c r="WQ237" s="41"/>
      <c r="WR237" s="41"/>
      <c r="WS237" s="41"/>
      <c r="WT237" s="41"/>
      <c r="WU237" s="41"/>
      <c r="WV237" s="41"/>
      <c r="WW237" s="41"/>
      <c r="WX237" s="41"/>
      <c r="WY237" s="41"/>
      <c r="WZ237" s="41"/>
      <c r="XA237" s="41"/>
      <c r="XB237" s="41"/>
      <c r="XC237" s="41"/>
      <c r="XD237" s="41"/>
      <c r="XE237" s="41"/>
      <c r="XF237" s="41"/>
      <c r="XG237" s="41"/>
      <c r="XH237" s="41"/>
      <c r="XI237" s="41"/>
      <c r="XJ237" s="41"/>
      <c r="XK237" s="41"/>
      <c r="XL237" s="41"/>
      <c r="XM237" s="41"/>
      <c r="XN237" s="41"/>
      <c r="XO237" s="41"/>
      <c r="XP237" s="41"/>
      <c r="XQ237" s="41"/>
      <c r="XR237" s="41"/>
      <c r="XS237" s="41"/>
      <c r="XT237" s="41"/>
      <c r="XU237" s="41"/>
      <c r="XV237" s="41"/>
      <c r="XW237" s="41"/>
      <c r="XX237" s="41"/>
      <c r="XY237" s="41"/>
      <c r="XZ237" s="41"/>
      <c r="YA237" s="41"/>
      <c r="YB237" s="41"/>
      <c r="YC237" s="41"/>
      <c r="YD237" s="41"/>
      <c r="YE237" s="41"/>
      <c r="YF237" s="41"/>
      <c r="YG237" s="41"/>
      <c r="YH237" s="41"/>
      <c r="YI237" s="41"/>
      <c r="YJ237" s="41"/>
      <c r="YK237" s="41"/>
      <c r="YL237" s="41"/>
      <c r="YM237" s="41"/>
      <c r="YN237" s="41"/>
      <c r="YO237" s="41"/>
      <c r="YP237" s="41"/>
      <c r="YQ237" s="41"/>
      <c r="YR237" s="41"/>
      <c r="YS237" s="41"/>
      <c r="YT237" s="41"/>
      <c r="YU237" s="41"/>
      <c r="YV237" s="41"/>
      <c r="YW237" s="41"/>
      <c r="YX237" s="41"/>
      <c r="YY237" s="41"/>
      <c r="YZ237" s="41"/>
      <c r="ZA237" s="41"/>
      <c r="ZB237" s="41"/>
      <c r="ZC237" s="41"/>
      <c r="ZD237" s="41"/>
      <c r="ZE237" s="41"/>
      <c r="ZF237" s="41"/>
      <c r="ZG237" s="41"/>
      <c r="ZH237" s="41"/>
      <c r="ZI237" s="41"/>
      <c r="ZJ237" s="41"/>
      <c r="ZK237" s="41"/>
      <c r="ZL237" s="41"/>
      <c r="ZM237" s="41"/>
      <c r="ZN237" s="41"/>
      <c r="ZO237" s="41"/>
      <c r="ZP237" s="41"/>
      <c r="ZQ237" s="41"/>
      <c r="ZR237" s="41"/>
      <c r="ZS237" s="41"/>
      <c r="ZT237" s="41"/>
      <c r="ZU237" s="41"/>
      <c r="ZV237" s="41"/>
      <c r="ZW237" s="41"/>
      <c r="ZX237" s="41"/>
      <c r="ZY237" s="41"/>
      <c r="ZZ237" s="41"/>
      <c r="AAA237" s="41"/>
      <c r="AAB237" s="41"/>
      <c r="AAC237" s="41"/>
      <c r="AAD237" s="41"/>
      <c r="AAE237" s="41"/>
      <c r="AAF237" s="41"/>
      <c r="AAG237" s="41"/>
      <c r="AAH237" s="41"/>
      <c r="AAI237" s="41"/>
      <c r="AAJ237" s="41"/>
      <c r="AAK237" s="41"/>
      <c r="AAL237" s="41"/>
      <c r="AAM237" s="41"/>
      <c r="AAN237" s="41"/>
      <c r="AAO237" s="41"/>
      <c r="AAP237" s="41"/>
      <c r="AAQ237" s="41"/>
      <c r="AAR237" s="41"/>
      <c r="AAS237" s="41"/>
      <c r="AAT237" s="41"/>
      <c r="AAU237" s="41"/>
      <c r="AAV237" s="41"/>
      <c r="AAW237" s="41"/>
      <c r="AAX237" s="41"/>
      <c r="AAY237" s="41"/>
      <c r="AAZ237" s="41"/>
      <c r="ABA237" s="41"/>
      <c r="ABB237" s="41"/>
      <c r="ABC237" s="41"/>
      <c r="ABD237" s="41"/>
      <c r="ABE237" s="41"/>
      <c r="ABF237" s="41"/>
      <c r="ABG237" s="41"/>
      <c r="ABH237" s="41"/>
      <c r="ABI237" s="41"/>
      <c r="ABJ237" s="41"/>
      <c r="ABK237" s="41"/>
      <c r="ABL237" s="41"/>
      <c r="ABM237" s="41"/>
      <c r="ABN237" s="41"/>
      <c r="ABO237" s="41"/>
      <c r="ABP237" s="41"/>
      <c r="ABQ237" s="41"/>
      <c r="ABR237" s="41"/>
      <c r="ABS237" s="41"/>
      <c r="ABT237" s="41"/>
      <c r="ABU237" s="41"/>
      <c r="ABV237" s="41"/>
      <c r="ABW237" s="41"/>
      <c r="ABX237" s="41"/>
      <c r="ABY237" s="41"/>
      <c r="ABZ237" s="41"/>
      <c r="ACA237" s="41"/>
      <c r="ACB237" s="41"/>
      <c r="ACC237" s="41"/>
      <c r="ACD237" s="41"/>
      <c r="ACE237" s="41"/>
      <c r="ACF237" s="41"/>
      <c r="ACG237" s="41"/>
      <c r="ACH237" s="41"/>
      <c r="ACI237" s="41"/>
      <c r="ACJ237" s="41"/>
      <c r="ACK237" s="41"/>
      <c r="ACL237" s="41"/>
      <c r="ACM237" s="41"/>
      <c r="ACN237" s="41"/>
      <c r="ACO237" s="41"/>
      <c r="ACP237" s="41"/>
      <c r="ACQ237" s="41"/>
      <c r="ACR237" s="41"/>
      <c r="ACS237" s="41"/>
      <c r="ACT237" s="41"/>
      <c r="ACU237" s="41"/>
      <c r="ACV237" s="41"/>
      <c r="ACW237" s="41"/>
      <c r="ACX237" s="41"/>
      <c r="ACY237" s="41"/>
      <c r="ACZ237" s="41"/>
      <c r="ADA237" s="41"/>
      <c r="ADB237" s="41"/>
      <c r="ADC237" s="41"/>
      <c r="ADD237" s="41"/>
      <c r="ADE237" s="41"/>
      <c r="ADF237" s="41"/>
      <c r="ADG237" s="41"/>
      <c r="ADH237" s="41"/>
      <c r="ADI237" s="41"/>
      <c r="ADJ237" s="41"/>
      <c r="ADK237" s="41"/>
      <c r="ADL237" s="41"/>
      <c r="ADM237" s="41"/>
      <c r="ADN237" s="41"/>
      <c r="ADO237" s="41"/>
      <c r="ADP237" s="41"/>
      <c r="ADQ237" s="41"/>
      <c r="ADR237" s="41"/>
      <c r="ADS237" s="41"/>
      <c r="ADT237" s="41"/>
      <c r="ADU237" s="41"/>
      <c r="ADV237" s="41"/>
      <c r="ADW237" s="41"/>
      <c r="ADX237" s="41"/>
      <c r="ADY237" s="41"/>
      <c r="ADZ237" s="41"/>
      <c r="AEA237" s="41"/>
      <c r="AEB237" s="41"/>
      <c r="AEC237" s="41"/>
      <c r="AED237" s="41"/>
      <c r="AEE237" s="41"/>
      <c r="AEF237" s="41"/>
      <c r="AEG237" s="41"/>
      <c r="AEH237" s="41"/>
      <c r="AEI237" s="41"/>
      <c r="AEJ237" s="41"/>
      <c r="AEK237" s="41"/>
      <c r="AEL237" s="41"/>
      <c r="AEM237" s="41"/>
      <c r="AEN237" s="41"/>
      <c r="AEO237" s="41"/>
      <c r="AEP237" s="41"/>
      <c r="AEQ237" s="41"/>
      <c r="AER237" s="41"/>
      <c r="AES237" s="41"/>
      <c r="AET237" s="41"/>
      <c r="AEU237" s="41"/>
      <c r="AEV237" s="41"/>
      <c r="AEW237" s="41"/>
      <c r="AEX237" s="41"/>
      <c r="AEY237" s="41"/>
      <c r="AEZ237" s="41"/>
      <c r="AFA237" s="41"/>
      <c r="AFB237" s="41"/>
      <c r="AFC237" s="41"/>
      <c r="AFD237" s="41"/>
      <c r="AFE237" s="41"/>
      <c r="AFF237" s="41"/>
      <c r="AFG237" s="41"/>
      <c r="AFH237" s="41"/>
      <c r="AFI237" s="41"/>
      <c r="AFJ237" s="41"/>
      <c r="AFK237" s="41"/>
      <c r="AFL237" s="41"/>
      <c r="AFM237" s="41"/>
      <c r="AFN237" s="41"/>
      <c r="AFO237" s="41"/>
      <c r="AFP237" s="41"/>
      <c r="AFQ237" s="41"/>
      <c r="AFR237" s="41"/>
      <c r="AFS237" s="41"/>
      <c r="AFT237" s="41"/>
      <c r="AFU237" s="41"/>
      <c r="AFV237" s="41"/>
      <c r="AFW237" s="41"/>
      <c r="AFX237" s="41"/>
      <c r="AFY237" s="41"/>
      <c r="AFZ237" s="41"/>
      <c r="AGA237" s="41"/>
      <c r="AGB237" s="41"/>
      <c r="AGC237" s="41"/>
      <c r="AGD237" s="41"/>
      <c r="AGE237" s="41"/>
      <c r="AGF237" s="41"/>
      <c r="AGG237" s="41"/>
      <c r="AGH237" s="41"/>
      <c r="AGI237" s="41"/>
      <c r="AGJ237" s="41"/>
      <c r="AGK237" s="41"/>
      <c r="AGL237" s="41"/>
      <c r="AGM237" s="41"/>
      <c r="AGN237" s="41"/>
      <c r="AGO237" s="41"/>
      <c r="AGP237" s="41"/>
      <c r="AGQ237" s="41"/>
      <c r="AGR237" s="41"/>
      <c r="AGS237" s="41"/>
      <c r="AGT237" s="41"/>
      <c r="AGU237" s="41"/>
      <c r="AGV237" s="41"/>
      <c r="AGW237" s="41"/>
      <c r="AGX237" s="41"/>
      <c r="AGY237" s="41"/>
      <c r="AGZ237" s="41"/>
      <c r="AHA237" s="41"/>
      <c r="AHB237" s="41"/>
      <c r="AHC237" s="41"/>
      <c r="AHD237" s="41"/>
      <c r="AHE237" s="41"/>
      <c r="AHF237" s="41"/>
      <c r="AHG237" s="41"/>
      <c r="AHH237" s="41"/>
      <c r="AHI237" s="41"/>
      <c r="AHJ237" s="41"/>
      <c r="AHK237" s="41"/>
      <c r="AHL237" s="41"/>
      <c r="AHM237" s="41"/>
      <c r="AHN237" s="41"/>
      <c r="AHO237" s="41"/>
      <c r="AHP237" s="41"/>
      <c r="AHQ237" s="41"/>
      <c r="AHR237" s="41"/>
      <c r="AHS237" s="41"/>
      <c r="AHT237" s="41"/>
      <c r="AHU237" s="41"/>
      <c r="AHV237" s="41"/>
      <c r="AHW237" s="41"/>
      <c r="AHX237" s="41"/>
      <c r="AHY237" s="41"/>
      <c r="AHZ237" s="41"/>
      <c r="AIA237" s="41"/>
      <c r="AIB237" s="41"/>
      <c r="AIC237" s="41"/>
      <c r="AID237" s="41"/>
      <c r="AIE237" s="41"/>
      <c r="AIF237" s="41"/>
      <c r="AIG237" s="41"/>
      <c r="AIH237" s="41"/>
      <c r="AII237" s="41"/>
      <c r="AIJ237" s="41"/>
      <c r="AIK237" s="41"/>
      <c r="AIL237" s="41"/>
      <c r="AIM237" s="41"/>
      <c r="AIN237" s="41"/>
      <c r="AIO237" s="41"/>
      <c r="AIP237" s="41"/>
      <c r="AIQ237" s="41"/>
      <c r="AIR237" s="41"/>
      <c r="AIS237" s="41"/>
      <c r="AIT237" s="41"/>
      <c r="AIU237" s="41"/>
      <c r="AIV237" s="41"/>
      <c r="AIW237" s="41"/>
      <c r="AIX237" s="41"/>
      <c r="AIY237" s="41"/>
      <c r="AIZ237" s="41"/>
      <c r="AJA237" s="41"/>
      <c r="AJB237" s="41"/>
      <c r="AJC237" s="41"/>
      <c r="AJD237" s="41"/>
      <c r="AJE237" s="41"/>
      <c r="AJF237" s="41"/>
      <c r="AJG237" s="41"/>
      <c r="AJH237" s="41"/>
      <c r="AJI237" s="41"/>
      <c r="AJJ237" s="41"/>
      <c r="AJK237" s="41"/>
      <c r="AJL237" s="41"/>
      <c r="AJM237" s="41"/>
      <c r="AJN237" s="41"/>
      <c r="AJO237" s="41"/>
      <c r="AJP237" s="41"/>
      <c r="AJQ237" s="41"/>
      <c r="AJR237" s="41"/>
      <c r="AJS237" s="41"/>
      <c r="AJT237" s="41"/>
      <c r="AJU237" s="41"/>
      <c r="AJV237" s="41"/>
      <c r="AJW237" s="41"/>
      <c r="AJX237" s="41"/>
      <c r="AJY237" s="41"/>
      <c r="AJZ237" s="41"/>
      <c r="AKA237" s="41"/>
      <c r="AKB237" s="41"/>
      <c r="AKC237" s="41"/>
      <c r="AKD237" s="41"/>
      <c r="AKE237" s="41"/>
      <c r="AKF237" s="41"/>
      <c r="AKG237" s="41"/>
      <c r="AKH237" s="41"/>
      <c r="AKI237" s="41"/>
      <c r="AKJ237" s="41"/>
      <c r="AKK237" s="41"/>
      <c r="AKL237" s="41"/>
      <c r="AKM237" s="41"/>
      <c r="AKN237" s="41"/>
      <c r="AKO237" s="41"/>
      <c r="AKP237" s="41"/>
      <c r="AKQ237" s="41"/>
      <c r="AKR237" s="41"/>
      <c r="AKS237" s="41"/>
      <c r="AKT237" s="41"/>
      <c r="AKU237" s="41"/>
      <c r="AKV237" s="41"/>
      <c r="AKW237" s="41"/>
      <c r="AKX237" s="41"/>
      <c r="AKY237" s="41"/>
      <c r="AKZ237" s="41"/>
      <c r="ALA237" s="41"/>
      <c r="ALB237" s="41"/>
      <c r="ALC237" s="41"/>
      <c r="ALD237" s="41"/>
      <c r="ALE237" s="41"/>
      <c r="ALF237" s="41"/>
      <c r="ALG237" s="41"/>
      <c r="ALH237" s="41"/>
      <c r="ALI237" s="41"/>
      <c r="ALJ237" s="41"/>
      <c r="ALK237" s="41"/>
      <c r="ALL237" s="41"/>
      <c r="ALM237" s="41"/>
      <c r="ALN237" s="41"/>
      <c r="ALO237" s="41"/>
      <c r="ALP237" s="41"/>
      <c r="ALQ237" s="41"/>
      <c r="ALR237" s="41"/>
      <c r="ALS237" s="41"/>
      <c r="ALT237" s="41"/>
      <c r="ALU237" s="41"/>
      <c r="ALV237" s="41"/>
      <c r="ALW237" s="41"/>
      <c r="ALX237" s="41"/>
      <c r="ALY237" s="41"/>
      <c r="ALZ237" s="41"/>
      <c r="AMA237" s="41"/>
      <c r="AMB237" s="41"/>
      <c r="AMC237" s="41"/>
      <c r="AMD237" s="41"/>
      <c r="AME237" s="41"/>
    </row>
    <row r="238" spans="1:1019" ht="24" customHeight="1" thickBot="1" x14ac:dyDescent="0.25">
      <c r="A238" s="665" t="s">
        <v>17</v>
      </c>
      <c r="B238" s="656" t="s">
        <v>18</v>
      </c>
      <c r="C238" s="764" t="s">
        <v>18</v>
      </c>
      <c r="D238" s="1090" t="s">
        <v>280</v>
      </c>
      <c r="E238" s="717" t="s">
        <v>283</v>
      </c>
      <c r="F238" s="712"/>
      <c r="G238" s="714" t="s">
        <v>281</v>
      </c>
      <c r="H238" s="715" t="s">
        <v>21</v>
      </c>
      <c r="I238" s="733" t="s">
        <v>22</v>
      </c>
      <c r="J238" s="311" t="s">
        <v>25</v>
      </c>
      <c r="K238" s="320">
        <f>+L238+N238</f>
        <v>0</v>
      </c>
      <c r="L238" s="313">
        <v>0</v>
      </c>
      <c r="M238" s="313">
        <v>0</v>
      </c>
      <c r="N238" s="321">
        <v>0</v>
      </c>
      <c r="O238" s="320">
        <f>+P238+R238</f>
        <v>701.2</v>
      </c>
      <c r="P238" s="313">
        <v>0</v>
      </c>
      <c r="Q238" s="313">
        <v>0</v>
      </c>
      <c r="R238" s="321">
        <v>701.2</v>
      </c>
      <c r="S238" s="320">
        <f>+T238+V238</f>
        <v>701.2</v>
      </c>
      <c r="T238" s="313">
        <v>0</v>
      </c>
      <c r="U238" s="313">
        <v>0</v>
      </c>
      <c r="V238" s="321">
        <v>701.2</v>
      </c>
      <c r="W238" s="320">
        <f>+X238+Z238</f>
        <v>0</v>
      </c>
      <c r="X238" s="313">
        <v>0</v>
      </c>
      <c r="Y238" s="313">
        <v>0</v>
      </c>
      <c r="Z238" s="321">
        <v>0</v>
      </c>
      <c r="AA238" s="316">
        <v>0</v>
      </c>
      <c r="AB238" s="316">
        <v>0</v>
      </c>
      <c r="AC238" s="596" t="s">
        <v>282</v>
      </c>
      <c r="AD238" s="636" t="s">
        <v>284</v>
      </c>
      <c r="AE238" s="636" t="s">
        <v>39</v>
      </c>
      <c r="AF238" s="972" t="s">
        <v>39</v>
      </c>
      <c r="AG238" s="41"/>
      <c r="AH238" s="41"/>
      <c r="AI238" s="41"/>
      <c r="AJ238" s="41"/>
      <c r="AK238" s="41"/>
      <c r="AL238" s="41"/>
      <c r="AM238" s="41"/>
      <c r="AN238" s="67"/>
      <c r="AO238" s="67"/>
      <c r="AP238" s="67"/>
      <c r="AQ238" s="58"/>
      <c r="AR238" s="58"/>
      <c r="AS238" s="58"/>
      <c r="AT238" s="58"/>
      <c r="AU238" s="58"/>
      <c r="AV238" s="58"/>
      <c r="AW238" s="58"/>
      <c r="AX238" s="58"/>
      <c r="AY238" s="58"/>
      <c r="AZ238" s="58"/>
      <c r="BA238" s="58"/>
      <c r="BB238" s="58"/>
      <c r="BC238" s="58"/>
      <c r="BD238" s="58"/>
      <c r="BE238" s="58"/>
      <c r="BF238" s="58"/>
      <c r="BG238" s="59"/>
      <c r="BH238" s="67"/>
      <c r="BI238" s="67"/>
      <c r="BJ238" s="67"/>
      <c r="BK238" s="67"/>
      <c r="BL238" s="67"/>
      <c r="BM238" s="67"/>
      <c r="BN238" s="67"/>
      <c r="BO238" s="67"/>
      <c r="BP238" s="41"/>
      <c r="BQ238" s="41"/>
      <c r="BR238" s="41"/>
      <c r="BS238" s="41"/>
      <c r="BT238" s="41"/>
      <c r="BU238" s="41"/>
      <c r="BV238" s="41"/>
      <c r="BW238" s="41"/>
      <c r="BX238" s="41"/>
      <c r="BY238" s="41"/>
      <c r="BZ238" s="41"/>
      <c r="CA238" s="41"/>
      <c r="CB238" s="41"/>
      <c r="CC238" s="41"/>
      <c r="CD238" s="41"/>
      <c r="CE238" s="41"/>
      <c r="CF238" s="41"/>
      <c r="CG238" s="41"/>
      <c r="CH238" s="41"/>
      <c r="CI238" s="41"/>
      <c r="CJ238" s="41"/>
      <c r="CK238" s="41"/>
      <c r="CL238" s="41"/>
      <c r="CM238" s="41"/>
      <c r="CN238" s="41"/>
      <c r="CO238" s="41"/>
      <c r="CP238" s="41"/>
      <c r="CQ238" s="41"/>
      <c r="CR238" s="41"/>
      <c r="CS238" s="41"/>
      <c r="CT238" s="41"/>
      <c r="CU238" s="41"/>
      <c r="CV238" s="41"/>
      <c r="CW238" s="41"/>
      <c r="CX238" s="41"/>
      <c r="CY238" s="41"/>
      <c r="CZ238" s="41"/>
      <c r="DA238" s="41"/>
      <c r="DB238" s="41"/>
      <c r="DC238" s="41"/>
      <c r="DD238" s="41"/>
      <c r="DE238" s="41"/>
      <c r="DF238" s="41"/>
      <c r="DG238" s="41"/>
      <c r="DH238" s="41"/>
      <c r="DI238" s="41"/>
      <c r="DJ238" s="41"/>
      <c r="DK238" s="41"/>
      <c r="DL238" s="41"/>
      <c r="DM238" s="41"/>
      <c r="DN238" s="41"/>
      <c r="DO238" s="41"/>
      <c r="DP238" s="41"/>
      <c r="DQ238" s="41"/>
      <c r="DR238" s="41"/>
      <c r="DS238" s="41"/>
      <c r="DT238" s="41"/>
      <c r="DU238" s="41"/>
      <c r="DV238" s="41"/>
      <c r="DW238" s="41"/>
      <c r="DX238" s="41"/>
      <c r="DY238" s="41"/>
      <c r="DZ238" s="41"/>
      <c r="EA238" s="41"/>
      <c r="EB238" s="41"/>
      <c r="EC238" s="41"/>
      <c r="ED238" s="41"/>
      <c r="EE238" s="41"/>
      <c r="EF238" s="41"/>
      <c r="EG238" s="41"/>
      <c r="EH238" s="41"/>
      <c r="EI238" s="41"/>
      <c r="EJ238" s="41"/>
      <c r="EK238" s="41"/>
      <c r="EL238" s="41"/>
      <c r="EM238" s="41"/>
      <c r="EN238" s="41"/>
      <c r="EO238" s="41"/>
      <c r="EP238" s="41"/>
      <c r="EQ238" s="41"/>
      <c r="ER238" s="41"/>
      <c r="ES238" s="41"/>
      <c r="ET238" s="41"/>
      <c r="EU238" s="41"/>
      <c r="EV238" s="41"/>
      <c r="EW238" s="41"/>
      <c r="EX238" s="41"/>
      <c r="EY238" s="41"/>
      <c r="EZ238" s="41"/>
      <c r="FA238" s="41"/>
      <c r="FB238" s="41"/>
      <c r="FC238" s="41"/>
      <c r="FD238" s="41"/>
      <c r="FE238" s="41"/>
      <c r="FF238" s="41"/>
      <c r="FG238" s="41"/>
      <c r="FH238" s="41"/>
      <c r="FI238" s="41"/>
      <c r="FJ238" s="41"/>
      <c r="FK238" s="41"/>
      <c r="FL238" s="41"/>
      <c r="FM238" s="41"/>
      <c r="FN238" s="41"/>
      <c r="FO238" s="41"/>
      <c r="FP238" s="41"/>
      <c r="FQ238" s="41"/>
      <c r="FR238" s="41"/>
      <c r="FS238" s="41"/>
      <c r="FT238" s="41"/>
      <c r="FU238" s="41"/>
      <c r="FV238" s="41"/>
      <c r="FW238" s="41"/>
      <c r="FX238" s="41"/>
      <c r="FY238" s="41"/>
      <c r="FZ238" s="41"/>
      <c r="GA238" s="41"/>
      <c r="GB238" s="41"/>
      <c r="GC238" s="41"/>
      <c r="GD238" s="41"/>
      <c r="GE238" s="41"/>
      <c r="GF238" s="41"/>
      <c r="GG238" s="41"/>
      <c r="GH238" s="41"/>
      <c r="GI238" s="41"/>
      <c r="GJ238" s="41"/>
      <c r="GK238" s="41"/>
      <c r="GL238" s="41"/>
      <c r="GM238" s="41"/>
      <c r="GN238" s="41"/>
      <c r="GO238" s="41"/>
      <c r="GP238" s="41"/>
      <c r="GQ238" s="41"/>
      <c r="GR238" s="41"/>
      <c r="GS238" s="41"/>
      <c r="GT238" s="41"/>
      <c r="GU238" s="41"/>
      <c r="GV238" s="41"/>
      <c r="GW238" s="41"/>
      <c r="GX238" s="41"/>
      <c r="GY238" s="41"/>
      <c r="GZ238" s="41"/>
      <c r="HA238" s="41"/>
      <c r="HB238" s="41"/>
      <c r="HC238" s="41"/>
      <c r="HD238" s="41"/>
      <c r="HE238" s="41"/>
      <c r="HF238" s="41"/>
      <c r="HG238" s="41"/>
      <c r="HH238" s="41"/>
      <c r="HI238" s="41"/>
      <c r="HJ238" s="41"/>
      <c r="HK238" s="41"/>
      <c r="HL238" s="41"/>
      <c r="HM238" s="41"/>
      <c r="HN238" s="41"/>
      <c r="HO238" s="41"/>
      <c r="HP238" s="41"/>
      <c r="HQ238" s="41"/>
      <c r="HR238" s="41"/>
      <c r="HS238" s="41"/>
      <c r="HT238" s="41"/>
      <c r="HU238" s="41"/>
      <c r="HV238" s="41"/>
      <c r="HW238" s="41"/>
      <c r="HX238" s="41"/>
      <c r="HY238" s="41"/>
      <c r="HZ238" s="41"/>
      <c r="IA238" s="41"/>
      <c r="IB238" s="41"/>
      <c r="IC238" s="41"/>
      <c r="ID238" s="41"/>
      <c r="IE238" s="41"/>
      <c r="IF238" s="41"/>
      <c r="IG238" s="41"/>
      <c r="IH238" s="41"/>
      <c r="II238" s="41"/>
      <c r="IJ238" s="41"/>
      <c r="IK238" s="41"/>
      <c r="IL238" s="41"/>
      <c r="IM238" s="41"/>
      <c r="IN238" s="41"/>
      <c r="IO238" s="41"/>
      <c r="IP238" s="41"/>
      <c r="IQ238" s="41"/>
      <c r="IR238" s="41"/>
      <c r="IS238" s="41"/>
      <c r="IT238" s="41"/>
      <c r="IU238" s="41"/>
      <c r="IV238" s="41"/>
      <c r="IW238" s="41"/>
      <c r="IX238" s="41"/>
      <c r="IY238" s="41"/>
      <c r="IZ238" s="41"/>
      <c r="JA238" s="41"/>
      <c r="JB238" s="41"/>
      <c r="JC238" s="41"/>
      <c r="JD238" s="41"/>
      <c r="JE238" s="41"/>
      <c r="JF238" s="41"/>
      <c r="JG238" s="41"/>
      <c r="JH238" s="41"/>
      <c r="JI238" s="41"/>
      <c r="JJ238" s="41"/>
      <c r="JK238" s="41"/>
      <c r="JL238" s="41"/>
      <c r="JM238" s="41"/>
      <c r="JN238" s="41"/>
      <c r="JO238" s="41"/>
      <c r="JP238" s="41"/>
      <c r="JQ238" s="41"/>
      <c r="JR238" s="41"/>
      <c r="JS238" s="41"/>
      <c r="JT238" s="41"/>
      <c r="JU238" s="41"/>
      <c r="JV238" s="41"/>
      <c r="JW238" s="41"/>
      <c r="JX238" s="41"/>
      <c r="JY238" s="41"/>
      <c r="JZ238" s="41"/>
      <c r="KA238" s="41"/>
      <c r="KB238" s="41"/>
      <c r="KC238" s="41"/>
      <c r="KD238" s="41"/>
      <c r="KE238" s="41"/>
      <c r="KF238" s="41"/>
      <c r="KG238" s="41"/>
      <c r="KH238" s="41"/>
      <c r="KI238" s="41"/>
      <c r="KJ238" s="41"/>
      <c r="KK238" s="41"/>
      <c r="KL238" s="41"/>
      <c r="KM238" s="41"/>
      <c r="KN238" s="41"/>
      <c r="KO238" s="41"/>
      <c r="KP238" s="41"/>
      <c r="KQ238" s="41"/>
      <c r="KR238" s="41"/>
      <c r="KS238" s="41"/>
      <c r="KT238" s="41"/>
      <c r="KU238" s="41"/>
      <c r="KV238" s="41"/>
      <c r="KW238" s="41"/>
      <c r="KX238" s="41"/>
      <c r="KY238" s="41"/>
      <c r="KZ238" s="41"/>
      <c r="LA238" s="41"/>
      <c r="LB238" s="41"/>
      <c r="LC238" s="41"/>
      <c r="LD238" s="41"/>
      <c r="LE238" s="41"/>
      <c r="LF238" s="41"/>
      <c r="LG238" s="41"/>
      <c r="LH238" s="41"/>
      <c r="LI238" s="41"/>
      <c r="LJ238" s="41"/>
      <c r="LK238" s="41"/>
      <c r="LL238" s="41"/>
      <c r="LM238" s="41"/>
      <c r="LN238" s="41"/>
      <c r="LO238" s="41"/>
      <c r="LP238" s="41"/>
      <c r="LQ238" s="41"/>
      <c r="LR238" s="41"/>
      <c r="LS238" s="41"/>
      <c r="LT238" s="41"/>
      <c r="LU238" s="41"/>
      <c r="LV238" s="41"/>
      <c r="LW238" s="41"/>
      <c r="LX238" s="41"/>
      <c r="LY238" s="41"/>
      <c r="LZ238" s="41"/>
      <c r="MA238" s="41"/>
      <c r="MB238" s="41"/>
      <c r="MC238" s="41"/>
      <c r="MD238" s="41"/>
      <c r="ME238" s="41"/>
      <c r="MF238" s="41"/>
      <c r="MG238" s="41"/>
      <c r="MH238" s="41"/>
      <c r="MI238" s="41"/>
      <c r="MJ238" s="41"/>
      <c r="MK238" s="41"/>
      <c r="ML238" s="41"/>
      <c r="MM238" s="41"/>
      <c r="MN238" s="41"/>
      <c r="MO238" s="41"/>
      <c r="MP238" s="41"/>
      <c r="MQ238" s="41"/>
      <c r="MR238" s="41"/>
      <c r="MS238" s="41"/>
      <c r="MT238" s="41"/>
      <c r="MU238" s="41"/>
      <c r="MV238" s="41"/>
      <c r="MW238" s="41"/>
      <c r="MX238" s="41"/>
      <c r="MY238" s="41"/>
      <c r="MZ238" s="41"/>
      <c r="NA238" s="41"/>
      <c r="NB238" s="41"/>
      <c r="NC238" s="41"/>
      <c r="ND238" s="41"/>
      <c r="NE238" s="41"/>
      <c r="NF238" s="41"/>
      <c r="NG238" s="41"/>
      <c r="NH238" s="41"/>
      <c r="NI238" s="41"/>
      <c r="NJ238" s="41"/>
      <c r="NK238" s="41"/>
      <c r="NL238" s="41"/>
      <c r="NM238" s="41"/>
      <c r="NN238" s="41"/>
      <c r="NO238" s="41"/>
      <c r="NP238" s="41"/>
      <c r="NQ238" s="41"/>
      <c r="NR238" s="41"/>
      <c r="NS238" s="41"/>
      <c r="NT238" s="41"/>
      <c r="NU238" s="41"/>
      <c r="NV238" s="41"/>
      <c r="NW238" s="41"/>
      <c r="NX238" s="41"/>
      <c r="NY238" s="41"/>
      <c r="NZ238" s="41"/>
      <c r="OA238" s="41"/>
      <c r="OB238" s="41"/>
      <c r="OC238" s="41"/>
      <c r="OD238" s="41"/>
      <c r="OE238" s="41"/>
      <c r="OF238" s="41"/>
      <c r="OG238" s="41"/>
      <c r="OH238" s="41"/>
      <c r="OI238" s="41"/>
      <c r="OJ238" s="41"/>
      <c r="OK238" s="41"/>
      <c r="OL238" s="41"/>
      <c r="OM238" s="41"/>
      <c r="ON238" s="41"/>
      <c r="OO238" s="41"/>
      <c r="OP238" s="41"/>
      <c r="OQ238" s="41"/>
      <c r="OR238" s="41"/>
      <c r="OS238" s="41"/>
      <c r="OT238" s="41"/>
      <c r="OU238" s="41"/>
      <c r="OV238" s="41"/>
      <c r="OW238" s="41"/>
      <c r="OX238" s="41"/>
      <c r="OY238" s="41"/>
      <c r="OZ238" s="41"/>
      <c r="PA238" s="41"/>
      <c r="PB238" s="41"/>
      <c r="PC238" s="41"/>
      <c r="PD238" s="41"/>
      <c r="PE238" s="41"/>
      <c r="PF238" s="41"/>
      <c r="PG238" s="41"/>
      <c r="PH238" s="41"/>
      <c r="PI238" s="41"/>
      <c r="PJ238" s="41"/>
      <c r="PK238" s="41"/>
      <c r="PL238" s="41"/>
      <c r="PM238" s="41"/>
      <c r="PN238" s="41"/>
      <c r="PO238" s="41"/>
      <c r="PP238" s="41"/>
      <c r="PQ238" s="41"/>
      <c r="PR238" s="41"/>
      <c r="PS238" s="41"/>
      <c r="PT238" s="41"/>
      <c r="PU238" s="41"/>
      <c r="PV238" s="41"/>
      <c r="PW238" s="41"/>
      <c r="PX238" s="41"/>
      <c r="PY238" s="41"/>
      <c r="PZ238" s="41"/>
      <c r="QA238" s="41"/>
      <c r="QB238" s="41"/>
      <c r="QC238" s="41"/>
      <c r="QD238" s="41"/>
      <c r="QE238" s="41"/>
      <c r="QF238" s="41"/>
      <c r="QG238" s="41"/>
      <c r="QH238" s="41"/>
      <c r="QI238" s="41"/>
      <c r="QJ238" s="41"/>
      <c r="QK238" s="41"/>
      <c r="QL238" s="41"/>
      <c r="QM238" s="41"/>
      <c r="QN238" s="41"/>
      <c r="QO238" s="41"/>
      <c r="QP238" s="41"/>
      <c r="QQ238" s="41"/>
      <c r="QR238" s="41"/>
      <c r="QS238" s="41"/>
      <c r="QT238" s="41"/>
      <c r="QU238" s="41"/>
      <c r="QV238" s="41"/>
      <c r="QW238" s="41"/>
      <c r="QX238" s="41"/>
      <c r="QY238" s="41"/>
      <c r="QZ238" s="41"/>
      <c r="RA238" s="41"/>
      <c r="RB238" s="41"/>
      <c r="RC238" s="41"/>
      <c r="RD238" s="41"/>
      <c r="RE238" s="41"/>
      <c r="RF238" s="41"/>
      <c r="RG238" s="41"/>
      <c r="RH238" s="41"/>
      <c r="RI238" s="41"/>
      <c r="RJ238" s="41"/>
      <c r="RK238" s="41"/>
      <c r="RL238" s="41"/>
      <c r="RM238" s="41"/>
      <c r="RN238" s="41"/>
      <c r="RO238" s="41"/>
      <c r="RP238" s="41"/>
      <c r="RQ238" s="41"/>
      <c r="RR238" s="41"/>
      <c r="RS238" s="41"/>
      <c r="RT238" s="41"/>
      <c r="RU238" s="41"/>
      <c r="RV238" s="41"/>
      <c r="RW238" s="41"/>
      <c r="RX238" s="41"/>
      <c r="RY238" s="41"/>
      <c r="RZ238" s="41"/>
      <c r="SA238" s="41"/>
      <c r="SB238" s="41"/>
      <c r="SC238" s="41"/>
      <c r="SD238" s="41"/>
      <c r="SE238" s="41"/>
      <c r="SF238" s="41"/>
      <c r="SG238" s="41"/>
      <c r="SH238" s="41"/>
      <c r="SI238" s="41"/>
      <c r="SJ238" s="41"/>
      <c r="SK238" s="41"/>
      <c r="SL238" s="41"/>
      <c r="SM238" s="41"/>
      <c r="SN238" s="41"/>
      <c r="SO238" s="41"/>
      <c r="SP238" s="41"/>
      <c r="SQ238" s="41"/>
      <c r="SR238" s="41"/>
      <c r="SS238" s="41"/>
      <c r="ST238" s="41"/>
      <c r="SU238" s="41"/>
      <c r="SV238" s="41"/>
      <c r="SW238" s="41"/>
      <c r="SX238" s="41"/>
      <c r="SY238" s="41"/>
      <c r="SZ238" s="41"/>
      <c r="TA238" s="41"/>
      <c r="TB238" s="41"/>
      <c r="TC238" s="41"/>
      <c r="TD238" s="41"/>
      <c r="TE238" s="41"/>
      <c r="TF238" s="41"/>
      <c r="TG238" s="41"/>
      <c r="TH238" s="41"/>
      <c r="TI238" s="41"/>
      <c r="TJ238" s="41"/>
      <c r="TK238" s="41"/>
      <c r="TL238" s="41"/>
      <c r="TM238" s="41"/>
      <c r="TN238" s="41"/>
      <c r="TO238" s="41"/>
      <c r="TP238" s="41"/>
      <c r="TQ238" s="41"/>
      <c r="TR238" s="41"/>
      <c r="TS238" s="41"/>
      <c r="TT238" s="41"/>
      <c r="TU238" s="41"/>
      <c r="TV238" s="41"/>
      <c r="TW238" s="41"/>
      <c r="TX238" s="41"/>
      <c r="TY238" s="41"/>
      <c r="TZ238" s="41"/>
      <c r="UA238" s="41"/>
      <c r="UB238" s="41"/>
      <c r="UC238" s="41"/>
      <c r="UD238" s="41"/>
      <c r="UE238" s="41"/>
      <c r="UF238" s="41"/>
      <c r="UG238" s="41"/>
      <c r="UH238" s="41"/>
      <c r="UI238" s="41"/>
      <c r="UJ238" s="41"/>
      <c r="UK238" s="41"/>
      <c r="UL238" s="41"/>
      <c r="UM238" s="41"/>
      <c r="UN238" s="41"/>
      <c r="UO238" s="41"/>
      <c r="UP238" s="41"/>
      <c r="UQ238" s="41"/>
      <c r="UR238" s="41"/>
      <c r="US238" s="41"/>
      <c r="UT238" s="41"/>
      <c r="UU238" s="41"/>
      <c r="UV238" s="41"/>
      <c r="UW238" s="41"/>
      <c r="UX238" s="41"/>
      <c r="UY238" s="41"/>
      <c r="UZ238" s="41"/>
      <c r="VA238" s="41"/>
      <c r="VB238" s="41"/>
      <c r="VC238" s="41"/>
      <c r="VD238" s="41"/>
      <c r="VE238" s="41"/>
      <c r="VF238" s="41"/>
      <c r="VG238" s="41"/>
      <c r="VH238" s="41"/>
      <c r="VI238" s="41"/>
      <c r="VJ238" s="41"/>
      <c r="VK238" s="41"/>
      <c r="VL238" s="41"/>
      <c r="VM238" s="41"/>
      <c r="VN238" s="41"/>
      <c r="VO238" s="41"/>
      <c r="VP238" s="41"/>
      <c r="VQ238" s="41"/>
      <c r="VR238" s="41"/>
      <c r="VS238" s="41"/>
      <c r="VT238" s="41"/>
      <c r="VU238" s="41"/>
      <c r="VV238" s="41"/>
      <c r="VW238" s="41"/>
      <c r="VX238" s="41"/>
      <c r="VY238" s="41"/>
      <c r="VZ238" s="41"/>
      <c r="WA238" s="41"/>
      <c r="WB238" s="41"/>
      <c r="WC238" s="41"/>
      <c r="WD238" s="41"/>
      <c r="WE238" s="41"/>
      <c r="WF238" s="41"/>
      <c r="WG238" s="41"/>
      <c r="WH238" s="41"/>
      <c r="WI238" s="41"/>
      <c r="WJ238" s="41"/>
      <c r="WK238" s="41"/>
      <c r="WL238" s="41"/>
      <c r="WM238" s="41"/>
      <c r="WN238" s="41"/>
      <c r="WO238" s="41"/>
      <c r="WP238" s="41"/>
      <c r="WQ238" s="41"/>
      <c r="WR238" s="41"/>
      <c r="WS238" s="41"/>
      <c r="WT238" s="41"/>
      <c r="WU238" s="41"/>
      <c r="WV238" s="41"/>
      <c r="WW238" s="41"/>
      <c r="WX238" s="41"/>
      <c r="WY238" s="41"/>
      <c r="WZ238" s="41"/>
      <c r="XA238" s="41"/>
      <c r="XB238" s="41"/>
      <c r="XC238" s="41"/>
      <c r="XD238" s="41"/>
      <c r="XE238" s="41"/>
      <c r="XF238" s="41"/>
      <c r="XG238" s="41"/>
      <c r="XH238" s="41"/>
      <c r="XI238" s="41"/>
      <c r="XJ238" s="41"/>
      <c r="XK238" s="41"/>
      <c r="XL238" s="41"/>
      <c r="XM238" s="41"/>
      <c r="XN238" s="41"/>
      <c r="XO238" s="41"/>
      <c r="XP238" s="41"/>
      <c r="XQ238" s="41"/>
      <c r="XR238" s="41"/>
      <c r="XS238" s="41"/>
      <c r="XT238" s="41"/>
      <c r="XU238" s="41"/>
      <c r="XV238" s="41"/>
      <c r="XW238" s="41"/>
      <c r="XX238" s="41"/>
      <c r="XY238" s="41"/>
      <c r="XZ238" s="41"/>
      <c r="YA238" s="41"/>
      <c r="YB238" s="41"/>
      <c r="YC238" s="41"/>
      <c r="YD238" s="41"/>
      <c r="YE238" s="41"/>
      <c r="YF238" s="41"/>
      <c r="YG238" s="41"/>
      <c r="YH238" s="41"/>
      <c r="YI238" s="41"/>
      <c r="YJ238" s="41"/>
      <c r="YK238" s="41"/>
      <c r="YL238" s="41"/>
      <c r="YM238" s="41"/>
      <c r="YN238" s="41"/>
      <c r="YO238" s="41"/>
      <c r="YP238" s="41"/>
      <c r="YQ238" s="41"/>
      <c r="YR238" s="41"/>
      <c r="YS238" s="41"/>
      <c r="YT238" s="41"/>
      <c r="YU238" s="41"/>
      <c r="YV238" s="41"/>
      <c r="YW238" s="41"/>
      <c r="YX238" s="41"/>
      <c r="YY238" s="41"/>
      <c r="YZ238" s="41"/>
      <c r="ZA238" s="41"/>
      <c r="ZB238" s="41"/>
      <c r="ZC238" s="41"/>
      <c r="ZD238" s="41"/>
      <c r="ZE238" s="41"/>
      <c r="ZF238" s="41"/>
      <c r="ZG238" s="41"/>
      <c r="ZH238" s="41"/>
      <c r="ZI238" s="41"/>
      <c r="ZJ238" s="41"/>
      <c r="ZK238" s="41"/>
      <c r="ZL238" s="41"/>
      <c r="ZM238" s="41"/>
      <c r="ZN238" s="41"/>
      <c r="ZO238" s="41"/>
      <c r="ZP238" s="41"/>
      <c r="ZQ238" s="41"/>
      <c r="ZR238" s="41"/>
      <c r="ZS238" s="41"/>
      <c r="ZT238" s="41"/>
      <c r="ZU238" s="41"/>
      <c r="ZV238" s="41"/>
      <c r="ZW238" s="41"/>
      <c r="ZX238" s="41"/>
      <c r="ZY238" s="41"/>
      <c r="ZZ238" s="41"/>
      <c r="AAA238" s="41"/>
      <c r="AAB238" s="41"/>
      <c r="AAC238" s="41"/>
      <c r="AAD238" s="41"/>
      <c r="AAE238" s="41"/>
      <c r="AAF238" s="41"/>
      <c r="AAG238" s="41"/>
      <c r="AAH238" s="41"/>
      <c r="AAI238" s="41"/>
      <c r="AAJ238" s="41"/>
      <c r="AAK238" s="41"/>
      <c r="AAL238" s="41"/>
      <c r="AAM238" s="41"/>
      <c r="AAN238" s="41"/>
      <c r="AAO238" s="41"/>
      <c r="AAP238" s="41"/>
      <c r="AAQ238" s="41"/>
      <c r="AAR238" s="41"/>
      <c r="AAS238" s="41"/>
      <c r="AAT238" s="41"/>
      <c r="AAU238" s="41"/>
      <c r="AAV238" s="41"/>
      <c r="AAW238" s="41"/>
      <c r="AAX238" s="41"/>
      <c r="AAY238" s="41"/>
      <c r="AAZ238" s="41"/>
      <c r="ABA238" s="41"/>
      <c r="ABB238" s="41"/>
      <c r="ABC238" s="41"/>
      <c r="ABD238" s="41"/>
      <c r="ABE238" s="41"/>
      <c r="ABF238" s="41"/>
      <c r="ABG238" s="41"/>
      <c r="ABH238" s="41"/>
      <c r="ABI238" s="41"/>
      <c r="ABJ238" s="41"/>
      <c r="ABK238" s="41"/>
      <c r="ABL238" s="41"/>
      <c r="ABM238" s="41"/>
      <c r="ABN238" s="41"/>
      <c r="ABO238" s="41"/>
      <c r="ABP238" s="41"/>
      <c r="ABQ238" s="41"/>
      <c r="ABR238" s="41"/>
      <c r="ABS238" s="41"/>
      <c r="ABT238" s="41"/>
      <c r="ABU238" s="41"/>
      <c r="ABV238" s="41"/>
      <c r="ABW238" s="41"/>
      <c r="ABX238" s="41"/>
      <c r="ABY238" s="41"/>
      <c r="ABZ238" s="41"/>
      <c r="ACA238" s="41"/>
      <c r="ACB238" s="41"/>
      <c r="ACC238" s="41"/>
      <c r="ACD238" s="41"/>
      <c r="ACE238" s="41"/>
      <c r="ACF238" s="41"/>
      <c r="ACG238" s="41"/>
      <c r="ACH238" s="41"/>
      <c r="ACI238" s="41"/>
      <c r="ACJ238" s="41"/>
      <c r="ACK238" s="41"/>
      <c r="ACL238" s="41"/>
      <c r="ACM238" s="41"/>
      <c r="ACN238" s="41"/>
      <c r="ACO238" s="41"/>
      <c r="ACP238" s="41"/>
      <c r="ACQ238" s="41"/>
      <c r="ACR238" s="41"/>
      <c r="ACS238" s="41"/>
      <c r="ACT238" s="41"/>
      <c r="ACU238" s="41"/>
      <c r="ACV238" s="41"/>
      <c r="ACW238" s="41"/>
      <c r="ACX238" s="41"/>
      <c r="ACY238" s="41"/>
      <c r="ACZ238" s="41"/>
      <c r="ADA238" s="41"/>
      <c r="ADB238" s="41"/>
      <c r="ADC238" s="41"/>
      <c r="ADD238" s="41"/>
      <c r="ADE238" s="41"/>
      <c r="ADF238" s="41"/>
      <c r="ADG238" s="41"/>
      <c r="ADH238" s="41"/>
      <c r="ADI238" s="41"/>
      <c r="ADJ238" s="41"/>
      <c r="ADK238" s="41"/>
      <c r="ADL238" s="41"/>
      <c r="ADM238" s="41"/>
      <c r="ADN238" s="41"/>
      <c r="ADO238" s="41"/>
      <c r="ADP238" s="41"/>
      <c r="ADQ238" s="41"/>
      <c r="ADR238" s="41"/>
      <c r="ADS238" s="41"/>
      <c r="ADT238" s="41"/>
      <c r="ADU238" s="41"/>
      <c r="ADV238" s="41"/>
      <c r="ADW238" s="41"/>
      <c r="ADX238" s="41"/>
      <c r="ADY238" s="41"/>
      <c r="ADZ238" s="41"/>
      <c r="AEA238" s="41"/>
      <c r="AEB238" s="41"/>
      <c r="AEC238" s="41"/>
      <c r="AED238" s="41"/>
      <c r="AEE238" s="41"/>
      <c r="AEF238" s="41"/>
      <c r="AEG238" s="41"/>
      <c r="AEH238" s="41"/>
      <c r="AEI238" s="41"/>
      <c r="AEJ238" s="41"/>
      <c r="AEK238" s="41"/>
      <c r="AEL238" s="41"/>
      <c r="AEM238" s="41"/>
      <c r="AEN238" s="41"/>
      <c r="AEO238" s="41"/>
      <c r="AEP238" s="41"/>
      <c r="AEQ238" s="41"/>
      <c r="AER238" s="41"/>
      <c r="AES238" s="41"/>
      <c r="AET238" s="41"/>
      <c r="AEU238" s="41"/>
      <c r="AEV238" s="41"/>
      <c r="AEW238" s="41"/>
      <c r="AEX238" s="41"/>
      <c r="AEY238" s="41"/>
      <c r="AEZ238" s="41"/>
      <c r="AFA238" s="41"/>
      <c r="AFB238" s="41"/>
      <c r="AFC238" s="41"/>
      <c r="AFD238" s="41"/>
      <c r="AFE238" s="41"/>
      <c r="AFF238" s="41"/>
      <c r="AFG238" s="41"/>
      <c r="AFH238" s="41"/>
      <c r="AFI238" s="41"/>
      <c r="AFJ238" s="41"/>
      <c r="AFK238" s="41"/>
      <c r="AFL238" s="41"/>
      <c r="AFM238" s="41"/>
      <c r="AFN238" s="41"/>
      <c r="AFO238" s="41"/>
      <c r="AFP238" s="41"/>
      <c r="AFQ238" s="41"/>
      <c r="AFR238" s="41"/>
      <c r="AFS238" s="41"/>
      <c r="AFT238" s="41"/>
      <c r="AFU238" s="41"/>
      <c r="AFV238" s="41"/>
      <c r="AFW238" s="41"/>
      <c r="AFX238" s="41"/>
      <c r="AFY238" s="41"/>
      <c r="AFZ238" s="41"/>
      <c r="AGA238" s="41"/>
      <c r="AGB238" s="41"/>
      <c r="AGC238" s="41"/>
      <c r="AGD238" s="41"/>
      <c r="AGE238" s="41"/>
      <c r="AGF238" s="41"/>
      <c r="AGG238" s="41"/>
      <c r="AGH238" s="41"/>
      <c r="AGI238" s="41"/>
      <c r="AGJ238" s="41"/>
      <c r="AGK238" s="41"/>
      <c r="AGL238" s="41"/>
      <c r="AGM238" s="41"/>
      <c r="AGN238" s="41"/>
      <c r="AGO238" s="41"/>
      <c r="AGP238" s="41"/>
      <c r="AGQ238" s="41"/>
      <c r="AGR238" s="41"/>
      <c r="AGS238" s="41"/>
      <c r="AGT238" s="41"/>
      <c r="AGU238" s="41"/>
      <c r="AGV238" s="41"/>
      <c r="AGW238" s="41"/>
      <c r="AGX238" s="41"/>
      <c r="AGY238" s="41"/>
      <c r="AGZ238" s="41"/>
      <c r="AHA238" s="41"/>
      <c r="AHB238" s="41"/>
      <c r="AHC238" s="41"/>
      <c r="AHD238" s="41"/>
      <c r="AHE238" s="41"/>
      <c r="AHF238" s="41"/>
      <c r="AHG238" s="41"/>
      <c r="AHH238" s="41"/>
      <c r="AHI238" s="41"/>
      <c r="AHJ238" s="41"/>
      <c r="AHK238" s="41"/>
      <c r="AHL238" s="41"/>
      <c r="AHM238" s="41"/>
      <c r="AHN238" s="41"/>
      <c r="AHO238" s="41"/>
      <c r="AHP238" s="41"/>
      <c r="AHQ238" s="41"/>
      <c r="AHR238" s="41"/>
      <c r="AHS238" s="41"/>
      <c r="AHT238" s="41"/>
      <c r="AHU238" s="41"/>
      <c r="AHV238" s="41"/>
      <c r="AHW238" s="41"/>
      <c r="AHX238" s="41"/>
      <c r="AHY238" s="41"/>
      <c r="AHZ238" s="41"/>
      <c r="AIA238" s="41"/>
      <c r="AIB238" s="41"/>
      <c r="AIC238" s="41"/>
      <c r="AID238" s="41"/>
      <c r="AIE238" s="41"/>
      <c r="AIF238" s="41"/>
      <c r="AIG238" s="41"/>
      <c r="AIH238" s="41"/>
      <c r="AII238" s="41"/>
      <c r="AIJ238" s="41"/>
      <c r="AIK238" s="41"/>
      <c r="AIL238" s="41"/>
      <c r="AIM238" s="41"/>
      <c r="AIN238" s="41"/>
      <c r="AIO238" s="41"/>
      <c r="AIP238" s="41"/>
      <c r="AIQ238" s="41"/>
      <c r="AIR238" s="41"/>
      <c r="AIS238" s="41"/>
      <c r="AIT238" s="41"/>
      <c r="AIU238" s="41"/>
      <c r="AIV238" s="41"/>
      <c r="AIW238" s="41"/>
      <c r="AIX238" s="41"/>
      <c r="AIY238" s="41"/>
      <c r="AIZ238" s="41"/>
      <c r="AJA238" s="41"/>
      <c r="AJB238" s="41"/>
      <c r="AJC238" s="41"/>
      <c r="AJD238" s="41"/>
      <c r="AJE238" s="41"/>
      <c r="AJF238" s="41"/>
      <c r="AJG238" s="41"/>
      <c r="AJH238" s="41"/>
      <c r="AJI238" s="41"/>
      <c r="AJJ238" s="41"/>
      <c r="AJK238" s="41"/>
      <c r="AJL238" s="41"/>
      <c r="AJM238" s="41"/>
      <c r="AJN238" s="41"/>
      <c r="AJO238" s="41"/>
      <c r="AJP238" s="41"/>
      <c r="AJQ238" s="41"/>
      <c r="AJR238" s="41"/>
      <c r="AJS238" s="41"/>
      <c r="AJT238" s="41"/>
      <c r="AJU238" s="41"/>
      <c r="AJV238" s="41"/>
      <c r="AJW238" s="41"/>
      <c r="AJX238" s="41"/>
      <c r="AJY238" s="41"/>
      <c r="AJZ238" s="41"/>
      <c r="AKA238" s="41"/>
      <c r="AKB238" s="41"/>
      <c r="AKC238" s="41"/>
      <c r="AKD238" s="41"/>
      <c r="AKE238" s="41"/>
      <c r="AKF238" s="41"/>
      <c r="AKG238" s="41"/>
      <c r="AKH238" s="41"/>
      <c r="AKI238" s="41"/>
      <c r="AKJ238" s="41"/>
      <c r="AKK238" s="41"/>
      <c r="AKL238" s="41"/>
      <c r="AKM238" s="41"/>
      <c r="AKN238" s="41"/>
      <c r="AKO238" s="41"/>
      <c r="AKP238" s="41"/>
      <c r="AKQ238" s="41"/>
      <c r="AKR238" s="41"/>
      <c r="AKS238" s="41"/>
      <c r="AKT238" s="41"/>
      <c r="AKU238" s="41"/>
      <c r="AKV238" s="41"/>
      <c r="AKW238" s="41"/>
      <c r="AKX238" s="41"/>
      <c r="AKY238" s="41"/>
      <c r="AKZ238" s="41"/>
      <c r="ALA238" s="41"/>
      <c r="ALB238" s="41"/>
      <c r="ALC238" s="41"/>
      <c r="ALD238" s="41"/>
      <c r="ALE238" s="41"/>
      <c r="ALF238" s="41"/>
      <c r="ALG238" s="41"/>
      <c r="ALH238" s="41"/>
      <c r="ALI238" s="41"/>
      <c r="ALJ238" s="41"/>
      <c r="ALK238" s="41"/>
      <c r="ALL238" s="41"/>
      <c r="ALM238" s="41"/>
      <c r="ALN238" s="41"/>
      <c r="ALO238" s="41"/>
      <c r="ALP238" s="41"/>
      <c r="ALQ238" s="41"/>
      <c r="ALR238" s="41"/>
      <c r="ALS238" s="41"/>
      <c r="ALT238" s="41"/>
      <c r="ALU238" s="41"/>
      <c r="ALV238" s="41"/>
      <c r="ALW238" s="41"/>
      <c r="ALX238" s="41"/>
      <c r="ALY238" s="41"/>
      <c r="ALZ238" s="41"/>
      <c r="AMA238" s="41"/>
      <c r="AMB238" s="41"/>
      <c r="AMC238" s="41"/>
      <c r="AMD238" s="41"/>
      <c r="AME238" s="41"/>
    </row>
    <row r="239" spans="1:1019" ht="24" customHeight="1" thickBot="1" x14ac:dyDescent="0.25">
      <c r="A239" s="586"/>
      <c r="B239" s="657"/>
      <c r="C239" s="555"/>
      <c r="D239" s="1091"/>
      <c r="E239" s="718"/>
      <c r="F239" s="713"/>
      <c r="G239" s="682"/>
      <c r="H239" s="684"/>
      <c r="I239" s="686"/>
      <c r="J239" s="363" t="s">
        <v>28</v>
      </c>
      <c r="K239" s="246">
        <f>L239+N239</f>
        <v>46.5</v>
      </c>
      <c r="L239" s="209">
        <v>0</v>
      </c>
      <c r="M239" s="209">
        <v>0</v>
      </c>
      <c r="N239" s="210">
        <v>46.5</v>
      </c>
      <c r="O239" s="246">
        <f>P239+R239</f>
        <v>701.2</v>
      </c>
      <c r="P239" s="209">
        <v>0</v>
      </c>
      <c r="Q239" s="209">
        <v>0</v>
      </c>
      <c r="R239" s="210">
        <v>701.2</v>
      </c>
      <c r="S239" s="246">
        <f>T239+V239</f>
        <v>701.2</v>
      </c>
      <c r="T239" s="209">
        <v>0</v>
      </c>
      <c r="U239" s="209">
        <v>0</v>
      </c>
      <c r="V239" s="210">
        <v>701.2</v>
      </c>
      <c r="W239" s="246">
        <f>X239+Z239</f>
        <v>0</v>
      </c>
      <c r="X239" s="209">
        <v>0</v>
      </c>
      <c r="Y239" s="209">
        <v>0</v>
      </c>
      <c r="Z239" s="210">
        <v>0</v>
      </c>
      <c r="AA239" s="211">
        <v>0</v>
      </c>
      <c r="AB239" s="211">
        <v>0</v>
      </c>
      <c r="AC239" s="596"/>
      <c r="AD239" s="636"/>
      <c r="AE239" s="636"/>
      <c r="AF239" s="972"/>
      <c r="AG239" s="41"/>
      <c r="AH239" s="41"/>
      <c r="AI239" s="41"/>
      <c r="AJ239" s="41"/>
      <c r="AK239" s="41"/>
      <c r="AL239" s="41"/>
      <c r="AM239" s="41"/>
      <c r="AN239" s="67"/>
      <c r="AO239" s="67"/>
      <c r="AP239" s="67"/>
      <c r="AQ239" s="58"/>
      <c r="AR239" s="58"/>
      <c r="AS239" s="58"/>
      <c r="AT239" s="58"/>
      <c r="AU239" s="58"/>
      <c r="AV239" s="58"/>
      <c r="AW239" s="58"/>
      <c r="AX239" s="58"/>
      <c r="AY239" s="58"/>
      <c r="AZ239" s="58"/>
      <c r="BA239" s="58"/>
      <c r="BB239" s="58"/>
      <c r="BC239" s="58"/>
      <c r="BD239" s="58"/>
      <c r="BE239" s="58"/>
      <c r="BF239" s="58"/>
      <c r="BG239" s="59"/>
      <c r="BH239" s="67"/>
      <c r="BI239" s="67"/>
      <c r="BJ239" s="67"/>
      <c r="BK239" s="67"/>
      <c r="BL239" s="67"/>
      <c r="BM239" s="67"/>
      <c r="BN239" s="67"/>
      <c r="BO239" s="67"/>
      <c r="BP239" s="41"/>
      <c r="BQ239" s="41"/>
      <c r="BR239" s="41"/>
      <c r="BS239" s="41"/>
      <c r="BT239" s="41"/>
      <c r="BU239" s="41"/>
      <c r="BV239" s="41"/>
      <c r="BW239" s="41"/>
      <c r="BX239" s="41"/>
      <c r="BY239" s="41"/>
      <c r="BZ239" s="41"/>
      <c r="CA239" s="41"/>
      <c r="CB239" s="41"/>
      <c r="CC239" s="41"/>
      <c r="CD239" s="41"/>
      <c r="CE239" s="41"/>
      <c r="CF239" s="41"/>
      <c r="CG239" s="41"/>
      <c r="CH239" s="41"/>
      <c r="CI239" s="41"/>
      <c r="CJ239" s="41"/>
      <c r="CK239" s="41"/>
      <c r="CL239" s="41"/>
      <c r="CM239" s="41"/>
      <c r="CN239" s="41"/>
      <c r="CO239" s="41"/>
      <c r="CP239" s="41"/>
      <c r="CQ239" s="41"/>
      <c r="CR239" s="41"/>
      <c r="CS239" s="41"/>
      <c r="CT239" s="41"/>
      <c r="CU239" s="41"/>
      <c r="CV239" s="41"/>
      <c r="CW239" s="41"/>
      <c r="CX239" s="41"/>
      <c r="CY239" s="41"/>
      <c r="CZ239" s="41"/>
      <c r="DA239" s="41"/>
      <c r="DB239" s="41"/>
      <c r="DC239" s="41"/>
      <c r="DD239" s="41"/>
      <c r="DE239" s="41"/>
      <c r="DF239" s="41"/>
      <c r="DG239" s="41"/>
      <c r="DH239" s="41"/>
      <c r="DI239" s="41"/>
      <c r="DJ239" s="41"/>
      <c r="DK239" s="41"/>
      <c r="DL239" s="41"/>
      <c r="DM239" s="41"/>
      <c r="DN239" s="41"/>
      <c r="DO239" s="41"/>
      <c r="DP239" s="41"/>
      <c r="DQ239" s="41"/>
      <c r="DR239" s="41"/>
      <c r="DS239" s="41"/>
      <c r="DT239" s="41"/>
      <c r="DU239" s="41"/>
      <c r="DV239" s="41"/>
      <c r="DW239" s="41"/>
      <c r="DX239" s="41"/>
      <c r="DY239" s="41"/>
      <c r="DZ239" s="41"/>
      <c r="EA239" s="41"/>
      <c r="EB239" s="41"/>
      <c r="EC239" s="41"/>
      <c r="ED239" s="41"/>
      <c r="EE239" s="41"/>
      <c r="EF239" s="41"/>
      <c r="EG239" s="41"/>
      <c r="EH239" s="41"/>
      <c r="EI239" s="41"/>
      <c r="EJ239" s="41"/>
      <c r="EK239" s="41"/>
      <c r="EL239" s="41"/>
      <c r="EM239" s="41"/>
      <c r="EN239" s="41"/>
      <c r="EO239" s="41"/>
      <c r="EP239" s="41"/>
      <c r="EQ239" s="41"/>
      <c r="ER239" s="41"/>
      <c r="ES239" s="41"/>
      <c r="ET239" s="41"/>
      <c r="EU239" s="41"/>
      <c r="EV239" s="41"/>
      <c r="EW239" s="41"/>
      <c r="EX239" s="41"/>
      <c r="EY239" s="41"/>
      <c r="EZ239" s="41"/>
      <c r="FA239" s="41"/>
      <c r="FB239" s="41"/>
      <c r="FC239" s="41"/>
      <c r="FD239" s="41"/>
      <c r="FE239" s="41"/>
      <c r="FF239" s="41"/>
      <c r="FG239" s="41"/>
      <c r="FH239" s="41"/>
      <c r="FI239" s="41"/>
      <c r="FJ239" s="41"/>
      <c r="FK239" s="41"/>
      <c r="FL239" s="41"/>
      <c r="FM239" s="41"/>
      <c r="FN239" s="41"/>
      <c r="FO239" s="41"/>
      <c r="FP239" s="41"/>
      <c r="FQ239" s="41"/>
      <c r="FR239" s="41"/>
      <c r="FS239" s="41"/>
      <c r="FT239" s="41"/>
      <c r="FU239" s="41"/>
      <c r="FV239" s="41"/>
      <c r="FW239" s="41"/>
      <c r="FX239" s="41"/>
      <c r="FY239" s="41"/>
      <c r="FZ239" s="41"/>
      <c r="GA239" s="41"/>
      <c r="GB239" s="41"/>
      <c r="GC239" s="41"/>
      <c r="GD239" s="41"/>
      <c r="GE239" s="41"/>
      <c r="GF239" s="41"/>
      <c r="GG239" s="41"/>
      <c r="GH239" s="41"/>
      <c r="GI239" s="41"/>
      <c r="GJ239" s="41"/>
      <c r="GK239" s="41"/>
      <c r="GL239" s="41"/>
      <c r="GM239" s="41"/>
      <c r="GN239" s="41"/>
      <c r="GO239" s="41"/>
      <c r="GP239" s="41"/>
      <c r="GQ239" s="41"/>
      <c r="GR239" s="41"/>
      <c r="GS239" s="41"/>
      <c r="GT239" s="41"/>
      <c r="GU239" s="41"/>
      <c r="GV239" s="41"/>
      <c r="GW239" s="41"/>
      <c r="GX239" s="41"/>
      <c r="GY239" s="41"/>
      <c r="GZ239" s="41"/>
      <c r="HA239" s="41"/>
      <c r="HB239" s="41"/>
      <c r="HC239" s="41"/>
      <c r="HD239" s="41"/>
      <c r="HE239" s="41"/>
      <c r="HF239" s="41"/>
      <c r="HG239" s="41"/>
      <c r="HH239" s="41"/>
      <c r="HI239" s="41"/>
      <c r="HJ239" s="41"/>
      <c r="HK239" s="41"/>
      <c r="HL239" s="41"/>
      <c r="HM239" s="41"/>
      <c r="HN239" s="41"/>
      <c r="HO239" s="41"/>
      <c r="HP239" s="41"/>
      <c r="HQ239" s="41"/>
      <c r="HR239" s="41"/>
      <c r="HS239" s="41"/>
      <c r="HT239" s="41"/>
      <c r="HU239" s="41"/>
      <c r="HV239" s="41"/>
      <c r="HW239" s="41"/>
      <c r="HX239" s="41"/>
      <c r="HY239" s="41"/>
      <c r="HZ239" s="41"/>
      <c r="IA239" s="41"/>
      <c r="IB239" s="41"/>
      <c r="IC239" s="41"/>
      <c r="ID239" s="41"/>
      <c r="IE239" s="41"/>
      <c r="IF239" s="41"/>
      <c r="IG239" s="41"/>
      <c r="IH239" s="41"/>
      <c r="II239" s="41"/>
      <c r="IJ239" s="41"/>
      <c r="IK239" s="41"/>
      <c r="IL239" s="41"/>
      <c r="IM239" s="41"/>
      <c r="IN239" s="41"/>
      <c r="IO239" s="41"/>
      <c r="IP239" s="41"/>
      <c r="IQ239" s="41"/>
      <c r="IR239" s="41"/>
      <c r="IS239" s="41"/>
      <c r="IT239" s="41"/>
      <c r="IU239" s="41"/>
      <c r="IV239" s="41"/>
      <c r="IW239" s="41"/>
      <c r="IX239" s="41"/>
      <c r="IY239" s="41"/>
      <c r="IZ239" s="41"/>
      <c r="JA239" s="41"/>
      <c r="JB239" s="41"/>
      <c r="JC239" s="41"/>
      <c r="JD239" s="41"/>
      <c r="JE239" s="41"/>
      <c r="JF239" s="41"/>
      <c r="JG239" s="41"/>
      <c r="JH239" s="41"/>
      <c r="JI239" s="41"/>
      <c r="JJ239" s="41"/>
      <c r="JK239" s="41"/>
      <c r="JL239" s="41"/>
      <c r="JM239" s="41"/>
      <c r="JN239" s="41"/>
      <c r="JO239" s="41"/>
      <c r="JP239" s="41"/>
      <c r="JQ239" s="41"/>
      <c r="JR239" s="41"/>
      <c r="JS239" s="41"/>
      <c r="JT239" s="41"/>
      <c r="JU239" s="41"/>
      <c r="JV239" s="41"/>
      <c r="JW239" s="41"/>
      <c r="JX239" s="41"/>
      <c r="JY239" s="41"/>
      <c r="JZ239" s="41"/>
      <c r="KA239" s="41"/>
      <c r="KB239" s="41"/>
      <c r="KC239" s="41"/>
      <c r="KD239" s="41"/>
      <c r="KE239" s="41"/>
      <c r="KF239" s="41"/>
      <c r="KG239" s="41"/>
      <c r="KH239" s="41"/>
      <c r="KI239" s="41"/>
      <c r="KJ239" s="41"/>
      <c r="KK239" s="41"/>
      <c r="KL239" s="41"/>
      <c r="KM239" s="41"/>
      <c r="KN239" s="41"/>
      <c r="KO239" s="41"/>
      <c r="KP239" s="41"/>
      <c r="KQ239" s="41"/>
      <c r="KR239" s="41"/>
      <c r="KS239" s="41"/>
      <c r="KT239" s="41"/>
      <c r="KU239" s="41"/>
      <c r="KV239" s="41"/>
      <c r="KW239" s="41"/>
      <c r="KX239" s="41"/>
      <c r="KY239" s="41"/>
      <c r="KZ239" s="41"/>
      <c r="LA239" s="41"/>
      <c r="LB239" s="41"/>
      <c r="LC239" s="41"/>
      <c r="LD239" s="41"/>
      <c r="LE239" s="41"/>
      <c r="LF239" s="41"/>
      <c r="LG239" s="41"/>
      <c r="LH239" s="41"/>
      <c r="LI239" s="41"/>
      <c r="LJ239" s="41"/>
      <c r="LK239" s="41"/>
      <c r="LL239" s="41"/>
      <c r="LM239" s="41"/>
      <c r="LN239" s="41"/>
      <c r="LO239" s="41"/>
      <c r="LP239" s="41"/>
      <c r="LQ239" s="41"/>
      <c r="LR239" s="41"/>
      <c r="LS239" s="41"/>
      <c r="LT239" s="41"/>
      <c r="LU239" s="41"/>
      <c r="LV239" s="41"/>
      <c r="LW239" s="41"/>
      <c r="LX239" s="41"/>
      <c r="LY239" s="41"/>
      <c r="LZ239" s="41"/>
      <c r="MA239" s="41"/>
      <c r="MB239" s="41"/>
      <c r="MC239" s="41"/>
      <c r="MD239" s="41"/>
      <c r="ME239" s="41"/>
      <c r="MF239" s="41"/>
      <c r="MG239" s="41"/>
      <c r="MH239" s="41"/>
      <c r="MI239" s="41"/>
      <c r="MJ239" s="41"/>
      <c r="MK239" s="41"/>
      <c r="ML239" s="41"/>
      <c r="MM239" s="41"/>
      <c r="MN239" s="41"/>
      <c r="MO239" s="41"/>
      <c r="MP239" s="41"/>
      <c r="MQ239" s="41"/>
      <c r="MR239" s="41"/>
      <c r="MS239" s="41"/>
      <c r="MT239" s="41"/>
      <c r="MU239" s="41"/>
      <c r="MV239" s="41"/>
      <c r="MW239" s="41"/>
      <c r="MX239" s="41"/>
      <c r="MY239" s="41"/>
      <c r="MZ239" s="41"/>
      <c r="NA239" s="41"/>
      <c r="NB239" s="41"/>
      <c r="NC239" s="41"/>
      <c r="ND239" s="41"/>
      <c r="NE239" s="41"/>
      <c r="NF239" s="41"/>
      <c r="NG239" s="41"/>
      <c r="NH239" s="41"/>
      <c r="NI239" s="41"/>
      <c r="NJ239" s="41"/>
      <c r="NK239" s="41"/>
      <c r="NL239" s="41"/>
      <c r="NM239" s="41"/>
      <c r="NN239" s="41"/>
      <c r="NO239" s="41"/>
      <c r="NP239" s="41"/>
      <c r="NQ239" s="41"/>
      <c r="NR239" s="41"/>
      <c r="NS239" s="41"/>
      <c r="NT239" s="41"/>
      <c r="NU239" s="41"/>
      <c r="NV239" s="41"/>
      <c r="NW239" s="41"/>
      <c r="NX239" s="41"/>
      <c r="NY239" s="41"/>
      <c r="NZ239" s="41"/>
      <c r="OA239" s="41"/>
      <c r="OB239" s="41"/>
      <c r="OC239" s="41"/>
      <c r="OD239" s="41"/>
      <c r="OE239" s="41"/>
      <c r="OF239" s="41"/>
      <c r="OG239" s="41"/>
      <c r="OH239" s="41"/>
      <c r="OI239" s="41"/>
      <c r="OJ239" s="41"/>
      <c r="OK239" s="41"/>
      <c r="OL239" s="41"/>
      <c r="OM239" s="41"/>
      <c r="ON239" s="41"/>
      <c r="OO239" s="41"/>
      <c r="OP239" s="41"/>
      <c r="OQ239" s="41"/>
      <c r="OR239" s="41"/>
      <c r="OS239" s="41"/>
      <c r="OT239" s="41"/>
      <c r="OU239" s="41"/>
      <c r="OV239" s="41"/>
      <c r="OW239" s="41"/>
      <c r="OX239" s="41"/>
      <c r="OY239" s="41"/>
      <c r="OZ239" s="41"/>
      <c r="PA239" s="41"/>
      <c r="PB239" s="41"/>
      <c r="PC239" s="41"/>
      <c r="PD239" s="41"/>
      <c r="PE239" s="41"/>
      <c r="PF239" s="41"/>
      <c r="PG239" s="41"/>
      <c r="PH239" s="41"/>
      <c r="PI239" s="41"/>
      <c r="PJ239" s="41"/>
      <c r="PK239" s="41"/>
      <c r="PL239" s="41"/>
      <c r="PM239" s="41"/>
      <c r="PN239" s="41"/>
      <c r="PO239" s="41"/>
      <c r="PP239" s="41"/>
      <c r="PQ239" s="41"/>
      <c r="PR239" s="41"/>
      <c r="PS239" s="41"/>
      <c r="PT239" s="41"/>
      <c r="PU239" s="41"/>
      <c r="PV239" s="41"/>
      <c r="PW239" s="41"/>
      <c r="PX239" s="41"/>
      <c r="PY239" s="41"/>
      <c r="PZ239" s="41"/>
      <c r="QA239" s="41"/>
      <c r="QB239" s="41"/>
      <c r="QC239" s="41"/>
      <c r="QD239" s="41"/>
      <c r="QE239" s="41"/>
      <c r="QF239" s="41"/>
      <c r="QG239" s="41"/>
      <c r="QH239" s="41"/>
      <c r="QI239" s="41"/>
      <c r="QJ239" s="41"/>
      <c r="QK239" s="41"/>
      <c r="QL239" s="41"/>
      <c r="QM239" s="41"/>
      <c r="QN239" s="41"/>
      <c r="QO239" s="41"/>
      <c r="QP239" s="41"/>
      <c r="QQ239" s="41"/>
      <c r="QR239" s="41"/>
      <c r="QS239" s="41"/>
      <c r="QT239" s="41"/>
      <c r="QU239" s="41"/>
      <c r="QV239" s="41"/>
      <c r="QW239" s="41"/>
      <c r="QX239" s="41"/>
      <c r="QY239" s="41"/>
      <c r="QZ239" s="41"/>
      <c r="RA239" s="41"/>
      <c r="RB239" s="41"/>
      <c r="RC239" s="41"/>
      <c r="RD239" s="41"/>
      <c r="RE239" s="41"/>
      <c r="RF239" s="41"/>
      <c r="RG239" s="41"/>
      <c r="RH239" s="41"/>
      <c r="RI239" s="41"/>
      <c r="RJ239" s="41"/>
      <c r="RK239" s="41"/>
      <c r="RL239" s="41"/>
      <c r="RM239" s="41"/>
      <c r="RN239" s="41"/>
      <c r="RO239" s="41"/>
      <c r="RP239" s="41"/>
      <c r="RQ239" s="41"/>
      <c r="RR239" s="41"/>
      <c r="RS239" s="41"/>
      <c r="RT239" s="41"/>
      <c r="RU239" s="41"/>
      <c r="RV239" s="41"/>
      <c r="RW239" s="41"/>
      <c r="RX239" s="41"/>
      <c r="RY239" s="41"/>
      <c r="RZ239" s="41"/>
      <c r="SA239" s="41"/>
      <c r="SB239" s="41"/>
      <c r="SC239" s="41"/>
      <c r="SD239" s="41"/>
      <c r="SE239" s="41"/>
      <c r="SF239" s="41"/>
      <c r="SG239" s="41"/>
      <c r="SH239" s="41"/>
      <c r="SI239" s="41"/>
      <c r="SJ239" s="41"/>
      <c r="SK239" s="41"/>
      <c r="SL239" s="41"/>
      <c r="SM239" s="41"/>
      <c r="SN239" s="41"/>
      <c r="SO239" s="41"/>
      <c r="SP239" s="41"/>
      <c r="SQ239" s="41"/>
      <c r="SR239" s="41"/>
      <c r="SS239" s="41"/>
      <c r="ST239" s="41"/>
      <c r="SU239" s="41"/>
      <c r="SV239" s="41"/>
      <c r="SW239" s="41"/>
      <c r="SX239" s="41"/>
      <c r="SY239" s="41"/>
      <c r="SZ239" s="41"/>
      <c r="TA239" s="41"/>
      <c r="TB239" s="41"/>
      <c r="TC239" s="41"/>
      <c r="TD239" s="41"/>
      <c r="TE239" s="41"/>
      <c r="TF239" s="41"/>
      <c r="TG239" s="41"/>
      <c r="TH239" s="41"/>
      <c r="TI239" s="41"/>
      <c r="TJ239" s="41"/>
      <c r="TK239" s="41"/>
      <c r="TL239" s="41"/>
      <c r="TM239" s="41"/>
      <c r="TN239" s="41"/>
      <c r="TO239" s="41"/>
      <c r="TP239" s="41"/>
      <c r="TQ239" s="41"/>
      <c r="TR239" s="41"/>
      <c r="TS239" s="41"/>
      <c r="TT239" s="41"/>
      <c r="TU239" s="41"/>
      <c r="TV239" s="41"/>
      <c r="TW239" s="41"/>
      <c r="TX239" s="41"/>
      <c r="TY239" s="41"/>
      <c r="TZ239" s="41"/>
      <c r="UA239" s="41"/>
      <c r="UB239" s="41"/>
      <c r="UC239" s="41"/>
      <c r="UD239" s="41"/>
      <c r="UE239" s="41"/>
      <c r="UF239" s="41"/>
      <c r="UG239" s="41"/>
      <c r="UH239" s="41"/>
      <c r="UI239" s="41"/>
      <c r="UJ239" s="41"/>
      <c r="UK239" s="41"/>
      <c r="UL239" s="41"/>
      <c r="UM239" s="41"/>
      <c r="UN239" s="41"/>
      <c r="UO239" s="41"/>
      <c r="UP239" s="41"/>
      <c r="UQ239" s="41"/>
      <c r="UR239" s="41"/>
      <c r="US239" s="41"/>
      <c r="UT239" s="41"/>
      <c r="UU239" s="41"/>
      <c r="UV239" s="41"/>
      <c r="UW239" s="41"/>
      <c r="UX239" s="41"/>
      <c r="UY239" s="41"/>
      <c r="UZ239" s="41"/>
      <c r="VA239" s="41"/>
      <c r="VB239" s="41"/>
      <c r="VC239" s="41"/>
      <c r="VD239" s="41"/>
      <c r="VE239" s="41"/>
      <c r="VF239" s="41"/>
      <c r="VG239" s="41"/>
      <c r="VH239" s="41"/>
      <c r="VI239" s="41"/>
      <c r="VJ239" s="41"/>
      <c r="VK239" s="41"/>
      <c r="VL239" s="41"/>
      <c r="VM239" s="41"/>
      <c r="VN239" s="41"/>
      <c r="VO239" s="41"/>
      <c r="VP239" s="41"/>
      <c r="VQ239" s="41"/>
      <c r="VR239" s="41"/>
      <c r="VS239" s="41"/>
      <c r="VT239" s="41"/>
      <c r="VU239" s="41"/>
      <c r="VV239" s="41"/>
      <c r="VW239" s="41"/>
      <c r="VX239" s="41"/>
      <c r="VY239" s="41"/>
      <c r="VZ239" s="41"/>
      <c r="WA239" s="41"/>
      <c r="WB239" s="41"/>
      <c r="WC239" s="41"/>
      <c r="WD239" s="41"/>
      <c r="WE239" s="41"/>
      <c r="WF239" s="41"/>
      <c r="WG239" s="41"/>
      <c r="WH239" s="41"/>
      <c r="WI239" s="41"/>
      <c r="WJ239" s="41"/>
      <c r="WK239" s="41"/>
      <c r="WL239" s="41"/>
      <c r="WM239" s="41"/>
      <c r="WN239" s="41"/>
      <c r="WO239" s="41"/>
      <c r="WP239" s="41"/>
      <c r="WQ239" s="41"/>
      <c r="WR239" s="41"/>
      <c r="WS239" s="41"/>
      <c r="WT239" s="41"/>
      <c r="WU239" s="41"/>
      <c r="WV239" s="41"/>
      <c r="WW239" s="41"/>
      <c r="WX239" s="41"/>
      <c r="WY239" s="41"/>
      <c r="WZ239" s="41"/>
      <c r="XA239" s="41"/>
      <c r="XB239" s="41"/>
      <c r="XC239" s="41"/>
      <c r="XD239" s="41"/>
      <c r="XE239" s="41"/>
      <c r="XF239" s="41"/>
      <c r="XG239" s="41"/>
      <c r="XH239" s="41"/>
      <c r="XI239" s="41"/>
      <c r="XJ239" s="41"/>
      <c r="XK239" s="41"/>
      <c r="XL239" s="41"/>
      <c r="XM239" s="41"/>
      <c r="XN239" s="41"/>
      <c r="XO239" s="41"/>
      <c r="XP239" s="41"/>
      <c r="XQ239" s="41"/>
      <c r="XR239" s="41"/>
      <c r="XS239" s="41"/>
      <c r="XT239" s="41"/>
      <c r="XU239" s="41"/>
      <c r="XV239" s="41"/>
      <c r="XW239" s="41"/>
      <c r="XX239" s="41"/>
      <c r="XY239" s="41"/>
      <c r="XZ239" s="41"/>
      <c r="YA239" s="41"/>
      <c r="YB239" s="41"/>
      <c r="YC239" s="41"/>
      <c r="YD239" s="41"/>
      <c r="YE239" s="41"/>
      <c r="YF239" s="41"/>
      <c r="YG239" s="41"/>
      <c r="YH239" s="41"/>
      <c r="YI239" s="41"/>
      <c r="YJ239" s="41"/>
      <c r="YK239" s="41"/>
      <c r="YL239" s="41"/>
      <c r="YM239" s="41"/>
      <c r="YN239" s="41"/>
      <c r="YO239" s="41"/>
      <c r="YP239" s="41"/>
      <c r="YQ239" s="41"/>
      <c r="YR239" s="41"/>
      <c r="YS239" s="41"/>
      <c r="YT239" s="41"/>
      <c r="YU239" s="41"/>
      <c r="YV239" s="41"/>
      <c r="YW239" s="41"/>
      <c r="YX239" s="41"/>
      <c r="YY239" s="41"/>
      <c r="YZ239" s="41"/>
      <c r="ZA239" s="41"/>
      <c r="ZB239" s="41"/>
      <c r="ZC239" s="41"/>
      <c r="ZD239" s="41"/>
      <c r="ZE239" s="41"/>
      <c r="ZF239" s="41"/>
      <c r="ZG239" s="41"/>
      <c r="ZH239" s="41"/>
      <c r="ZI239" s="41"/>
      <c r="ZJ239" s="41"/>
      <c r="ZK239" s="41"/>
      <c r="ZL239" s="41"/>
      <c r="ZM239" s="41"/>
      <c r="ZN239" s="41"/>
      <c r="ZO239" s="41"/>
      <c r="ZP239" s="41"/>
      <c r="ZQ239" s="41"/>
      <c r="ZR239" s="41"/>
      <c r="ZS239" s="41"/>
      <c r="ZT239" s="41"/>
      <c r="ZU239" s="41"/>
      <c r="ZV239" s="41"/>
      <c r="ZW239" s="41"/>
      <c r="ZX239" s="41"/>
      <c r="ZY239" s="41"/>
      <c r="ZZ239" s="41"/>
      <c r="AAA239" s="41"/>
      <c r="AAB239" s="41"/>
      <c r="AAC239" s="41"/>
      <c r="AAD239" s="41"/>
      <c r="AAE239" s="41"/>
      <c r="AAF239" s="41"/>
      <c r="AAG239" s="41"/>
      <c r="AAH239" s="41"/>
      <c r="AAI239" s="41"/>
      <c r="AAJ239" s="41"/>
      <c r="AAK239" s="41"/>
      <c r="AAL239" s="41"/>
      <c r="AAM239" s="41"/>
      <c r="AAN239" s="41"/>
      <c r="AAO239" s="41"/>
      <c r="AAP239" s="41"/>
      <c r="AAQ239" s="41"/>
      <c r="AAR239" s="41"/>
      <c r="AAS239" s="41"/>
      <c r="AAT239" s="41"/>
      <c r="AAU239" s="41"/>
      <c r="AAV239" s="41"/>
      <c r="AAW239" s="41"/>
      <c r="AAX239" s="41"/>
      <c r="AAY239" s="41"/>
      <c r="AAZ239" s="41"/>
      <c r="ABA239" s="41"/>
      <c r="ABB239" s="41"/>
      <c r="ABC239" s="41"/>
      <c r="ABD239" s="41"/>
      <c r="ABE239" s="41"/>
      <c r="ABF239" s="41"/>
      <c r="ABG239" s="41"/>
      <c r="ABH239" s="41"/>
      <c r="ABI239" s="41"/>
      <c r="ABJ239" s="41"/>
      <c r="ABK239" s="41"/>
      <c r="ABL239" s="41"/>
      <c r="ABM239" s="41"/>
      <c r="ABN239" s="41"/>
      <c r="ABO239" s="41"/>
      <c r="ABP239" s="41"/>
      <c r="ABQ239" s="41"/>
      <c r="ABR239" s="41"/>
      <c r="ABS239" s="41"/>
      <c r="ABT239" s="41"/>
      <c r="ABU239" s="41"/>
      <c r="ABV239" s="41"/>
      <c r="ABW239" s="41"/>
      <c r="ABX239" s="41"/>
      <c r="ABY239" s="41"/>
      <c r="ABZ239" s="41"/>
      <c r="ACA239" s="41"/>
      <c r="ACB239" s="41"/>
      <c r="ACC239" s="41"/>
      <c r="ACD239" s="41"/>
      <c r="ACE239" s="41"/>
      <c r="ACF239" s="41"/>
      <c r="ACG239" s="41"/>
      <c r="ACH239" s="41"/>
      <c r="ACI239" s="41"/>
      <c r="ACJ239" s="41"/>
      <c r="ACK239" s="41"/>
      <c r="ACL239" s="41"/>
      <c r="ACM239" s="41"/>
      <c r="ACN239" s="41"/>
      <c r="ACO239" s="41"/>
      <c r="ACP239" s="41"/>
      <c r="ACQ239" s="41"/>
      <c r="ACR239" s="41"/>
      <c r="ACS239" s="41"/>
      <c r="ACT239" s="41"/>
      <c r="ACU239" s="41"/>
      <c r="ACV239" s="41"/>
      <c r="ACW239" s="41"/>
      <c r="ACX239" s="41"/>
      <c r="ACY239" s="41"/>
      <c r="ACZ239" s="41"/>
      <c r="ADA239" s="41"/>
      <c r="ADB239" s="41"/>
      <c r="ADC239" s="41"/>
      <c r="ADD239" s="41"/>
      <c r="ADE239" s="41"/>
      <c r="ADF239" s="41"/>
      <c r="ADG239" s="41"/>
      <c r="ADH239" s="41"/>
      <c r="ADI239" s="41"/>
      <c r="ADJ239" s="41"/>
      <c r="ADK239" s="41"/>
      <c r="ADL239" s="41"/>
      <c r="ADM239" s="41"/>
      <c r="ADN239" s="41"/>
      <c r="ADO239" s="41"/>
      <c r="ADP239" s="41"/>
      <c r="ADQ239" s="41"/>
      <c r="ADR239" s="41"/>
      <c r="ADS239" s="41"/>
      <c r="ADT239" s="41"/>
      <c r="ADU239" s="41"/>
      <c r="ADV239" s="41"/>
      <c r="ADW239" s="41"/>
      <c r="ADX239" s="41"/>
      <c r="ADY239" s="41"/>
      <c r="ADZ239" s="41"/>
      <c r="AEA239" s="41"/>
      <c r="AEB239" s="41"/>
      <c r="AEC239" s="41"/>
      <c r="AED239" s="41"/>
      <c r="AEE239" s="41"/>
      <c r="AEF239" s="41"/>
      <c r="AEG239" s="41"/>
      <c r="AEH239" s="41"/>
      <c r="AEI239" s="41"/>
      <c r="AEJ239" s="41"/>
      <c r="AEK239" s="41"/>
      <c r="AEL239" s="41"/>
      <c r="AEM239" s="41"/>
      <c r="AEN239" s="41"/>
      <c r="AEO239" s="41"/>
      <c r="AEP239" s="41"/>
      <c r="AEQ239" s="41"/>
      <c r="AER239" s="41"/>
      <c r="AES239" s="41"/>
      <c r="AET239" s="41"/>
      <c r="AEU239" s="41"/>
      <c r="AEV239" s="41"/>
      <c r="AEW239" s="41"/>
      <c r="AEX239" s="41"/>
      <c r="AEY239" s="41"/>
      <c r="AEZ239" s="41"/>
      <c r="AFA239" s="41"/>
      <c r="AFB239" s="41"/>
      <c r="AFC239" s="41"/>
      <c r="AFD239" s="41"/>
      <c r="AFE239" s="41"/>
      <c r="AFF239" s="41"/>
      <c r="AFG239" s="41"/>
      <c r="AFH239" s="41"/>
      <c r="AFI239" s="41"/>
      <c r="AFJ239" s="41"/>
      <c r="AFK239" s="41"/>
      <c r="AFL239" s="41"/>
      <c r="AFM239" s="41"/>
      <c r="AFN239" s="41"/>
      <c r="AFO239" s="41"/>
      <c r="AFP239" s="41"/>
      <c r="AFQ239" s="41"/>
      <c r="AFR239" s="41"/>
      <c r="AFS239" s="41"/>
      <c r="AFT239" s="41"/>
      <c r="AFU239" s="41"/>
      <c r="AFV239" s="41"/>
      <c r="AFW239" s="41"/>
      <c r="AFX239" s="41"/>
      <c r="AFY239" s="41"/>
      <c r="AFZ239" s="41"/>
      <c r="AGA239" s="41"/>
      <c r="AGB239" s="41"/>
      <c r="AGC239" s="41"/>
      <c r="AGD239" s="41"/>
      <c r="AGE239" s="41"/>
      <c r="AGF239" s="41"/>
      <c r="AGG239" s="41"/>
      <c r="AGH239" s="41"/>
      <c r="AGI239" s="41"/>
      <c r="AGJ239" s="41"/>
      <c r="AGK239" s="41"/>
      <c r="AGL239" s="41"/>
      <c r="AGM239" s="41"/>
      <c r="AGN239" s="41"/>
      <c r="AGO239" s="41"/>
      <c r="AGP239" s="41"/>
      <c r="AGQ239" s="41"/>
      <c r="AGR239" s="41"/>
      <c r="AGS239" s="41"/>
      <c r="AGT239" s="41"/>
      <c r="AGU239" s="41"/>
      <c r="AGV239" s="41"/>
      <c r="AGW239" s="41"/>
      <c r="AGX239" s="41"/>
      <c r="AGY239" s="41"/>
      <c r="AGZ239" s="41"/>
      <c r="AHA239" s="41"/>
      <c r="AHB239" s="41"/>
      <c r="AHC239" s="41"/>
      <c r="AHD239" s="41"/>
      <c r="AHE239" s="41"/>
      <c r="AHF239" s="41"/>
      <c r="AHG239" s="41"/>
      <c r="AHH239" s="41"/>
      <c r="AHI239" s="41"/>
      <c r="AHJ239" s="41"/>
      <c r="AHK239" s="41"/>
      <c r="AHL239" s="41"/>
      <c r="AHM239" s="41"/>
      <c r="AHN239" s="41"/>
      <c r="AHO239" s="41"/>
      <c r="AHP239" s="41"/>
      <c r="AHQ239" s="41"/>
      <c r="AHR239" s="41"/>
      <c r="AHS239" s="41"/>
      <c r="AHT239" s="41"/>
      <c r="AHU239" s="41"/>
      <c r="AHV239" s="41"/>
      <c r="AHW239" s="41"/>
      <c r="AHX239" s="41"/>
      <c r="AHY239" s="41"/>
      <c r="AHZ239" s="41"/>
      <c r="AIA239" s="41"/>
      <c r="AIB239" s="41"/>
      <c r="AIC239" s="41"/>
      <c r="AID239" s="41"/>
      <c r="AIE239" s="41"/>
      <c r="AIF239" s="41"/>
      <c r="AIG239" s="41"/>
      <c r="AIH239" s="41"/>
      <c r="AII239" s="41"/>
      <c r="AIJ239" s="41"/>
      <c r="AIK239" s="41"/>
      <c r="AIL239" s="41"/>
      <c r="AIM239" s="41"/>
      <c r="AIN239" s="41"/>
      <c r="AIO239" s="41"/>
      <c r="AIP239" s="41"/>
      <c r="AIQ239" s="41"/>
      <c r="AIR239" s="41"/>
      <c r="AIS239" s="41"/>
      <c r="AIT239" s="41"/>
      <c r="AIU239" s="41"/>
      <c r="AIV239" s="41"/>
      <c r="AIW239" s="41"/>
      <c r="AIX239" s="41"/>
      <c r="AIY239" s="41"/>
      <c r="AIZ239" s="41"/>
      <c r="AJA239" s="41"/>
      <c r="AJB239" s="41"/>
      <c r="AJC239" s="41"/>
      <c r="AJD239" s="41"/>
      <c r="AJE239" s="41"/>
      <c r="AJF239" s="41"/>
      <c r="AJG239" s="41"/>
      <c r="AJH239" s="41"/>
      <c r="AJI239" s="41"/>
      <c r="AJJ239" s="41"/>
      <c r="AJK239" s="41"/>
      <c r="AJL239" s="41"/>
      <c r="AJM239" s="41"/>
      <c r="AJN239" s="41"/>
      <c r="AJO239" s="41"/>
      <c r="AJP239" s="41"/>
      <c r="AJQ239" s="41"/>
      <c r="AJR239" s="41"/>
      <c r="AJS239" s="41"/>
      <c r="AJT239" s="41"/>
      <c r="AJU239" s="41"/>
      <c r="AJV239" s="41"/>
      <c r="AJW239" s="41"/>
      <c r="AJX239" s="41"/>
      <c r="AJY239" s="41"/>
      <c r="AJZ239" s="41"/>
      <c r="AKA239" s="41"/>
      <c r="AKB239" s="41"/>
      <c r="AKC239" s="41"/>
      <c r="AKD239" s="41"/>
      <c r="AKE239" s="41"/>
      <c r="AKF239" s="41"/>
      <c r="AKG239" s="41"/>
      <c r="AKH239" s="41"/>
      <c r="AKI239" s="41"/>
      <c r="AKJ239" s="41"/>
      <c r="AKK239" s="41"/>
      <c r="AKL239" s="41"/>
      <c r="AKM239" s="41"/>
      <c r="AKN239" s="41"/>
      <c r="AKO239" s="41"/>
      <c r="AKP239" s="41"/>
      <c r="AKQ239" s="41"/>
      <c r="AKR239" s="41"/>
      <c r="AKS239" s="41"/>
      <c r="AKT239" s="41"/>
      <c r="AKU239" s="41"/>
      <c r="AKV239" s="41"/>
      <c r="AKW239" s="41"/>
      <c r="AKX239" s="41"/>
      <c r="AKY239" s="41"/>
      <c r="AKZ239" s="41"/>
      <c r="ALA239" s="41"/>
      <c r="ALB239" s="41"/>
      <c r="ALC239" s="41"/>
      <c r="ALD239" s="41"/>
      <c r="ALE239" s="41"/>
      <c r="ALF239" s="41"/>
      <c r="ALG239" s="41"/>
      <c r="ALH239" s="41"/>
      <c r="ALI239" s="41"/>
      <c r="ALJ239" s="41"/>
      <c r="ALK239" s="41"/>
      <c r="ALL239" s="41"/>
      <c r="ALM239" s="41"/>
      <c r="ALN239" s="41"/>
      <c r="ALO239" s="41"/>
      <c r="ALP239" s="41"/>
      <c r="ALQ239" s="41"/>
      <c r="ALR239" s="41"/>
      <c r="ALS239" s="41"/>
      <c r="ALT239" s="41"/>
      <c r="ALU239" s="41"/>
      <c r="ALV239" s="41"/>
      <c r="ALW239" s="41"/>
      <c r="ALX239" s="41"/>
      <c r="ALY239" s="41"/>
      <c r="ALZ239" s="41"/>
      <c r="AMA239" s="41"/>
      <c r="AMB239" s="41"/>
      <c r="AMC239" s="41"/>
      <c r="AMD239" s="41"/>
      <c r="AME239" s="41"/>
    </row>
    <row r="240" spans="1:1019" ht="24" customHeight="1" thickBot="1" x14ac:dyDescent="0.25">
      <c r="A240" s="586"/>
      <c r="B240" s="657"/>
      <c r="C240" s="555"/>
      <c r="D240" s="1091"/>
      <c r="E240" s="718"/>
      <c r="F240" s="713"/>
      <c r="G240" s="682"/>
      <c r="H240" s="684"/>
      <c r="I240" s="686"/>
      <c r="J240" s="127" t="s">
        <v>26</v>
      </c>
      <c r="K240" s="8">
        <f>SUM(K238:K239)</f>
        <v>46.5</v>
      </c>
      <c r="L240" s="2">
        <f t="shared" ref="L240:AB240" si="76">SUM(L238:L239)</f>
        <v>0</v>
      </c>
      <c r="M240" s="2">
        <f t="shared" si="76"/>
        <v>0</v>
      </c>
      <c r="N240" s="7">
        <f t="shared" si="76"/>
        <v>46.5</v>
      </c>
      <c r="O240" s="8">
        <f t="shared" si="76"/>
        <v>1402.4</v>
      </c>
      <c r="P240" s="2">
        <f t="shared" si="76"/>
        <v>0</v>
      </c>
      <c r="Q240" s="2">
        <f t="shared" si="76"/>
        <v>0</v>
      </c>
      <c r="R240" s="7">
        <f t="shared" si="76"/>
        <v>1402.4</v>
      </c>
      <c r="S240" s="8">
        <f t="shared" si="76"/>
        <v>1402.4</v>
      </c>
      <c r="T240" s="2">
        <f t="shared" si="76"/>
        <v>0</v>
      </c>
      <c r="U240" s="2">
        <f t="shared" si="76"/>
        <v>0</v>
      </c>
      <c r="V240" s="7">
        <f t="shared" si="76"/>
        <v>1402.4</v>
      </c>
      <c r="W240" s="8">
        <f t="shared" si="76"/>
        <v>0</v>
      </c>
      <c r="X240" s="2">
        <f t="shared" si="76"/>
        <v>0</v>
      </c>
      <c r="Y240" s="2">
        <f t="shared" si="76"/>
        <v>0</v>
      </c>
      <c r="Z240" s="7">
        <f t="shared" si="76"/>
        <v>0</v>
      </c>
      <c r="AA240" s="9">
        <f t="shared" si="76"/>
        <v>0</v>
      </c>
      <c r="AB240" s="9">
        <f t="shared" si="76"/>
        <v>0</v>
      </c>
      <c r="AC240" s="596"/>
      <c r="AD240" s="636"/>
      <c r="AE240" s="636"/>
      <c r="AF240" s="669"/>
      <c r="AG240" s="41"/>
      <c r="AH240" s="41"/>
      <c r="AI240" s="41"/>
      <c r="AJ240" s="41"/>
      <c r="AK240" s="41"/>
      <c r="AL240" s="41"/>
      <c r="AM240" s="41"/>
      <c r="AN240" s="67"/>
      <c r="AO240" s="67"/>
      <c r="AP240" s="67"/>
      <c r="AQ240" s="58"/>
      <c r="AR240" s="58"/>
      <c r="AS240" s="58"/>
      <c r="AT240" s="58"/>
      <c r="AU240" s="58"/>
      <c r="AV240" s="58"/>
      <c r="AW240" s="58"/>
      <c r="AX240" s="58"/>
      <c r="AY240" s="58"/>
      <c r="AZ240" s="58"/>
      <c r="BA240" s="58"/>
      <c r="BB240" s="58"/>
      <c r="BC240" s="58"/>
      <c r="BD240" s="58"/>
      <c r="BE240" s="58"/>
      <c r="BF240" s="58"/>
      <c r="BG240" s="59"/>
      <c r="BH240" s="67"/>
      <c r="BI240" s="67"/>
      <c r="BJ240" s="67"/>
      <c r="BK240" s="67"/>
      <c r="BL240" s="67"/>
      <c r="BM240" s="67"/>
      <c r="BN240" s="67"/>
      <c r="BO240" s="67"/>
      <c r="BP240" s="41"/>
      <c r="BQ240" s="41"/>
      <c r="BR240" s="41"/>
      <c r="BS240" s="41"/>
      <c r="BT240" s="41"/>
      <c r="BU240" s="41"/>
      <c r="BV240" s="41"/>
      <c r="BW240" s="41"/>
      <c r="BX240" s="41"/>
      <c r="BY240" s="41"/>
      <c r="BZ240" s="41"/>
      <c r="CA240" s="41"/>
      <c r="CB240" s="41"/>
      <c r="CC240" s="41"/>
      <c r="CD240" s="41"/>
      <c r="CE240" s="41"/>
      <c r="CF240" s="41"/>
      <c r="CG240" s="41"/>
      <c r="CH240" s="41"/>
      <c r="CI240" s="41"/>
      <c r="CJ240" s="41"/>
      <c r="CK240" s="41"/>
      <c r="CL240" s="41"/>
      <c r="CM240" s="41"/>
      <c r="CN240" s="41"/>
      <c r="CO240" s="41"/>
      <c r="CP240" s="41"/>
      <c r="CQ240" s="41"/>
      <c r="CR240" s="41"/>
      <c r="CS240" s="41"/>
      <c r="CT240" s="41"/>
      <c r="CU240" s="41"/>
      <c r="CV240" s="41"/>
      <c r="CW240" s="41"/>
      <c r="CX240" s="41"/>
      <c r="CY240" s="41"/>
      <c r="CZ240" s="41"/>
      <c r="DA240" s="41"/>
      <c r="DB240" s="41"/>
      <c r="DC240" s="41"/>
      <c r="DD240" s="41"/>
      <c r="DE240" s="41"/>
      <c r="DF240" s="41"/>
      <c r="DG240" s="41"/>
      <c r="DH240" s="41"/>
      <c r="DI240" s="41"/>
      <c r="DJ240" s="41"/>
      <c r="DK240" s="41"/>
      <c r="DL240" s="41"/>
      <c r="DM240" s="41"/>
      <c r="DN240" s="41"/>
      <c r="DO240" s="41"/>
      <c r="DP240" s="41"/>
      <c r="DQ240" s="41"/>
      <c r="DR240" s="41"/>
      <c r="DS240" s="41"/>
      <c r="DT240" s="41"/>
      <c r="DU240" s="41"/>
      <c r="DV240" s="41"/>
      <c r="DW240" s="41"/>
      <c r="DX240" s="41"/>
      <c r="DY240" s="41"/>
      <c r="DZ240" s="41"/>
      <c r="EA240" s="41"/>
      <c r="EB240" s="41"/>
      <c r="EC240" s="41"/>
      <c r="ED240" s="41"/>
      <c r="EE240" s="41"/>
      <c r="EF240" s="41"/>
      <c r="EG240" s="41"/>
      <c r="EH240" s="41"/>
      <c r="EI240" s="41"/>
      <c r="EJ240" s="41"/>
      <c r="EK240" s="41"/>
      <c r="EL240" s="41"/>
      <c r="EM240" s="41"/>
      <c r="EN240" s="41"/>
      <c r="EO240" s="41"/>
      <c r="EP240" s="41"/>
      <c r="EQ240" s="41"/>
      <c r="ER240" s="41"/>
      <c r="ES240" s="41"/>
      <c r="ET240" s="41"/>
      <c r="EU240" s="41"/>
      <c r="EV240" s="41"/>
      <c r="EW240" s="41"/>
      <c r="EX240" s="41"/>
      <c r="EY240" s="41"/>
      <c r="EZ240" s="41"/>
      <c r="FA240" s="41"/>
      <c r="FB240" s="41"/>
      <c r="FC240" s="41"/>
      <c r="FD240" s="41"/>
      <c r="FE240" s="41"/>
      <c r="FF240" s="41"/>
      <c r="FG240" s="41"/>
      <c r="FH240" s="41"/>
      <c r="FI240" s="41"/>
      <c r="FJ240" s="41"/>
      <c r="FK240" s="41"/>
      <c r="FL240" s="41"/>
      <c r="FM240" s="41"/>
      <c r="FN240" s="41"/>
      <c r="FO240" s="41"/>
      <c r="FP240" s="41"/>
      <c r="FQ240" s="41"/>
      <c r="FR240" s="41"/>
      <c r="FS240" s="41"/>
      <c r="FT240" s="41"/>
      <c r="FU240" s="41"/>
      <c r="FV240" s="41"/>
      <c r="FW240" s="41"/>
      <c r="FX240" s="41"/>
      <c r="FY240" s="41"/>
      <c r="FZ240" s="41"/>
      <c r="GA240" s="41"/>
      <c r="GB240" s="41"/>
      <c r="GC240" s="41"/>
      <c r="GD240" s="41"/>
      <c r="GE240" s="41"/>
      <c r="GF240" s="41"/>
      <c r="GG240" s="41"/>
      <c r="GH240" s="41"/>
      <c r="GI240" s="41"/>
      <c r="GJ240" s="41"/>
      <c r="GK240" s="41"/>
      <c r="GL240" s="41"/>
      <c r="GM240" s="41"/>
      <c r="GN240" s="41"/>
      <c r="GO240" s="41"/>
      <c r="GP240" s="41"/>
      <c r="GQ240" s="41"/>
      <c r="GR240" s="41"/>
      <c r="GS240" s="41"/>
      <c r="GT240" s="41"/>
      <c r="GU240" s="41"/>
      <c r="GV240" s="41"/>
      <c r="GW240" s="41"/>
      <c r="GX240" s="41"/>
      <c r="GY240" s="41"/>
      <c r="GZ240" s="41"/>
      <c r="HA240" s="41"/>
      <c r="HB240" s="41"/>
      <c r="HC240" s="41"/>
      <c r="HD240" s="41"/>
      <c r="HE240" s="41"/>
      <c r="HF240" s="41"/>
      <c r="HG240" s="41"/>
      <c r="HH240" s="41"/>
      <c r="HI240" s="41"/>
      <c r="HJ240" s="41"/>
      <c r="HK240" s="41"/>
      <c r="HL240" s="41"/>
      <c r="HM240" s="41"/>
      <c r="HN240" s="41"/>
      <c r="HO240" s="41"/>
      <c r="HP240" s="41"/>
      <c r="HQ240" s="41"/>
      <c r="HR240" s="41"/>
      <c r="HS240" s="41"/>
      <c r="HT240" s="41"/>
      <c r="HU240" s="41"/>
      <c r="HV240" s="41"/>
      <c r="HW240" s="41"/>
      <c r="HX240" s="41"/>
      <c r="HY240" s="41"/>
      <c r="HZ240" s="41"/>
      <c r="IA240" s="41"/>
      <c r="IB240" s="41"/>
      <c r="IC240" s="41"/>
      <c r="ID240" s="41"/>
      <c r="IE240" s="41"/>
      <c r="IF240" s="41"/>
      <c r="IG240" s="41"/>
      <c r="IH240" s="41"/>
      <c r="II240" s="41"/>
      <c r="IJ240" s="41"/>
      <c r="IK240" s="41"/>
      <c r="IL240" s="41"/>
      <c r="IM240" s="41"/>
      <c r="IN240" s="41"/>
      <c r="IO240" s="41"/>
      <c r="IP240" s="41"/>
      <c r="IQ240" s="41"/>
      <c r="IR240" s="41"/>
      <c r="IS240" s="41"/>
      <c r="IT240" s="41"/>
      <c r="IU240" s="41"/>
      <c r="IV240" s="41"/>
      <c r="IW240" s="41"/>
      <c r="IX240" s="41"/>
      <c r="IY240" s="41"/>
      <c r="IZ240" s="41"/>
      <c r="JA240" s="41"/>
      <c r="JB240" s="41"/>
      <c r="JC240" s="41"/>
      <c r="JD240" s="41"/>
      <c r="JE240" s="41"/>
      <c r="JF240" s="41"/>
      <c r="JG240" s="41"/>
      <c r="JH240" s="41"/>
      <c r="JI240" s="41"/>
      <c r="JJ240" s="41"/>
      <c r="JK240" s="41"/>
      <c r="JL240" s="41"/>
      <c r="JM240" s="41"/>
      <c r="JN240" s="41"/>
      <c r="JO240" s="41"/>
      <c r="JP240" s="41"/>
      <c r="JQ240" s="41"/>
      <c r="JR240" s="41"/>
      <c r="JS240" s="41"/>
      <c r="JT240" s="41"/>
      <c r="JU240" s="41"/>
      <c r="JV240" s="41"/>
      <c r="JW240" s="41"/>
      <c r="JX240" s="41"/>
      <c r="JY240" s="41"/>
      <c r="JZ240" s="41"/>
      <c r="KA240" s="41"/>
      <c r="KB240" s="41"/>
      <c r="KC240" s="41"/>
      <c r="KD240" s="41"/>
      <c r="KE240" s="41"/>
      <c r="KF240" s="41"/>
      <c r="KG240" s="41"/>
      <c r="KH240" s="41"/>
      <c r="KI240" s="41"/>
      <c r="KJ240" s="41"/>
      <c r="KK240" s="41"/>
      <c r="KL240" s="41"/>
      <c r="KM240" s="41"/>
      <c r="KN240" s="41"/>
      <c r="KO240" s="41"/>
      <c r="KP240" s="41"/>
      <c r="KQ240" s="41"/>
      <c r="KR240" s="41"/>
      <c r="KS240" s="41"/>
      <c r="KT240" s="41"/>
      <c r="KU240" s="41"/>
      <c r="KV240" s="41"/>
      <c r="KW240" s="41"/>
      <c r="KX240" s="41"/>
      <c r="KY240" s="41"/>
      <c r="KZ240" s="41"/>
      <c r="LA240" s="41"/>
      <c r="LB240" s="41"/>
      <c r="LC240" s="41"/>
      <c r="LD240" s="41"/>
      <c r="LE240" s="41"/>
      <c r="LF240" s="41"/>
      <c r="LG240" s="41"/>
      <c r="LH240" s="41"/>
      <c r="LI240" s="41"/>
      <c r="LJ240" s="41"/>
      <c r="LK240" s="41"/>
      <c r="LL240" s="41"/>
      <c r="LM240" s="41"/>
      <c r="LN240" s="41"/>
      <c r="LO240" s="41"/>
      <c r="LP240" s="41"/>
      <c r="LQ240" s="41"/>
      <c r="LR240" s="41"/>
      <c r="LS240" s="41"/>
      <c r="LT240" s="41"/>
      <c r="LU240" s="41"/>
      <c r="LV240" s="41"/>
      <c r="LW240" s="41"/>
      <c r="LX240" s="41"/>
      <c r="LY240" s="41"/>
      <c r="LZ240" s="41"/>
      <c r="MA240" s="41"/>
      <c r="MB240" s="41"/>
      <c r="MC240" s="41"/>
      <c r="MD240" s="41"/>
      <c r="ME240" s="41"/>
      <c r="MF240" s="41"/>
      <c r="MG240" s="41"/>
      <c r="MH240" s="41"/>
      <c r="MI240" s="41"/>
      <c r="MJ240" s="41"/>
      <c r="MK240" s="41"/>
      <c r="ML240" s="41"/>
      <c r="MM240" s="41"/>
      <c r="MN240" s="41"/>
      <c r="MO240" s="41"/>
      <c r="MP240" s="41"/>
      <c r="MQ240" s="41"/>
      <c r="MR240" s="41"/>
      <c r="MS240" s="41"/>
      <c r="MT240" s="41"/>
      <c r="MU240" s="41"/>
      <c r="MV240" s="41"/>
      <c r="MW240" s="41"/>
      <c r="MX240" s="41"/>
      <c r="MY240" s="41"/>
      <c r="MZ240" s="41"/>
      <c r="NA240" s="41"/>
      <c r="NB240" s="41"/>
      <c r="NC240" s="41"/>
      <c r="ND240" s="41"/>
      <c r="NE240" s="41"/>
      <c r="NF240" s="41"/>
      <c r="NG240" s="41"/>
      <c r="NH240" s="41"/>
      <c r="NI240" s="41"/>
      <c r="NJ240" s="41"/>
      <c r="NK240" s="41"/>
      <c r="NL240" s="41"/>
      <c r="NM240" s="41"/>
      <c r="NN240" s="41"/>
      <c r="NO240" s="41"/>
      <c r="NP240" s="41"/>
      <c r="NQ240" s="41"/>
      <c r="NR240" s="41"/>
      <c r="NS240" s="41"/>
      <c r="NT240" s="41"/>
      <c r="NU240" s="41"/>
      <c r="NV240" s="41"/>
      <c r="NW240" s="41"/>
      <c r="NX240" s="41"/>
      <c r="NY240" s="41"/>
      <c r="NZ240" s="41"/>
      <c r="OA240" s="41"/>
      <c r="OB240" s="41"/>
      <c r="OC240" s="41"/>
      <c r="OD240" s="41"/>
      <c r="OE240" s="41"/>
      <c r="OF240" s="41"/>
      <c r="OG240" s="41"/>
      <c r="OH240" s="41"/>
      <c r="OI240" s="41"/>
      <c r="OJ240" s="41"/>
      <c r="OK240" s="41"/>
      <c r="OL240" s="41"/>
      <c r="OM240" s="41"/>
      <c r="ON240" s="41"/>
      <c r="OO240" s="41"/>
      <c r="OP240" s="41"/>
      <c r="OQ240" s="41"/>
      <c r="OR240" s="41"/>
      <c r="OS240" s="41"/>
      <c r="OT240" s="41"/>
      <c r="OU240" s="41"/>
      <c r="OV240" s="41"/>
      <c r="OW240" s="41"/>
      <c r="OX240" s="41"/>
      <c r="OY240" s="41"/>
      <c r="OZ240" s="41"/>
      <c r="PA240" s="41"/>
      <c r="PB240" s="41"/>
      <c r="PC240" s="41"/>
      <c r="PD240" s="41"/>
      <c r="PE240" s="41"/>
      <c r="PF240" s="41"/>
      <c r="PG240" s="41"/>
      <c r="PH240" s="41"/>
      <c r="PI240" s="41"/>
      <c r="PJ240" s="41"/>
      <c r="PK240" s="41"/>
      <c r="PL240" s="41"/>
      <c r="PM240" s="41"/>
      <c r="PN240" s="41"/>
      <c r="PO240" s="41"/>
      <c r="PP240" s="41"/>
      <c r="PQ240" s="41"/>
      <c r="PR240" s="41"/>
      <c r="PS240" s="41"/>
      <c r="PT240" s="41"/>
      <c r="PU240" s="41"/>
      <c r="PV240" s="41"/>
      <c r="PW240" s="41"/>
      <c r="PX240" s="41"/>
      <c r="PY240" s="41"/>
      <c r="PZ240" s="41"/>
      <c r="QA240" s="41"/>
      <c r="QB240" s="41"/>
      <c r="QC240" s="41"/>
      <c r="QD240" s="41"/>
      <c r="QE240" s="41"/>
      <c r="QF240" s="41"/>
      <c r="QG240" s="41"/>
      <c r="QH240" s="41"/>
      <c r="QI240" s="41"/>
      <c r="QJ240" s="41"/>
      <c r="QK240" s="41"/>
      <c r="QL240" s="41"/>
      <c r="QM240" s="41"/>
      <c r="QN240" s="41"/>
      <c r="QO240" s="41"/>
      <c r="QP240" s="41"/>
      <c r="QQ240" s="41"/>
      <c r="QR240" s="41"/>
      <c r="QS240" s="41"/>
      <c r="QT240" s="41"/>
      <c r="QU240" s="41"/>
      <c r="QV240" s="41"/>
      <c r="QW240" s="41"/>
      <c r="QX240" s="41"/>
      <c r="QY240" s="41"/>
      <c r="QZ240" s="41"/>
      <c r="RA240" s="41"/>
      <c r="RB240" s="41"/>
      <c r="RC240" s="41"/>
      <c r="RD240" s="41"/>
      <c r="RE240" s="41"/>
      <c r="RF240" s="41"/>
      <c r="RG240" s="41"/>
      <c r="RH240" s="41"/>
      <c r="RI240" s="41"/>
      <c r="RJ240" s="41"/>
      <c r="RK240" s="41"/>
      <c r="RL240" s="41"/>
      <c r="RM240" s="41"/>
      <c r="RN240" s="41"/>
      <c r="RO240" s="41"/>
      <c r="RP240" s="41"/>
      <c r="RQ240" s="41"/>
      <c r="RR240" s="41"/>
      <c r="RS240" s="41"/>
      <c r="RT240" s="41"/>
      <c r="RU240" s="41"/>
      <c r="RV240" s="41"/>
      <c r="RW240" s="41"/>
      <c r="RX240" s="41"/>
      <c r="RY240" s="41"/>
      <c r="RZ240" s="41"/>
      <c r="SA240" s="41"/>
      <c r="SB240" s="41"/>
      <c r="SC240" s="41"/>
      <c r="SD240" s="41"/>
      <c r="SE240" s="41"/>
      <c r="SF240" s="41"/>
      <c r="SG240" s="41"/>
      <c r="SH240" s="41"/>
      <c r="SI240" s="41"/>
      <c r="SJ240" s="41"/>
      <c r="SK240" s="41"/>
      <c r="SL240" s="41"/>
      <c r="SM240" s="41"/>
      <c r="SN240" s="41"/>
      <c r="SO240" s="41"/>
      <c r="SP240" s="41"/>
      <c r="SQ240" s="41"/>
      <c r="SR240" s="41"/>
      <c r="SS240" s="41"/>
      <c r="ST240" s="41"/>
      <c r="SU240" s="41"/>
      <c r="SV240" s="41"/>
      <c r="SW240" s="41"/>
      <c r="SX240" s="41"/>
      <c r="SY240" s="41"/>
      <c r="SZ240" s="41"/>
      <c r="TA240" s="41"/>
      <c r="TB240" s="41"/>
      <c r="TC240" s="41"/>
      <c r="TD240" s="41"/>
      <c r="TE240" s="41"/>
      <c r="TF240" s="41"/>
      <c r="TG240" s="41"/>
      <c r="TH240" s="41"/>
      <c r="TI240" s="41"/>
      <c r="TJ240" s="41"/>
      <c r="TK240" s="41"/>
      <c r="TL240" s="41"/>
      <c r="TM240" s="41"/>
      <c r="TN240" s="41"/>
      <c r="TO240" s="41"/>
      <c r="TP240" s="41"/>
      <c r="TQ240" s="41"/>
      <c r="TR240" s="41"/>
      <c r="TS240" s="41"/>
      <c r="TT240" s="41"/>
      <c r="TU240" s="41"/>
      <c r="TV240" s="41"/>
      <c r="TW240" s="41"/>
      <c r="TX240" s="41"/>
      <c r="TY240" s="41"/>
      <c r="TZ240" s="41"/>
      <c r="UA240" s="41"/>
      <c r="UB240" s="41"/>
      <c r="UC240" s="41"/>
      <c r="UD240" s="41"/>
      <c r="UE240" s="41"/>
      <c r="UF240" s="41"/>
      <c r="UG240" s="41"/>
      <c r="UH240" s="41"/>
      <c r="UI240" s="41"/>
      <c r="UJ240" s="41"/>
      <c r="UK240" s="41"/>
      <c r="UL240" s="41"/>
      <c r="UM240" s="41"/>
      <c r="UN240" s="41"/>
      <c r="UO240" s="41"/>
      <c r="UP240" s="41"/>
      <c r="UQ240" s="41"/>
      <c r="UR240" s="41"/>
      <c r="US240" s="41"/>
      <c r="UT240" s="41"/>
      <c r="UU240" s="41"/>
      <c r="UV240" s="41"/>
      <c r="UW240" s="41"/>
      <c r="UX240" s="41"/>
      <c r="UY240" s="41"/>
      <c r="UZ240" s="41"/>
      <c r="VA240" s="41"/>
      <c r="VB240" s="41"/>
      <c r="VC240" s="41"/>
      <c r="VD240" s="41"/>
      <c r="VE240" s="41"/>
      <c r="VF240" s="41"/>
      <c r="VG240" s="41"/>
      <c r="VH240" s="41"/>
      <c r="VI240" s="41"/>
      <c r="VJ240" s="41"/>
      <c r="VK240" s="41"/>
      <c r="VL240" s="41"/>
      <c r="VM240" s="41"/>
      <c r="VN240" s="41"/>
      <c r="VO240" s="41"/>
      <c r="VP240" s="41"/>
      <c r="VQ240" s="41"/>
      <c r="VR240" s="41"/>
      <c r="VS240" s="41"/>
      <c r="VT240" s="41"/>
      <c r="VU240" s="41"/>
      <c r="VV240" s="41"/>
      <c r="VW240" s="41"/>
      <c r="VX240" s="41"/>
      <c r="VY240" s="41"/>
      <c r="VZ240" s="41"/>
      <c r="WA240" s="41"/>
      <c r="WB240" s="41"/>
      <c r="WC240" s="41"/>
      <c r="WD240" s="41"/>
      <c r="WE240" s="41"/>
      <c r="WF240" s="41"/>
      <c r="WG240" s="41"/>
      <c r="WH240" s="41"/>
      <c r="WI240" s="41"/>
      <c r="WJ240" s="41"/>
      <c r="WK240" s="41"/>
      <c r="WL240" s="41"/>
      <c r="WM240" s="41"/>
      <c r="WN240" s="41"/>
      <c r="WO240" s="41"/>
      <c r="WP240" s="41"/>
      <c r="WQ240" s="41"/>
      <c r="WR240" s="41"/>
      <c r="WS240" s="41"/>
      <c r="WT240" s="41"/>
      <c r="WU240" s="41"/>
      <c r="WV240" s="41"/>
      <c r="WW240" s="41"/>
      <c r="WX240" s="41"/>
      <c r="WY240" s="41"/>
      <c r="WZ240" s="41"/>
      <c r="XA240" s="41"/>
      <c r="XB240" s="41"/>
      <c r="XC240" s="41"/>
      <c r="XD240" s="41"/>
      <c r="XE240" s="41"/>
      <c r="XF240" s="41"/>
      <c r="XG240" s="41"/>
      <c r="XH240" s="41"/>
      <c r="XI240" s="41"/>
      <c r="XJ240" s="41"/>
      <c r="XK240" s="41"/>
      <c r="XL240" s="41"/>
      <c r="XM240" s="41"/>
      <c r="XN240" s="41"/>
      <c r="XO240" s="41"/>
      <c r="XP240" s="41"/>
      <c r="XQ240" s="41"/>
      <c r="XR240" s="41"/>
      <c r="XS240" s="41"/>
      <c r="XT240" s="41"/>
      <c r="XU240" s="41"/>
      <c r="XV240" s="41"/>
      <c r="XW240" s="41"/>
      <c r="XX240" s="41"/>
      <c r="XY240" s="41"/>
      <c r="XZ240" s="41"/>
      <c r="YA240" s="41"/>
      <c r="YB240" s="41"/>
      <c r="YC240" s="41"/>
      <c r="YD240" s="41"/>
      <c r="YE240" s="41"/>
      <c r="YF240" s="41"/>
      <c r="YG240" s="41"/>
      <c r="YH240" s="41"/>
      <c r="YI240" s="41"/>
      <c r="YJ240" s="41"/>
      <c r="YK240" s="41"/>
      <c r="YL240" s="41"/>
      <c r="YM240" s="41"/>
      <c r="YN240" s="41"/>
      <c r="YO240" s="41"/>
      <c r="YP240" s="41"/>
      <c r="YQ240" s="41"/>
      <c r="YR240" s="41"/>
      <c r="YS240" s="41"/>
      <c r="YT240" s="41"/>
      <c r="YU240" s="41"/>
      <c r="YV240" s="41"/>
      <c r="YW240" s="41"/>
      <c r="YX240" s="41"/>
      <c r="YY240" s="41"/>
      <c r="YZ240" s="41"/>
      <c r="ZA240" s="41"/>
      <c r="ZB240" s="41"/>
      <c r="ZC240" s="41"/>
      <c r="ZD240" s="41"/>
      <c r="ZE240" s="41"/>
      <c r="ZF240" s="41"/>
      <c r="ZG240" s="41"/>
      <c r="ZH240" s="41"/>
      <c r="ZI240" s="41"/>
      <c r="ZJ240" s="41"/>
      <c r="ZK240" s="41"/>
      <c r="ZL240" s="41"/>
      <c r="ZM240" s="41"/>
      <c r="ZN240" s="41"/>
      <c r="ZO240" s="41"/>
      <c r="ZP240" s="41"/>
      <c r="ZQ240" s="41"/>
      <c r="ZR240" s="41"/>
      <c r="ZS240" s="41"/>
      <c r="ZT240" s="41"/>
      <c r="ZU240" s="41"/>
      <c r="ZV240" s="41"/>
      <c r="ZW240" s="41"/>
      <c r="ZX240" s="41"/>
      <c r="ZY240" s="41"/>
      <c r="ZZ240" s="41"/>
      <c r="AAA240" s="41"/>
      <c r="AAB240" s="41"/>
      <c r="AAC240" s="41"/>
      <c r="AAD240" s="41"/>
      <c r="AAE240" s="41"/>
      <c r="AAF240" s="41"/>
      <c r="AAG240" s="41"/>
      <c r="AAH240" s="41"/>
      <c r="AAI240" s="41"/>
      <c r="AAJ240" s="41"/>
      <c r="AAK240" s="41"/>
      <c r="AAL240" s="41"/>
      <c r="AAM240" s="41"/>
      <c r="AAN240" s="41"/>
      <c r="AAO240" s="41"/>
      <c r="AAP240" s="41"/>
      <c r="AAQ240" s="41"/>
      <c r="AAR240" s="41"/>
      <c r="AAS240" s="41"/>
      <c r="AAT240" s="41"/>
      <c r="AAU240" s="41"/>
      <c r="AAV240" s="41"/>
      <c r="AAW240" s="41"/>
      <c r="AAX240" s="41"/>
      <c r="AAY240" s="41"/>
      <c r="AAZ240" s="41"/>
      <c r="ABA240" s="41"/>
      <c r="ABB240" s="41"/>
      <c r="ABC240" s="41"/>
      <c r="ABD240" s="41"/>
      <c r="ABE240" s="41"/>
      <c r="ABF240" s="41"/>
      <c r="ABG240" s="41"/>
      <c r="ABH240" s="41"/>
      <c r="ABI240" s="41"/>
      <c r="ABJ240" s="41"/>
      <c r="ABK240" s="41"/>
      <c r="ABL240" s="41"/>
      <c r="ABM240" s="41"/>
      <c r="ABN240" s="41"/>
      <c r="ABO240" s="41"/>
      <c r="ABP240" s="41"/>
      <c r="ABQ240" s="41"/>
      <c r="ABR240" s="41"/>
      <c r="ABS240" s="41"/>
      <c r="ABT240" s="41"/>
      <c r="ABU240" s="41"/>
      <c r="ABV240" s="41"/>
      <c r="ABW240" s="41"/>
      <c r="ABX240" s="41"/>
      <c r="ABY240" s="41"/>
      <c r="ABZ240" s="41"/>
      <c r="ACA240" s="41"/>
      <c r="ACB240" s="41"/>
      <c r="ACC240" s="41"/>
      <c r="ACD240" s="41"/>
      <c r="ACE240" s="41"/>
      <c r="ACF240" s="41"/>
      <c r="ACG240" s="41"/>
      <c r="ACH240" s="41"/>
      <c r="ACI240" s="41"/>
      <c r="ACJ240" s="41"/>
      <c r="ACK240" s="41"/>
      <c r="ACL240" s="41"/>
      <c r="ACM240" s="41"/>
      <c r="ACN240" s="41"/>
      <c r="ACO240" s="41"/>
      <c r="ACP240" s="41"/>
      <c r="ACQ240" s="41"/>
      <c r="ACR240" s="41"/>
      <c r="ACS240" s="41"/>
      <c r="ACT240" s="41"/>
      <c r="ACU240" s="41"/>
      <c r="ACV240" s="41"/>
      <c r="ACW240" s="41"/>
      <c r="ACX240" s="41"/>
      <c r="ACY240" s="41"/>
      <c r="ACZ240" s="41"/>
      <c r="ADA240" s="41"/>
      <c r="ADB240" s="41"/>
      <c r="ADC240" s="41"/>
      <c r="ADD240" s="41"/>
      <c r="ADE240" s="41"/>
      <c r="ADF240" s="41"/>
      <c r="ADG240" s="41"/>
      <c r="ADH240" s="41"/>
      <c r="ADI240" s="41"/>
      <c r="ADJ240" s="41"/>
      <c r="ADK240" s="41"/>
      <c r="ADL240" s="41"/>
      <c r="ADM240" s="41"/>
      <c r="ADN240" s="41"/>
      <c r="ADO240" s="41"/>
      <c r="ADP240" s="41"/>
      <c r="ADQ240" s="41"/>
      <c r="ADR240" s="41"/>
      <c r="ADS240" s="41"/>
      <c r="ADT240" s="41"/>
      <c r="ADU240" s="41"/>
      <c r="ADV240" s="41"/>
      <c r="ADW240" s="41"/>
      <c r="ADX240" s="41"/>
      <c r="ADY240" s="41"/>
      <c r="ADZ240" s="41"/>
      <c r="AEA240" s="41"/>
      <c r="AEB240" s="41"/>
      <c r="AEC240" s="41"/>
      <c r="AED240" s="41"/>
      <c r="AEE240" s="41"/>
      <c r="AEF240" s="41"/>
      <c r="AEG240" s="41"/>
      <c r="AEH240" s="41"/>
      <c r="AEI240" s="41"/>
      <c r="AEJ240" s="41"/>
      <c r="AEK240" s="41"/>
      <c r="AEL240" s="41"/>
      <c r="AEM240" s="41"/>
      <c r="AEN240" s="41"/>
      <c r="AEO240" s="41"/>
      <c r="AEP240" s="41"/>
      <c r="AEQ240" s="41"/>
      <c r="AER240" s="41"/>
      <c r="AES240" s="41"/>
      <c r="AET240" s="41"/>
      <c r="AEU240" s="41"/>
      <c r="AEV240" s="41"/>
      <c r="AEW240" s="41"/>
      <c r="AEX240" s="41"/>
      <c r="AEY240" s="41"/>
      <c r="AEZ240" s="41"/>
      <c r="AFA240" s="41"/>
      <c r="AFB240" s="41"/>
      <c r="AFC240" s="41"/>
      <c r="AFD240" s="41"/>
      <c r="AFE240" s="41"/>
      <c r="AFF240" s="41"/>
      <c r="AFG240" s="41"/>
      <c r="AFH240" s="41"/>
      <c r="AFI240" s="41"/>
      <c r="AFJ240" s="41"/>
      <c r="AFK240" s="41"/>
      <c r="AFL240" s="41"/>
      <c r="AFM240" s="41"/>
      <c r="AFN240" s="41"/>
      <c r="AFO240" s="41"/>
      <c r="AFP240" s="41"/>
      <c r="AFQ240" s="41"/>
      <c r="AFR240" s="41"/>
      <c r="AFS240" s="41"/>
      <c r="AFT240" s="41"/>
      <c r="AFU240" s="41"/>
      <c r="AFV240" s="41"/>
      <c r="AFW240" s="41"/>
      <c r="AFX240" s="41"/>
      <c r="AFY240" s="41"/>
      <c r="AFZ240" s="41"/>
      <c r="AGA240" s="41"/>
      <c r="AGB240" s="41"/>
      <c r="AGC240" s="41"/>
      <c r="AGD240" s="41"/>
      <c r="AGE240" s="41"/>
      <c r="AGF240" s="41"/>
      <c r="AGG240" s="41"/>
      <c r="AGH240" s="41"/>
      <c r="AGI240" s="41"/>
      <c r="AGJ240" s="41"/>
      <c r="AGK240" s="41"/>
      <c r="AGL240" s="41"/>
      <c r="AGM240" s="41"/>
      <c r="AGN240" s="41"/>
      <c r="AGO240" s="41"/>
      <c r="AGP240" s="41"/>
      <c r="AGQ240" s="41"/>
      <c r="AGR240" s="41"/>
      <c r="AGS240" s="41"/>
      <c r="AGT240" s="41"/>
      <c r="AGU240" s="41"/>
      <c r="AGV240" s="41"/>
      <c r="AGW240" s="41"/>
      <c r="AGX240" s="41"/>
      <c r="AGY240" s="41"/>
      <c r="AGZ240" s="41"/>
      <c r="AHA240" s="41"/>
      <c r="AHB240" s="41"/>
      <c r="AHC240" s="41"/>
      <c r="AHD240" s="41"/>
      <c r="AHE240" s="41"/>
      <c r="AHF240" s="41"/>
      <c r="AHG240" s="41"/>
      <c r="AHH240" s="41"/>
      <c r="AHI240" s="41"/>
      <c r="AHJ240" s="41"/>
      <c r="AHK240" s="41"/>
      <c r="AHL240" s="41"/>
      <c r="AHM240" s="41"/>
      <c r="AHN240" s="41"/>
      <c r="AHO240" s="41"/>
      <c r="AHP240" s="41"/>
      <c r="AHQ240" s="41"/>
      <c r="AHR240" s="41"/>
      <c r="AHS240" s="41"/>
      <c r="AHT240" s="41"/>
      <c r="AHU240" s="41"/>
      <c r="AHV240" s="41"/>
      <c r="AHW240" s="41"/>
      <c r="AHX240" s="41"/>
      <c r="AHY240" s="41"/>
      <c r="AHZ240" s="41"/>
      <c r="AIA240" s="41"/>
      <c r="AIB240" s="41"/>
      <c r="AIC240" s="41"/>
      <c r="AID240" s="41"/>
      <c r="AIE240" s="41"/>
      <c r="AIF240" s="41"/>
      <c r="AIG240" s="41"/>
      <c r="AIH240" s="41"/>
      <c r="AII240" s="41"/>
      <c r="AIJ240" s="41"/>
      <c r="AIK240" s="41"/>
      <c r="AIL240" s="41"/>
      <c r="AIM240" s="41"/>
      <c r="AIN240" s="41"/>
      <c r="AIO240" s="41"/>
      <c r="AIP240" s="41"/>
      <c r="AIQ240" s="41"/>
      <c r="AIR240" s="41"/>
      <c r="AIS240" s="41"/>
      <c r="AIT240" s="41"/>
      <c r="AIU240" s="41"/>
      <c r="AIV240" s="41"/>
      <c r="AIW240" s="41"/>
      <c r="AIX240" s="41"/>
      <c r="AIY240" s="41"/>
      <c r="AIZ240" s="41"/>
      <c r="AJA240" s="41"/>
      <c r="AJB240" s="41"/>
      <c r="AJC240" s="41"/>
      <c r="AJD240" s="41"/>
      <c r="AJE240" s="41"/>
      <c r="AJF240" s="41"/>
      <c r="AJG240" s="41"/>
      <c r="AJH240" s="41"/>
      <c r="AJI240" s="41"/>
      <c r="AJJ240" s="41"/>
      <c r="AJK240" s="41"/>
      <c r="AJL240" s="41"/>
      <c r="AJM240" s="41"/>
      <c r="AJN240" s="41"/>
      <c r="AJO240" s="41"/>
      <c r="AJP240" s="41"/>
      <c r="AJQ240" s="41"/>
      <c r="AJR240" s="41"/>
      <c r="AJS240" s="41"/>
      <c r="AJT240" s="41"/>
      <c r="AJU240" s="41"/>
      <c r="AJV240" s="41"/>
      <c r="AJW240" s="41"/>
      <c r="AJX240" s="41"/>
      <c r="AJY240" s="41"/>
      <c r="AJZ240" s="41"/>
      <c r="AKA240" s="41"/>
      <c r="AKB240" s="41"/>
      <c r="AKC240" s="41"/>
      <c r="AKD240" s="41"/>
      <c r="AKE240" s="41"/>
      <c r="AKF240" s="41"/>
      <c r="AKG240" s="41"/>
      <c r="AKH240" s="41"/>
      <c r="AKI240" s="41"/>
      <c r="AKJ240" s="41"/>
      <c r="AKK240" s="41"/>
      <c r="AKL240" s="41"/>
      <c r="AKM240" s="41"/>
      <c r="AKN240" s="41"/>
      <c r="AKO240" s="41"/>
      <c r="AKP240" s="41"/>
      <c r="AKQ240" s="41"/>
      <c r="AKR240" s="41"/>
      <c r="AKS240" s="41"/>
      <c r="AKT240" s="41"/>
      <c r="AKU240" s="41"/>
      <c r="AKV240" s="41"/>
      <c r="AKW240" s="41"/>
      <c r="AKX240" s="41"/>
      <c r="AKY240" s="41"/>
      <c r="AKZ240" s="41"/>
      <c r="ALA240" s="41"/>
      <c r="ALB240" s="41"/>
      <c r="ALC240" s="41"/>
      <c r="ALD240" s="41"/>
      <c r="ALE240" s="41"/>
      <c r="ALF240" s="41"/>
      <c r="ALG240" s="41"/>
      <c r="ALH240" s="41"/>
      <c r="ALI240" s="41"/>
      <c r="ALJ240" s="41"/>
      <c r="ALK240" s="41"/>
      <c r="ALL240" s="41"/>
      <c r="ALM240" s="41"/>
      <c r="ALN240" s="41"/>
      <c r="ALO240" s="41"/>
      <c r="ALP240" s="41"/>
      <c r="ALQ240" s="41"/>
      <c r="ALR240" s="41"/>
      <c r="ALS240" s="41"/>
      <c r="ALT240" s="41"/>
      <c r="ALU240" s="41"/>
      <c r="ALV240" s="41"/>
      <c r="ALW240" s="41"/>
      <c r="ALX240" s="41"/>
      <c r="ALY240" s="41"/>
      <c r="ALZ240" s="41"/>
      <c r="AMA240" s="41"/>
      <c r="AMB240" s="41"/>
      <c r="AMC240" s="41"/>
      <c r="AMD240" s="41"/>
      <c r="AME240" s="41"/>
    </row>
    <row r="241" spans="1:1019" ht="28.5" customHeight="1" thickBot="1" x14ac:dyDescent="0.25">
      <c r="A241" s="665" t="s">
        <v>17</v>
      </c>
      <c r="B241" s="656" t="s">
        <v>18</v>
      </c>
      <c r="C241" s="764" t="s">
        <v>18</v>
      </c>
      <c r="D241" s="1090" t="s">
        <v>294</v>
      </c>
      <c r="E241" s="717" t="s">
        <v>295</v>
      </c>
      <c r="F241" s="712"/>
      <c r="G241" s="714" t="s">
        <v>123</v>
      </c>
      <c r="H241" s="715" t="s">
        <v>21</v>
      </c>
      <c r="I241" s="733" t="s">
        <v>22</v>
      </c>
      <c r="J241" s="311" t="s">
        <v>25</v>
      </c>
      <c r="K241" s="320">
        <f>+L241+N241</f>
        <v>8.5</v>
      </c>
      <c r="L241" s="313">
        <v>0</v>
      </c>
      <c r="M241" s="313">
        <v>0</v>
      </c>
      <c r="N241" s="321">
        <v>8.5</v>
      </c>
      <c r="O241" s="320">
        <f>+P241+R241</f>
        <v>0</v>
      </c>
      <c r="P241" s="313">
        <v>0</v>
      </c>
      <c r="Q241" s="313">
        <v>0</v>
      </c>
      <c r="R241" s="321">
        <v>0</v>
      </c>
      <c r="S241" s="320">
        <f>+T241+V241</f>
        <v>0</v>
      </c>
      <c r="T241" s="313">
        <v>0</v>
      </c>
      <c r="U241" s="313">
        <v>0</v>
      </c>
      <c r="V241" s="321">
        <v>0</v>
      </c>
      <c r="W241" s="320">
        <f>+X241+Z241</f>
        <v>0</v>
      </c>
      <c r="X241" s="313">
        <v>0</v>
      </c>
      <c r="Y241" s="313">
        <v>0</v>
      </c>
      <c r="Z241" s="321">
        <v>0</v>
      </c>
      <c r="AA241" s="316">
        <v>0</v>
      </c>
      <c r="AB241" s="316">
        <v>0</v>
      </c>
      <c r="AC241" s="491" t="s">
        <v>296</v>
      </c>
      <c r="AD241" s="539" t="s">
        <v>39</v>
      </c>
      <c r="AE241" s="539" t="s">
        <v>39</v>
      </c>
      <c r="AF241" s="538" t="s">
        <v>39</v>
      </c>
      <c r="AG241" s="41"/>
      <c r="AH241" s="41"/>
      <c r="AI241" s="41"/>
      <c r="AJ241" s="41"/>
      <c r="AK241" s="41"/>
      <c r="AL241" s="41"/>
      <c r="AM241" s="41"/>
      <c r="AN241" s="67"/>
      <c r="AO241" s="67"/>
      <c r="AP241" s="67"/>
      <c r="AQ241" s="58"/>
      <c r="AR241" s="58"/>
      <c r="AS241" s="58"/>
      <c r="AT241" s="58"/>
      <c r="AU241" s="58"/>
      <c r="AV241" s="58"/>
      <c r="AW241" s="58"/>
      <c r="AX241" s="58"/>
      <c r="AY241" s="58"/>
      <c r="AZ241" s="58"/>
      <c r="BA241" s="58"/>
      <c r="BB241" s="58"/>
      <c r="BC241" s="58"/>
      <c r="BD241" s="58"/>
      <c r="BE241" s="58"/>
      <c r="BF241" s="58"/>
      <c r="BG241" s="59"/>
      <c r="BH241" s="67"/>
      <c r="BI241" s="67"/>
      <c r="BJ241" s="67"/>
      <c r="BK241" s="67"/>
      <c r="BL241" s="67"/>
      <c r="BM241" s="67"/>
      <c r="BN241" s="67"/>
      <c r="BO241" s="67"/>
      <c r="BP241" s="41"/>
      <c r="BQ241" s="41"/>
      <c r="BR241" s="41"/>
      <c r="BS241" s="41"/>
      <c r="BT241" s="41"/>
      <c r="BU241" s="41"/>
      <c r="BV241" s="41"/>
      <c r="BW241" s="41"/>
      <c r="BX241" s="41"/>
      <c r="BY241" s="41"/>
      <c r="BZ241" s="41"/>
      <c r="CA241" s="41"/>
      <c r="CB241" s="41"/>
      <c r="CC241" s="41"/>
      <c r="CD241" s="41"/>
      <c r="CE241" s="41"/>
      <c r="CF241" s="41"/>
      <c r="CG241" s="41"/>
      <c r="CH241" s="41"/>
      <c r="CI241" s="41"/>
      <c r="CJ241" s="41"/>
      <c r="CK241" s="41"/>
      <c r="CL241" s="41"/>
      <c r="CM241" s="41"/>
      <c r="CN241" s="41"/>
      <c r="CO241" s="41"/>
      <c r="CP241" s="41"/>
      <c r="CQ241" s="41"/>
      <c r="CR241" s="41"/>
      <c r="CS241" s="41"/>
      <c r="CT241" s="41"/>
      <c r="CU241" s="41"/>
      <c r="CV241" s="41"/>
      <c r="CW241" s="41"/>
      <c r="CX241" s="41"/>
      <c r="CY241" s="41"/>
      <c r="CZ241" s="41"/>
      <c r="DA241" s="41"/>
      <c r="DB241" s="41"/>
      <c r="DC241" s="41"/>
      <c r="DD241" s="41"/>
      <c r="DE241" s="41"/>
      <c r="DF241" s="41"/>
      <c r="DG241" s="41"/>
      <c r="DH241" s="41"/>
      <c r="DI241" s="41"/>
      <c r="DJ241" s="41"/>
      <c r="DK241" s="41"/>
      <c r="DL241" s="41"/>
      <c r="DM241" s="41"/>
      <c r="DN241" s="41"/>
      <c r="DO241" s="41"/>
      <c r="DP241" s="41"/>
      <c r="DQ241" s="41"/>
      <c r="DR241" s="41"/>
      <c r="DS241" s="41"/>
      <c r="DT241" s="41"/>
      <c r="DU241" s="41"/>
      <c r="DV241" s="41"/>
      <c r="DW241" s="41"/>
      <c r="DX241" s="41"/>
      <c r="DY241" s="41"/>
      <c r="DZ241" s="41"/>
      <c r="EA241" s="41"/>
      <c r="EB241" s="41"/>
      <c r="EC241" s="41"/>
      <c r="ED241" s="41"/>
      <c r="EE241" s="41"/>
      <c r="EF241" s="41"/>
      <c r="EG241" s="41"/>
      <c r="EH241" s="41"/>
      <c r="EI241" s="41"/>
      <c r="EJ241" s="41"/>
      <c r="EK241" s="41"/>
      <c r="EL241" s="41"/>
      <c r="EM241" s="41"/>
      <c r="EN241" s="41"/>
      <c r="EO241" s="41"/>
      <c r="EP241" s="41"/>
      <c r="EQ241" s="41"/>
      <c r="ER241" s="41"/>
      <c r="ES241" s="41"/>
      <c r="ET241" s="41"/>
      <c r="EU241" s="41"/>
      <c r="EV241" s="41"/>
      <c r="EW241" s="41"/>
      <c r="EX241" s="41"/>
      <c r="EY241" s="41"/>
      <c r="EZ241" s="41"/>
      <c r="FA241" s="41"/>
      <c r="FB241" s="41"/>
      <c r="FC241" s="41"/>
      <c r="FD241" s="41"/>
      <c r="FE241" s="41"/>
      <c r="FF241" s="41"/>
      <c r="FG241" s="41"/>
      <c r="FH241" s="41"/>
      <c r="FI241" s="41"/>
      <c r="FJ241" s="41"/>
      <c r="FK241" s="41"/>
      <c r="FL241" s="41"/>
      <c r="FM241" s="41"/>
      <c r="FN241" s="41"/>
      <c r="FO241" s="41"/>
      <c r="FP241" s="41"/>
      <c r="FQ241" s="41"/>
      <c r="FR241" s="41"/>
      <c r="FS241" s="41"/>
      <c r="FT241" s="41"/>
      <c r="FU241" s="41"/>
      <c r="FV241" s="41"/>
      <c r="FW241" s="41"/>
      <c r="FX241" s="41"/>
      <c r="FY241" s="41"/>
      <c r="FZ241" s="41"/>
      <c r="GA241" s="41"/>
      <c r="GB241" s="41"/>
      <c r="GC241" s="41"/>
      <c r="GD241" s="41"/>
      <c r="GE241" s="41"/>
      <c r="GF241" s="41"/>
      <c r="GG241" s="41"/>
      <c r="GH241" s="41"/>
      <c r="GI241" s="41"/>
      <c r="GJ241" s="41"/>
      <c r="GK241" s="41"/>
      <c r="GL241" s="41"/>
      <c r="GM241" s="41"/>
      <c r="GN241" s="41"/>
      <c r="GO241" s="41"/>
      <c r="GP241" s="41"/>
      <c r="GQ241" s="41"/>
      <c r="GR241" s="41"/>
      <c r="GS241" s="41"/>
      <c r="GT241" s="41"/>
      <c r="GU241" s="41"/>
      <c r="GV241" s="41"/>
      <c r="GW241" s="41"/>
      <c r="GX241" s="41"/>
      <c r="GY241" s="41"/>
      <c r="GZ241" s="41"/>
      <c r="HA241" s="41"/>
      <c r="HB241" s="41"/>
      <c r="HC241" s="41"/>
      <c r="HD241" s="41"/>
      <c r="HE241" s="41"/>
      <c r="HF241" s="41"/>
      <c r="HG241" s="41"/>
      <c r="HH241" s="41"/>
      <c r="HI241" s="41"/>
      <c r="HJ241" s="41"/>
      <c r="HK241" s="41"/>
      <c r="HL241" s="41"/>
      <c r="HM241" s="41"/>
      <c r="HN241" s="41"/>
      <c r="HO241" s="41"/>
      <c r="HP241" s="41"/>
      <c r="HQ241" s="41"/>
      <c r="HR241" s="41"/>
      <c r="HS241" s="41"/>
      <c r="HT241" s="41"/>
      <c r="HU241" s="41"/>
      <c r="HV241" s="41"/>
      <c r="HW241" s="41"/>
      <c r="HX241" s="41"/>
      <c r="HY241" s="41"/>
      <c r="HZ241" s="41"/>
      <c r="IA241" s="41"/>
      <c r="IB241" s="41"/>
      <c r="IC241" s="41"/>
      <c r="ID241" s="41"/>
      <c r="IE241" s="41"/>
      <c r="IF241" s="41"/>
      <c r="IG241" s="41"/>
      <c r="IH241" s="41"/>
      <c r="II241" s="41"/>
      <c r="IJ241" s="41"/>
      <c r="IK241" s="41"/>
      <c r="IL241" s="41"/>
      <c r="IM241" s="41"/>
      <c r="IN241" s="41"/>
      <c r="IO241" s="41"/>
      <c r="IP241" s="41"/>
      <c r="IQ241" s="41"/>
      <c r="IR241" s="41"/>
      <c r="IS241" s="41"/>
      <c r="IT241" s="41"/>
      <c r="IU241" s="41"/>
      <c r="IV241" s="41"/>
      <c r="IW241" s="41"/>
      <c r="IX241" s="41"/>
      <c r="IY241" s="41"/>
      <c r="IZ241" s="41"/>
      <c r="JA241" s="41"/>
      <c r="JB241" s="41"/>
      <c r="JC241" s="41"/>
      <c r="JD241" s="41"/>
      <c r="JE241" s="41"/>
      <c r="JF241" s="41"/>
      <c r="JG241" s="41"/>
      <c r="JH241" s="41"/>
      <c r="JI241" s="41"/>
      <c r="JJ241" s="41"/>
      <c r="JK241" s="41"/>
      <c r="JL241" s="41"/>
      <c r="JM241" s="41"/>
      <c r="JN241" s="41"/>
      <c r="JO241" s="41"/>
      <c r="JP241" s="41"/>
      <c r="JQ241" s="41"/>
      <c r="JR241" s="41"/>
      <c r="JS241" s="41"/>
      <c r="JT241" s="41"/>
      <c r="JU241" s="41"/>
      <c r="JV241" s="41"/>
      <c r="JW241" s="41"/>
      <c r="JX241" s="41"/>
      <c r="JY241" s="41"/>
      <c r="JZ241" s="41"/>
      <c r="KA241" s="41"/>
      <c r="KB241" s="41"/>
      <c r="KC241" s="41"/>
      <c r="KD241" s="41"/>
      <c r="KE241" s="41"/>
      <c r="KF241" s="41"/>
      <c r="KG241" s="41"/>
      <c r="KH241" s="41"/>
      <c r="KI241" s="41"/>
      <c r="KJ241" s="41"/>
      <c r="KK241" s="41"/>
      <c r="KL241" s="41"/>
      <c r="KM241" s="41"/>
      <c r="KN241" s="41"/>
      <c r="KO241" s="41"/>
      <c r="KP241" s="41"/>
      <c r="KQ241" s="41"/>
      <c r="KR241" s="41"/>
      <c r="KS241" s="41"/>
      <c r="KT241" s="41"/>
      <c r="KU241" s="41"/>
      <c r="KV241" s="41"/>
      <c r="KW241" s="41"/>
      <c r="KX241" s="41"/>
      <c r="KY241" s="41"/>
      <c r="KZ241" s="41"/>
      <c r="LA241" s="41"/>
      <c r="LB241" s="41"/>
      <c r="LC241" s="41"/>
      <c r="LD241" s="41"/>
      <c r="LE241" s="41"/>
      <c r="LF241" s="41"/>
      <c r="LG241" s="41"/>
      <c r="LH241" s="41"/>
      <c r="LI241" s="41"/>
      <c r="LJ241" s="41"/>
      <c r="LK241" s="41"/>
      <c r="LL241" s="41"/>
      <c r="LM241" s="41"/>
      <c r="LN241" s="41"/>
      <c r="LO241" s="41"/>
      <c r="LP241" s="41"/>
      <c r="LQ241" s="41"/>
      <c r="LR241" s="41"/>
      <c r="LS241" s="41"/>
      <c r="LT241" s="41"/>
      <c r="LU241" s="41"/>
      <c r="LV241" s="41"/>
      <c r="LW241" s="41"/>
      <c r="LX241" s="41"/>
      <c r="LY241" s="41"/>
      <c r="LZ241" s="41"/>
      <c r="MA241" s="41"/>
      <c r="MB241" s="41"/>
      <c r="MC241" s="41"/>
      <c r="MD241" s="41"/>
      <c r="ME241" s="41"/>
      <c r="MF241" s="41"/>
      <c r="MG241" s="41"/>
      <c r="MH241" s="41"/>
      <c r="MI241" s="41"/>
      <c r="MJ241" s="41"/>
      <c r="MK241" s="41"/>
      <c r="ML241" s="41"/>
      <c r="MM241" s="41"/>
      <c r="MN241" s="41"/>
      <c r="MO241" s="41"/>
      <c r="MP241" s="41"/>
      <c r="MQ241" s="41"/>
      <c r="MR241" s="41"/>
      <c r="MS241" s="41"/>
      <c r="MT241" s="41"/>
      <c r="MU241" s="41"/>
      <c r="MV241" s="41"/>
      <c r="MW241" s="41"/>
      <c r="MX241" s="41"/>
      <c r="MY241" s="41"/>
      <c r="MZ241" s="41"/>
      <c r="NA241" s="41"/>
      <c r="NB241" s="41"/>
      <c r="NC241" s="41"/>
      <c r="ND241" s="41"/>
      <c r="NE241" s="41"/>
      <c r="NF241" s="41"/>
      <c r="NG241" s="41"/>
      <c r="NH241" s="41"/>
      <c r="NI241" s="41"/>
      <c r="NJ241" s="41"/>
      <c r="NK241" s="41"/>
      <c r="NL241" s="41"/>
      <c r="NM241" s="41"/>
      <c r="NN241" s="41"/>
      <c r="NO241" s="41"/>
      <c r="NP241" s="41"/>
      <c r="NQ241" s="41"/>
      <c r="NR241" s="41"/>
      <c r="NS241" s="41"/>
      <c r="NT241" s="41"/>
      <c r="NU241" s="41"/>
      <c r="NV241" s="41"/>
      <c r="NW241" s="41"/>
      <c r="NX241" s="41"/>
      <c r="NY241" s="41"/>
      <c r="NZ241" s="41"/>
      <c r="OA241" s="41"/>
      <c r="OB241" s="41"/>
      <c r="OC241" s="41"/>
      <c r="OD241" s="41"/>
      <c r="OE241" s="41"/>
      <c r="OF241" s="41"/>
      <c r="OG241" s="41"/>
      <c r="OH241" s="41"/>
      <c r="OI241" s="41"/>
      <c r="OJ241" s="41"/>
      <c r="OK241" s="41"/>
      <c r="OL241" s="41"/>
      <c r="OM241" s="41"/>
      <c r="ON241" s="41"/>
      <c r="OO241" s="41"/>
      <c r="OP241" s="41"/>
      <c r="OQ241" s="41"/>
      <c r="OR241" s="41"/>
      <c r="OS241" s="41"/>
      <c r="OT241" s="41"/>
      <c r="OU241" s="41"/>
      <c r="OV241" s="41"/>
      <c r="OW241" s="41"/>
      <c r="OX241" s="41"/>
      <c r="OY241" s="41"/>
      <c r="OZ241" s="41"/>
      <c r="PA241" s="41"/>
      <c r="PB241" s="41"/>
      <c r="PC241" s="41"/>
      <c r="PD241" s="41"/>
      <c r="PE241" s="41"/>
      <c r="PF241" s="41"/>
      <c r="PG241" s="41"/>
      <c r="PH241" s="41"/>
      <c r="PI241" s="41"/>
      <c r="PJ241" s="41"/>
      <c r="PK241" s="41"/>
      <c r="PL241" s="41"/>
      <c r="PM241" s="41"/>
      <c r="PN241" s="41"/>
      <c r="PO241" s="41"/>
      <c r="PP241" s="41"/>
      <c r="PQ241" s="41"/>
      <c r="PR241" s="41"/>
      <c r="PS241" s="41"/>
      <c r="PT241" s="41"/>
      <c r="PU241" s="41"/>
      <c r="PV241" s="41"/>
      <c r="PW241" s="41"/>
      <c r="PX241" s="41"/>
      <c r="PY241" s="41"/>
      <c r="PZ241" s="41"/>
      <c r="QA241" s="41"/>
      <c r="QB241" s="41"/>
      <c r="QC241" s="41"/>
      <c r="QD241" s="41"/>
      <c r="QE241" s="41"/>
      <c r="QF241" s="41"/>
      <c r="QG241" s="41"/>
      <c r="QH241" s="41"/>
      <c r="QI241" s="41"/>
      <c r="QJ241" s="41"/>
      <c r="QK241" s="41"/>
      <c r="QL241" s="41"/>
      <c r="QM241" s="41"/>
      <c r="QN241" s="41"/>
      <c r="QO241" s="41"/>
      <c r="QP241" s="41"/>
      <c r="QQ241" s="41"/>
      <c r="QR241" s="41"/>
      <c r="QS241" s="41"/>
      <c r="QT241" s="41"/>
      <c r="QU241" s="41"/>
      <c r="QV241" s="41"/>
      <c r="QW241" s="41"/>
      <c r="QX241" s="41"/>
      <c r="QY241" s="41"/>
      <c r="QZ241" s="41"/>
      <c r="RA241" s="41"/>
      <c r="RB241" s="41"/>
      <c r="RC241" s="41"/>
      <c r="RD241" s="41"/>
      <c r="RE241" s="41"/>
      <c r="RF241" s="41"/>
      <c r="RG241" s="41"/>
      <c r="RH241" s="41"/>
      <c r="RI241" s="41"/>
      <c r="RJ241" s="41"/>
      <c r="RK241" s="41"/>
      <c r="RL241" s="41"/>
      <c r="RM241" s="41"/>
      <c r="RN241" s="41"/>
      <c r="RO241" s="41"/>
      <c r="RP241" s="41"/>
      <c r="RQ241" s="41"/>
      <c r="RR241" s="41"/>
      <c r="RS241" s="41"/>
      <c r="RT241" s="41"/>
      <c r="RU241" s="41"/>
      <c r="RV241" s="41"/>
      <c r="RW241" s="41"/>
      <c r="RX241" s="41"/>
      <c r="RY241" s="41"/>
      <c r="RZ241" s="41"/>
      <c r="SA241" s="41"/>
      <c r="SB241" s="41"/>
      <c r="SC241" s="41"/>
      <c r="SD241" s="41"/>
      <c r="SE241" s="41"/>
      <c r="SF241" s="41"/>
      <c r="SG241" s="41"/>
      <c r="SH241" s="41"/>
      <c r="SI241" s="41"/>
      <c r="SJ241" s="41"/>
      <c r="SK241" s="41"/>
      <c r="SL241" s="41"/>
      <c r="SM241" s="41"/>
      <c r="SN241" s="41"/>
      <c r="SO241" s="41"/>
      <c r="SP241" s="41"/>
      <c r="SQ241" s="41"/>
      <c r="SR241" s="41"/>
      <c r="SS241" s="41"/>
      <c r="ST241" s="41"/>
      <c r="SU241" s="41"/>
      <c r="SV241" s="41"/>
      <c r="SW241" s="41"/>
      <c r="SX241" s="41"/>
      <c r="SY241" s="41"/>
      <c r="SZ241" s="41"/>
      <c r="TA241" s="41"/>
      <c r="TB241" s="41"/>
      <c r="TC241" s="41"/>
      <c r="TD241" s="41"/>
      <c r="TE241" s="41"/>
      <c r="TF241" s="41"/>
      <c r="TG241" s="41"/>
      <c r="TH241" s="41"/>
      <c r="TI241" s="41"/>
      <c r="TJ241" s="41"/>
      <c r="TK241" s="41"/>
      <c r="TL241" s="41"/>
      <c r="TM241" s="41"/>
      <c r="TN241" s="41"/>
      <c r="TO241" s="41"/>
      <c r="TP241" s="41"/>
      <c r="TQ241" s="41"/>
      <c r="TR241" s="41"/>
      <c r="TS241" s="41"/>
      <c r="TT241" s="41"/>
      <c r="TU241" s="41"/>
      <c r="TV241" s="41"/>
      <c r="TW241" s="41"/>
      <c r="TX241" s="41"/>
      <c r="TY241" s="41"/>
      <c r="TZ241" s="41"/>
      <c r="UA241" s="41"/>
      <c r="UB241" s="41"/>
      <c r="UC241" s="41"/>
      <c r="UD241" s="41"/>
      <c r="UE241" s="41"/>
      <c r="UF241" s="41"/>
      <c r="UG241" s="41"/>
      <c r="UH241" s="41"/>
      <c r="UI241" s="41"/>
      <c r="UJ241" s="41"/>
      <c r="UK241" s="41"/>
      <c r="UL241" s="41"/>
      <c r="UM241" s="41"/>
      <c r="UN241" s="41"/>
      <c r="UO241" s="41"/>
      <c r="UP241" s="41"/>
      <c r="UQ241" s="41"/>
      <c r="UR241" s="41"/>
      <c r="US241" s="41"/>
      <c r="UT241" s="41"/>
      <c r="UU241" s="41"/>
      <c r="UV241" s="41"/>
      <c r="UW241" s="41"/>
      <c r="UX241" s="41"/>
      <c r="UY241" s="41"/>
      <c r="UZ241" s="41"/>
      <c r="VA241" s="41"/>
      <c r="VB241" s="41"/>
      <c r="VC241" s="41"/>
      <c r="VD241" s="41"/>
      <c r="VE241" s="41"/>
      <c r="VF241" s="41"/>
      <c r="VG241" s="41"/>
      <c r="VH241" s="41"/>
      <c r="VI241" s="41"/>
      <c r="VJ241" s="41"/>
      <c r="VK241" s="41"/>
      <c r="VL241" s="41"/>
      <c r="VM241" s="41"/>
      <c r="VN241" s="41"/>
      <c r="VO241" s="41"/>
      <c r="VP241" s="41"/>
      <c r="VQ241" s="41"/>
      <c r="VR241" s="41"/>
      <c r="VS241" s="41"/>
      <c r="VT241" s="41"/>
      <c r="VU241" s="41"/>
      <c r="VV241" s="41"/>
      <c r="VW241" s="41"/>
      <c r="VX241" s="41"/>
      <c r="VY241" s="41"/>
      <c r="VZ241" s="41"/>
      <c r="WA241" s="41"/>
      <c r="WB241" s="41"/>
      <c r="WC241" s="41"/>
      <c r="WD241" s="41"/>
      <c r="WE241" s="41"/>
      <c r="WF241" s="41"/>
      <c r="WG241" s="41"/>
      <c r="WH241" s="41"/>
      <c r="WI241" s="41"/>
      <c r="WJ241" s="41"/>
      <c r="WK241" s="41"/>
      <c r="WL241" s="41"/>
      <c r="WM241" s="41"/>
      <c r="WN241" s="41"/>
      <c r="WO241" s="41"/>
      <c r="WP241" s="41"/>
      <c r="WQ241" s="41"/>
      <c r="WR241" s="41"/>
      <c r="WS241" s="41"/>
      <c r="WT241" s="41"/>
      <c r="WU241" s="41"/>
      <c r="WV241" s="41"/>
      <c r="WW241" s="41"/>
      <c r="WX241" s="41"/>
      <c r="WY241" s="41"/>
      <c r="WZ241" s="41"/>
      <c r="XA241" s="41"/>
      <c r="XB241" s="41"/>
      <c r="XC241" s="41"/>
      <c r="XD241" s="41"/>
      <c r="XE241" s="41"/>
      <c r="XF241" s="41"/>
      <c r="XG241" s="41"/>
      <c r="XH241" s="41"/>
      <c r="XI241" s="41"/>
      <c r="XJ241" s="41"/>
      <c r="XK241" s="41"/>
      <c r="XL241" s="41"/>
      <c r="XM241" s="41"/>
      <c r="XN241" s="41"/>
      <c r="XO241" s="41"/>
      <c r="XP241" s="41"/>
      <c r="XQ241" s="41"/>
      <c r="XR241" s="41"/>
      <c r="XS241" s="41"/>
      <c r="XT241" s="41"/>
      <c r="XU241" s="41"/>
      <c r="XV241" s="41"/>
      <c r="XW241" s="41"/>
      <c r="XX241" s="41"/>
      <c r="XY241" s="41"/>
      <c r="XZ241" s="41"/>
      <c r="YA241" s="41"/>
      <c r="YB241" s="41"/>
      <c r="YC241" s="41"/>
      <c r="YD241" s="41"/>
      <c r="YE241" s="41"/>
      <c r="YF241" s="41"/>
      <c r="YG241" s="41"/>
      <c r="YH241" s="41"/>
      <c r="YI241" s="41"/>
      <c r="YJ241" s="41"/>
      <c r="YK241" s="41"/>
      <c r="YL241" s="41"/>
      <c r="YM241" s="41"/>
      <c r="YN241" s="41"/>
      <c r="YO241" s="41"/>
      <c r="YP241" s="41"/>
      <c r="YQ241" s="41"/>
      <c r="YR241" s="41"/>
      <c r="YS241" s="41"/>
      <c r="YT241" s="41"/>
      <c r="YU241" s="41"/>
      <c r="YV241" s="41"/>
      <c r="YW241" s="41"/>
      <c r="YX241" s="41"/>
      <c r="YY241" s="41"/>
      <c r="YZ241" s="41"/>
      <c r="ZA241" s="41"/>
      <c r="ZB241" s="41"/>
      <c r="ZC241" s="41"/>
      <c r="ZD241" s="41"/>
      <c r="ZE241" s="41"/>
      <c r="ZF241" s="41"/>
      <c r="ZG241" s="41"/>
      <c r="ZH241" s="41"/>
      <c r="ZI241" s="41"/>
      <c r="ZJ241" s="41"/>
      <c r="ZK241" s="41"/>
      <c r="ZL241" s="41"/>
      <c r="ZM241" s="41"/>
      <c r="ZN241" s="41"/>
      <c r="ZO241" s="41"/>
      <c r="ZP241" s="41"/>
      <c r="ZQ241" s="41"/>
      <c r="ZR241" s="41"/>
      <c r="ZS241" s="41"/>
      <c r="ZT241" s="41"/>
      <c r="ZU241" s="41"/>
      <c r="ZV241" s="41"/>
      <c r="ZW241" s="41"/>
      <c r="ZX241" s="41"/>
      <c r="ZY241" s="41"/>
      <c r="ZZ241" s="41"/>
      <c r="AAA241" s="41"/>
      <c r="AAB241" s="41"/>
      <c r="AAC241" s="41"/>
      <c r="AAD241" s="41"/>
      <c r="AAE241" s="41"/>
      <c r="AAF241" s="41"/>
      <c r="AAG241" s="41"/>
      <c r="AAH241" s="41"/>
      <c r="AAI241" s="41"/>
      <c r="AAJ241" s="41"/>
      <c r="AAK241" s="41"/>
      <c r="AAL241" s="41"/>
      <c r="AAM241" s="41"/>
      <c r="AAN241" s="41"/>
      <c r="AAO241" s="41"/>
      <c r="AAP241" s="41"/>
      <c r="AAQ241" s="41"/>
      <c r="AAR241" s="41"/>
      <c r="AAS241" s="41"/>
      <c r="AAT241" s="41"/>
      <c r="AAU241" s="41"/>
      <c r="AAV241" s="41"/>
      <c r="AAW241" s="41"/>
      <c r="AAX241" s="41"/>
      <c r="AAY241" s="41"/>
      <c r="AAZ241" s="41"/>
      <c r="ABA241" s="41"/>
      <c r="ABB241" s="41"/>
      <c r="ABC241" s="41"/>
      <c r="ABD241" s="41"/>
      <c r="ABE241" s="41"/>
      <c r="ABF241" s="41"/>
      <c r="ABG241" s="41"/>
      <c r="ABH241" s="41"/>
      <c r="ABI241" s="41"/>
      <c r="ABJ241" s="41"/>
      <c r="ABK241" s="41"/>
      <c r="ABL241" s="41"/>
      <c r="ABM241" s="41"/>
      <c r="ABN241" s="41"/>
      <c r="ABO241" s="41"/>
      <c r="ABP241" s="41"/>
      <c r="ABQ241" s="41"/>
      <c r="ABR241" s="41"/>
      <c r="ABS241" s="41"/>
      <c r="ABT241" s="41"/>
      <c r="ABU241" s="41"/>
      <c r="ABV241" s="41"/>
      <c r="ABW241" s="41"/>
      <c r="ABX241" s="41"/>
      <c r="ABY241" s="41"/>
      <c r="ABZ241" s="41"/>
      <c r="ACA241" s="41"/>
      <c r="ACB241" s="41"/>
      <c r="ACC241" s="41"/>
      <c r="ACD241" s="41"/>
      <c r="ACE241" s="41"/>
      <c r="ACF241" s="41"/>
      <c r="ACG241" s="41"/>
      <c r="ACH241" s="41"/>
      <c r="ACI241" s="41"/>
      <c r="ACJ241" s="41"/>
      <c r="ACK241" s="41"/>
      <c r="ACL241" s="41"/>
      <c r="ACM241" s="41"/>
      <c r="ACN241" s="41"/>
      <c r="ACO241" s="41"/>
      <c r="ACP241" s="41"/>
      <c r="ACQ241" s="41"/>
      <c r="ACR241" s="41"/>
      <c r="ACS241" s="41"/>
      <c r="ACT241" s="41"/>
      <c r="ACU241" s="41"/>
      <c r="ACV241" s="41"/>
      <c r="ACW241" s="41"/>
      <c r="ACX241" s="41"/>
      <c r="ACY241" s="41"/>
      <c r="ACZ241" s="41"/>
      <c r="ADA241" s="41"/>
      <c r="ADB241" s="41"/>
      <c r="ADC241" s="41"/>
      <c r="ADD241" s="41"/>
      <c r="ADE241" s="41"/>
      <c r="ADF241" s="41"/>
      <c r="ADG241" s="41"/>
      <c r="ADH241" s="41"/>
      <c r="ADI241" s="41"/>
      <c r="ADJ241" s="41"/>
      <c r="ADK241" s="41"/>
      <c r="ADL241" s="41"/>
      <c r="ADM241" s="41"/>
      <c r="ADN241" s="41"/>
      <c r="ADO241" s="41"/>
      <c r="ADP241" s="41"/>
      <c r="ADQ241" s="41"/>
      <c r="ADR241" s="41"/>
      <c r="ADS241" s="41"/>
      <c r="ADT241" s="41"/>
      <c r="ADU241" s="41"/>
      <c r="ADV241" s="41"/>
      <c r="ADW241" s="41"/>
      <c r="ADX241" s="41"/>
      <c r="ADY241" s="41"/>
      <c r="ADZ241" s="41"/>
      <c r="AEA241" s="41"/>
      <c r="AEB241" s="41"/>
      <c r="AEC241" s="41"/>
      <c r="AED241" s="41"/>
      <c r="AEE241" s="41"/>
      <c r="AEF241" s="41"/>
      <c r="AEG241" s="41"/>
      <c r="AEH241" s="41"/>
      <c r="AEI241" s="41"/>
      <c r="AEJ241" s="41"/>
      <c r="AEK241" s="41"/>
      <c r="AEL241" s="41"/>
      <c r="AEM241" s="41"/>
      <c r="AEN241" s="41"/>
      <c r="AEO241" s="41"/>
      <c r="AEP241" s="41"/>
      <c r="AEQ241" s="41"/>
      <c r="AER241" s="41"/>
      <c r="AES241" s="41"/>
      <c r="AET241" s="41"/>
      <c r="AEU241" s="41"/>
      <c r="AEV241" s="41"/>
      <c r="AEW241" s="41"/>
      <c r="AEX241" s="41"/>
      <c r="AEY241" s="41"/>
      <c r="AEZ241" s="41"/>
      <c r="AFA241" s="41"/>
      <c r="AFB241" s="41"/>
      <c r="AFC241" s="41"/>
      <c r="AFD241" s="41"/>
      <c r="AFE241" s="41"/>
      <c r="AFF241" s="41"/>
      <c r="AFG241" s="41"/>
      <c r="AFH241" s="41"/>
      <c r="AFI241" s="41"/>
      <c r="AFJ241" s="41"/>
      <c r="AFK241" s="41"/>
      <c r="AFL241" s="41"/>
      <c r="AFM241" s="41"/>
      <c r="AFN241" s="41"/>
      <c r="AFO241" s="41"/>
      <c r="AFP241" s="41"/>
      <c r="AFQ241" s="41"/>
      <c r="AFR241" s="41"/>
      <c r="AFS241" s="41"/>
      <c r="AFT241" s="41"/>
      <c r="AFU241" s="41"/>
      <c r="AFV241" s="41"/>
      <c r="AFW241" s="41"/>
      <c r="AFX241" s="41"/>
      <c r="AFY241" s="41"/>
      <c r="AFZ241" s="41"/>
      <c r="AGA241" s="41"/>
      <c r="AGB241" s="41"/>
      <c r="AGC241" s="41"/>
      <c r="AGD241" s="41"/>
      <c r="AGE241" s="41"/>
      <c r="AGF241" s="41"/>
      <c r="AGG241" s="41"/>
      <c r="AGH241" s="41"/>
      <c r="AGI241" s="41"/>
      <c r="AGJ241" s="41"/>
      <c r="AGK241" s="41"/>
      <c r="AGL241" s="41"/>
      <c r="AGM241" s="41"/>
      <c r="AGN241" s="41"/>
      <c r="AGO241" s="41"/>
      <c r="AGP241" s="41"/>
      <c r="AGQ241" s="41"/>
      <c r="AGR241" s="41"/>
      <c r="AGS241" s="41"/>
      <c r="AGT241" s="41"/>
      <c r="AGU241" s="41"/>
      <c r="AGV241" s="41"/>
      <c r="AGW241" s="41"/>
      <c r="AGX241" s="41"/>
      <c r="AGY241" s="41"/>
      <c r="AGZ241" s="41"/>
      <c r="AHA241" s="41"/>
      <c r="AHB241" s="41"/>
      <c r="AHC241" s="41"/>
      <c r="AHD241" s="41"/>
      <c r="AHE241" s="41"/>
      <c r="AHF241" s="41"/>
      <c r="AHG241" s="41"/>
      <c r="AHH241" s="41"/>
      <c r="AHI241" s="41"/>
      <c r="AHJ241" s="41"/>
      <c r="AHK241" s="41"/>
      <c r="AHL241" s="41"/>
      <c r="AHM241" s="41"/>
      <c r="AHN241" s="41"/>
      <c r="AHO241" s="41"/>
      <c r="AHP241" s="41"/>
      <c r="AHQ241" s="41"/>
      <c r="AHR241" s="41"/>
      <c r="AHS241" s="41"/>
      <c r="AHT241" s="41"/>
      <c r="AHU241" s="41"/>
      <c r="AHV241" s="41"/>
      <c r="AHW241" s="41"/>
      <c r="AHX241" s="41"/>
      <c r="AHY241" s="41"/>
      <c r="AHZ241" s="41"/>
      <c r="AIA241" s="41"/>
      <c r="AIB241" s="41"/>
      <c r="AIC241" s="41"/>
      <c r="AID241" s="41"/>
      <c r="AIE241" s="41"/>
      <c r="AIF241" s="41"/>
      <c r="AIG241" s="41"/>
      <c r="AIH241" s="41"/>
      <c r="AII241" s="41"/>
      <c r="AIJ241" s="41"/>
      <c r="AIK241" s="41"/>
      <c r="AIL241" s="41"/>
      <c r="AIM241" s="41"/>
      <c r="AIN241" s="41"/>
      <c r="AIO241" s="41"/>
      <c r="AIP241" s="41"/>
      <c r="AIQ241" s="41"/>
      <c r="AIR241" s="41"/>
      <c r="AIS241" s="41"/>
      <c r="AIT241" s="41"/>
      <c r="AIU241" s="41"/>
      <c r="AIV241" s="41"/>
      <c r="AIW241" s="41"/>
      <c r="AIX241" s="41"/>
      <c r="AIY241" s="41"/>
      <c r="AIZ241" s="41"/>
      <c r="AJA241" s="41"/>
      <c r="AJB241" s="41"/>
      <c r="AJC241" s="41"/>
      <c r="AJD241" s="41"/>
      <c r="AJE241" s="41"/>
      <c r="AJF241" s="41"/>
      <c r="AJG241" s="41"/>
      <c r="AJH241" s="41"/>
      <c r="AJI241" s="41"/>
      <c r="AJJ241" s="41"/>
      <c r="AJK241" s="41"/>
      <c r="AJL241" s="41"/>
      <c r="AJM241" s="41"/>
      <c r="AJN241" s="41"/>
      <c r="AJO241" s="41"/>
      <c r="AJP241" s="41"/>
      <c r="AJQ241" s="41"/>
      <c r="AJR241" s="41"/>
      <c r="AJS241" s="41"/>
      <c r="AJT241" s="41"/>
      <c r="AJU241" s="41"/>
      <c r="AJV241" s="41"/>
      <c r="AJW241" s="41"/>
      <c r="AJX241" s="41"/>
      <c r="AJY241" s="41"/>
      <c r="AJZ241" s="41"/>
      <c r="AKA241" s="41"/>
      <c r="AKB241" s="41"/>
      <c r="AKC241" s="41"/>
      <c r="AKD241" s="41"/>
      <c r="AKE241" s="41"/>
      <c r="AKF241" s="41"/>
      <c r="AKG241" s="41"/>
      <c r="AKH241" s="41"/>
      <c r="AKI241" s="41"/>
      <c r="AKJ241" s="41"/>
      <c r="AKK241" s="41"/>
      <c r="AKL241" s="41"/>
      <c r="AKM241" s="41"/>
      <c r="AKN241" s="41"/>
      <c r="AKO241" s="41"/>
      <c r="AKP241" s="41"/>
      <c r="AKQ241" s="41"/>
      <c r="AKR241" s="41"/>
      <c r="AKS241" s="41"/>
      <c r="AKT241" s="41"/>
      <c r="AKU241" s="41"/>
      <c r="AKV241" s="41"/>
      <c r="AKW241" s="41"/>
      <c r="AKX241" s="41"/>
      <c r="AKY241" s="41"/>
      <c r="AKZ241" s="41"/>
      <c r="ALA241" s="41"/>
      <c r="ALB241" s="41"/>
      <c r="ALC241" s="41"/>
      <c r="ALD241" s="41"/>
      <c r="ALE241" s="41"/>
      <c r="ALF241" s="41"/>
      <c r="ALG241" s="41"/>
      <c r="ALH241" s="41"/>
      <c r="ALI241" s="41"/>
      <c r="ALJ241" s="41"/>
      <c r="ALK241" s="41"/>
      <c r="ALL241" s="41"/>
      <c r="ALM241" s="41"/>
      <c r="ALN241" s="41"/>
      <c r="ALO241" s="41"/>
      <c r="ALP241" s="41"/>
      <c r="ALQ241" s="41"/>
      <c r="ALR241" s="41"/>
      <c r="ALS241" s="41"/>
      <c r="ALT241" s="41"/>
      <c r="ALU241" s="41"/>
      <c r="ALV241" s="41"/>
      <c r="ALW241" s="41"/>
      <c r="ALX241" s="41"/>
      <c r="ALY241" s="41"/>
      <c r="ALZ241" s="41"/>
      <c r="AMA241" s="41"/>
      <c r="AMB241" s="41"/>
      <c r="AMC241" s="41"/>
      <c r="AMD241" s="41"/>
      <c r="AME241" s="41"/>
    </row>
    <row r="242" spans="1:1019" ht="19.5" customHeight="1" thickBot="1" x14ac:dyDescent="0.25">
      <c r="A242" s="586"/>
      <c r="B242" s="657"/>
      <c r="C242" s="555"/>
      <c r="D242" s="1091"/>
      <c r="E242" s="718"/>
      <c r="F242" s="713"/>
      <c r="G242" s="682"/>
      <c r="H242" s="684"/>
      <c r="I242" s="686"/>
      <c r="J242" s="363" t="s">
        <v>28</v>
      </c>
      <c r="K242" s="246">
        <f>L242+N242</f>
        <v>1.3</v>
      </c>
      <c r="L242" s="209">
        <v>0.5</v>
      </c>
      <c r="M242" s="209">
        <v>0</v>
      </c>
      <c r="N242" s="210">
        <v>0.8</v>
      </c>
      <c r="O242" s="246">
        <f>P242+R242</f>
        <v>0</v>
      </c>
      <c r="P242" s="209">
        <v>0</v>
      </c>
      <c r="Q242" s="209">
        <v>0</v>
      </c>
      <c r="R242" s="210">
        <v>0</v>
      </c>
      <c r="S242" s="246">
        <f>T242+V242</f>
        <v>0</v>
      </c>
      <c r="T242" s="209">
        <v>0</v>
      </c>
      <c r="U242" s="209">
        <v>0</v>
      </c>
      <c r="V242" s="210">
        <v>0</v>
      </c>
      <c r="W242" s="246">
        <f>X242+Z242</f>
        <v>0</v>
      </c>
      <c r="X242" s="209">
        <v>0</v>
      </c>
      <c r="Y242" s="209">
        <v>0</v>
      </c>
      <c r="Z242" s="210">
        <v>0</v>
      </c>
      <c r="AA242" s="211">
        <v>0</v>
      </c>
      <c r="AB242" s="211">
        <v>0</v>
      </c>
      <c r="AC242" s="716" t="s">
        <v>297</v>
      </c>
      <c r="AD242" s="638" t="s">
        <v>39</v>
      </c>
      <c r="AE242" s="638" t="s">
        <v>39</v>
      </c>
      <c r="AF242" s="641" t="s">
        <v>39</v>
      </c>
      <c r="AG242" s="41"/>
      <c r="AH242" s="41"/>
      <c r="AI242" s="41"/>
      <c r="AJ242" s="41"/>
      <c r="AK242" s="41"/>
      <c r="AL242" s="41"/>
      <c r="AM242" s="41"/>
      <c r="AN242" s="67"/>
      <c r="AO242" s="67"/>
      <c r="AP242" s="67"/>
      <c r="AQ242" s="58"/>
      <c r="AR242" s="58"/>
      <c r="AS242" s="58"/>
      <c r="AT242" s="58"/>
      <c r="AU242" s="58"/>
      <c r="AV242" s="58"/>
      <c r="AW242" s="58"/>
      <c r="AX242" s="58"/>
      <c r="AY242" s="58"/>
      <c r="AZ242" s="58"/>
      <c r="BA242" s="58"/>
      <c r="BB242" s="58"/>
      <c r="BC242" s="58"/>
      <c r="BD242" s="58"/>
      <c r="BE242" s="58"/>
      <c r="BF242" s="58"/>
      <c r="BG242" s="59"/>
      <c r="BH242" s="67"/>
      <c r="BI242" s="67"/>
      <c r="BJ242" s="67"/>
      <c r="BK242" s="67"/>
      <c r="BL242" s="67"/>
      <c r="BM242" s="67"/>
      <c r="BN242" s="67"/>
      <c r="BO242" s="67"/>
      <c r="BP242" s="41"/>
      <c r="BQ242" s="41"/>
      <c r="BR242" s="41"/>
      <c r="BS242" s="41"/>
      <c r="BT242" s="41"/>
      <c r="BU242" s="41"/>
      <c r="BV242" s="41"/>
      <c r="BW242" s="41"/>
      <c r="BX242" s="41"/>
      <c r="BY242" s="41"/>
      <c r="BZ242" s="41"/>
      <c r="CA242" s="41"/>
      <c r="CB242" s="41"/>
      <c r="CC242" s="41"/>
      <c r="CD242" s="41"/>
      <c r="CE242" s="41"/>
      <c r="CF242" s="41"/>
      <c r="CG242" s="41"/>
      <c r="CH242" s="41"/>
      <c r="CI242" s="41"/>
      <c r="CJ242" s="41"/>
      <c r="CK242" s="41"/>
      <c r="CL242" s="41"/>
      <c r="CM242" s="41"/>
      <c r="CN242" s="41"/>
      <c r="CO242" s="41"/>
      <c r="CP242" s="41"/>
      <c r="CQ242" s="41"/>
      <c r="CR242" s="41"/>
      <c r="CS242" s="41"/>
      <c r="CT242" s="41"/>
      <c r="CU242" s="41"/>
      <c r="CV242" s="41"/>
      <c r="CW242" s="41"/>
      <c r="CX242" s="41"/>
      <c r="CY242" s="41"/>
      <c r="CZ242" s="41"/>
      <c r="DA242" s="41"/>
      <c r="DB242" s="41"/>
      <c r="DC242" s="41"/>
      <c r="DD242" s="41"/>
      <c r="DE242" s="41"/>
      <c r="DF242" s="41"/>
      <c r="DG242" s="41"/>
      <c r="DH242" s="41"/>
      <c r="DI242" s="41"/>
      <c r="DJ242" s="41"/>
      <c r="DK242" s="41"/>
      <c r="DL242" s="41"/>
      <c r="DM242" s="41"/>
      <c r="DN242" s="41"/>
      <c r="DO242" s="41"/>
      <c r="DP242" s="41"/>
      <c r="DQ242" s="41"/>
      <c r="DR242" s="41"/>
      <c r="DS242" s="41"/>
      <c r="DT242" s="41"/>
      <c r="DU242" s="41"/>
      <c r="DV242" s="41"/>
      <c r="DW242" s="41"/>
      <c r="DX242" s="41"/>
      <c r="DY242" s="41"/>
      <c r="DZ242" s="41"/>
      <c r="EA242" s="41"/>
      <c r="EB242" s="41"/>
      <c r="EC242" s="41"/>
      <c r="ED242" s="41"/>
      <c r="EE242" s="41"/>
      <c r="EF242" s="41"/>
      <c r="EG242" s="41"/>
      <c r="EH242" s="41"/>
      <c r="EI242" s="41"/>
      <c r="EJ242" s="41"/>
      <c r="EK242" s="41"/>
      <c r="EL242" s="41"/>
      <c r="EM242" s="41"/>
      <c r="EN242" s="41"/>
      <c r="EO242" s="41"/>
      <c r="EP242" s="41"/>
      <c r="EQ242" s="41"/>
      <c r="ER242" s="41"/>
      <c r="ES242" s="41"/>
      <c r="ET242" s="41"/>
      <c r="EU242" s="41"/>
      <c r="EV242" s="41"/>
      <c r="EW242" s="41"/>
      <c r="EX242" s="41"/>
      <c r="EY242" s="41"/>
      <c r="EZ242" s="41"/>
      <c r="FA242" s="41"/>
      <c r="FB242" s="41"/>
      <c r="FC242" s="41"/>
      <c r="FD242" s="41"/>
      <c r="FE242" s="41"/>
      <c r="FF242" s="41"/>
      <c r="FG242" s="41"/>
      <c r="FH242" s="41"/>
      <c r="FI242" s="41"/>
      <c r="FJ242" s="41"/>
      <c r="FK242" s="41"/>
      <c r="FL242" s="41"/>
      <c r="FM242" s="41"/>
      <c r="FN242" s="41"/>
      <c r="FO242" s="41"/>
      <c r="FP242" s="41"/>
      <c r="FQ242" s="41"/>
      <c r="FR242" s="41"/>
      <c r="FS242" s="41"/>
      <c r="FT242" s="41"/>
      <c r="FU242" s="41"/>
      <c r="FV242" s="41"/>
      <c r="FW242" s="41"/>
      <c r="FX242" s="41"/>
      <c r="FY242" s="41"/>
      <c r="FZ242" s="41"/>
      <c r="GA242" s="41"/>
      <c r="GB242" s="41"/>
      <c r="GC242" s="41"/>
      <c r="GD242" s="41"/>
      <c r="GE242" s="41"/>
      <c r="GF242" s="41"/>
      <c r="GG242" s="41"/>
      <c r="GH242" s="41"/>
      <c r="GI242" s="41"/>
      <c r="GJ242" s="41"/>
      <c r="GK242" s="41"/>
      <c r="GL242" s="41"/>
      <c r="GM242" s="41"/>
      <c r="GN242" s="41"/>
      <c r="GO242" s="41"/>
      <c r="GP242" s="41"/>
      <c r="GQ242" s="41"/>
      <c r="GR242" s="41"/>
      <c r="GS242" s="41"/>
      <c r="GT242" s="41"/>
      <c r="GU242" s="41"/>
      <c r="GV242" s="41"/>
      <c r="GW242" s="41"/>
      <c r="GX242" s="41"/>
      <c r="GY242" s="41"/>
      <c r="GZ242" s="41"/>
      <c r="HA242" s="41"/>
      <c r="HB242" s="41"/>
      <c r="HC242" s="41"/>
      <c r="HD242" s="41"/>
      <c r="HE242" s="41"/>
      <c r="HF242" s="41"/>
      <c r="HG242" s="41"/>
      <c r="HH242" s="41"/>
      <c r="HI242" s="41"/>
      <c r="HJ242" s="41"/>
      <c r="HK242" s="41"/>
      <c r="HL242" s="41"/>
      <c r="HM242" s="41"/>
      <c r="HN242" s="41"/>
      <c r="HO242" s="41"/>
      <c r="HP242" s="41"/>
      <c r="HQ242" s="41"/>
      <c r="HR242" s="41"/>
      <c r="HS242" s="41"/>
      <c r="HT242" s="41"/>
      <c r="HU242" s="41"/>
      <c r="HV242" s="41"/>
      <c r="HW242" s="41"/>
      <c r="HX242" s="41"/>
      <c r="HY242" s="41"/>
      <c r="HZ242" s="41"/>
      <c r="IA242" s="41"/>
      <c r="IB242" s="41"/>
      <c r="IC242" s="41"/>
      <c r="ID242" s="41"/>
      <c r="IE242" s="41"/>
      <c r="IF242" s="41"/>
      <c r="IG242" s="41"/>
      <c r="IH242" s="41"/>
      <c r="II242" s="41"/>
      <c r="IJ242" s="41"/>
      <c r="IK242" s="41"/>
      <c r="IL242" s="41"/>
      <c r="IM242" s="41"/>
      <c r="IN242" s="41"/>
      <c r="IO242" s="41"/>
      <c r="IP242" s="41"/>
      <c r="IQ242" s="41"/>
      <c r="IR242" s="41"/>
      <c r="IS242" s="41"/>
      <c r="IT242" s="41"/>
      <c r="IU242" s="41"/>
      <c r="IV242" s="41"/>
      <c r="IW242" s="41"/>
      <c r="IX242" s="41"/>
      <c r="IY242" s="41"/>
      <c r="IZ242" s="41"/>
      <c r="JA242" s="41"/>
      <c r="JB242" s="41"/>
      <c r="JC242" s="41"/>
      <c r="JD242" s="41"/>
      <c r="JE242" s="41"/>
      <c r="JF242" s="41"/>
      <c r="JG242" s="41"/>
      <c r="JH242" s="41"/>
      <c r="JI242" s="41"/>
      <c r="JJ242" s="41"/>
      <c r="JK242" s="41"/>
      <c r="JL242" s="41"/>
      <c r="JM242" s="41"/>
      <c r="JN242" s="41"/>
      <c r="JO242" s="41"/>
      <c r="JP242" s="41"/>
      <c r="JQ242" s="41"/>
      <c r="JR242" s="41"/>
      <c r="JS242" s="41"/>
      <c r="JT242" s="41"/>
      <c r="JU242" s="41"/>
      <c r="JV242" s="41"/>
      <c r="JW242" s="41"/>
      <c r="JX242" s="41"/>
      <c r="JY242" s="41"/>
      <c r="JZ242" s="41"/>
      <c r="KA242" s="41"/>
      <c r="KB242" s="41"/>
      <c r="KC242" s="41"/>
      <c r="KD242" s="41"/>
      <c r="KE242" s="41"/>
      <c r="KF242" s="41"/>
      <c r="KG242" s="41"/>
      <c r="KH242" s="41"/>
      <c r="KI242" s="41"/>
      <c r="KJ242" s="41"/>
      <c r="KK242" s="41"/>
      <c r="KL242" s="41"/>
      <c r="KM242" s="41"/>
      <c r="KN242" s="41"/>
      <c r="KO242" s="41"/>
      <c r="KP242" s="41"/>
      <c r="KQ242" s="41"/>
      <c r="KR242" s="41"/>
      <c r="KS242" s="41"/>
      <c r="KT242" s="41"/>
      <c r="KU242" s="41"/>
      <c r="KV242" s="41"/>
      <c r="KW242" s="41"/>
      <c r="KX242" s="41"/>
      <c r="KY242" s="41"/>
      <c r="KZ242" s="41"/>
      <c r="LA242" s="41"/>
      <c r="LB242" s="41"/>
      <c r="LC242" s="41"/>
      <c r="LD242" s="41"/>
      <c r="LE242" s="41"/>
      <c r="LF242" s="41"/>
      <c r="LG242" s="41"/>
      <c r="LH242" s="41"/>
      <c r="LI242" s="41"/>
      <c r="LJ242" s="41"/>
      <c r="LK242" s="41"/>
      <c r="LL242" s="41"/>
      <c r="LM242" s="41"/>
      <c r="LN242" s="41"/>
      <c r="LO242" s="41"/>
      <c r="LP242" s="41"/>
      <c r="LQ242" s="41"/>
      <c r="LR242" s="41"/>
      <c r="LS242" s="41"/>
      <c r="LT242" s="41"/>
      <c r="LU242" s="41"/>
      <c r="LV242" s="41"/>
      <c r="LW242" s="41"/>
      <c r="LX242" s="41"/>
      <c r="LY242" s="41"/>
      <c r="LZ242" s="41"/>
      <c r="MA242" s="41"/>
      <c r="MB242" s="41"/>
      <c r="MC242" s="41"/>
      <c r="MD242" s="41"/>
      <c r="ME242" s="41"/>
      <c r="MF242" s="41"/>
      <c r="MG242" s="41"/>
      <c r="MH242" s="41"/>
      <c r="MI242" s="41"/>
      <c r="MJ242" s="41"/>
      <c r="MK242" s="41"/>
      <c r="ML242" s="41"/>
      <c r="MM242" s="41"/>
      <c r="MN242" s="41"/>
      <c r="MO242" s="41"/>
      <c r="MP242" s="41"/>
      <c r="MQ242" s="41"/>
      <c r="MR242" s="41"/>
      <c r="MS242" s="41"/>
      <c r="MT242" s="41"/>
      <c r="MU242" s="41"/>
      <c r="MV242" s="41"/>
      <c r="MW242" s="41"/>
      <c r="MX242" s="41"/>
      <c r="MY242" s="41"/>
      <c r="MZ242" s="41"/>
      <c r="NA242" s="41"/>
      <c r="NB242" s="41"/>
      <c r="NC242" s="41"/>
      <c r="ND242" s="41"/>
      <c r="NE242" s="41"/>
      <c r="NF242" s="41"/>
      <c r="NG242" s="41"/>
      <c r="NH242" s="41"/>
      <c r="NI242" s="41"/>
      <c r="NJ242" s="41"/>
      <c r="NK242" s="41"/>
      <c r="NL242" s="41"/>
      <c r="NM242" s="41"/>
      <c r="NN242" s="41"/>
      <c r="NO242" s="41"/>
      <c r="NP242" s="41"/>
      <c r="NQ242" s="41"/>
      <c r="NR242" s="41"/>
      <c r="NS242" s="41"/>
      <c r="NT242" s="41"/>
      <c r="NU242" s="41"/>
      <c r="NV242" s="41"/>
      <c r="NW242" s="41"/>
      <c r="NX242" s="41"/>
      <c r="NY242" s="41"/>
      <c r="NZ242" s="41"/>
      <c r="OA242" s="41"/>
      <c r="OB242" s="41"/>
      <c r="OC242" s="41"/>
      <c r="OD242" s="41"/>
      <c r="OE242" s="41"/>
      <c r="OF242" s="41"/>
      <c r="OG242" s="41"/>
      <c r="OH242" s="41"/>
      <c r="OI242" s="41"/>
      <c r="OJ242" s="41"/>
      <c r="OK242" s="41"/>
      <c r="OL242" s="41"/>
      <c r="OM242" s="41"/>
      <c r="ON242" s="41"/>
      <c r="OO242" s="41"/>
      <c r="OP242" s="41"/>
      <c r="OQ242" s="41"/>
      <c r="OR242" s="41"/>
      <c r="OS242" s="41"/>
      <c r="OT242" s="41"/>
      <c r="OU242" s="41"/>
      <c r="OV242" s="41"/>
      <c r="OW242" s="41"/>
      <c r="OX242" s="41"/>
      <c r="OY242" s="41"/>
      <c r="OZ242" s="41"/>
      <c r="PA242" s="41"/>
      <c r="PB242" s="41"/>
      <c r="PC242" s="41"/>
      <c r="PD242" s="41"/>
      <c r="PE242" s="41"/>
      <c r="PF242" s="41"/>
      <c r="PG242" s="41"/>
      <c r="PH242" s="41"/>
      <c r="PI242" s="41"/>
      <c r="PJ242" s="41"/>
      <c r="PK242" s="41"/>
      <c r="PL242" s="41"/>
      <c r="PM242" s="41"/>
      <c r="PN242" s="41"/>
      <c r="PO242" s="41"/>
      <c r="PP242" s="41"/>
      <c r="PQ242" s="41"/>
      <c r="PR242" s="41"/>
      <c r="PS242" s="41"/>
      <c r="PT242" s="41"/>
      <c r="PU242" s="41"/>
      <c r="PV242" s="41"/>
      <c r="PW242" s="41"/>
      <c r="PX242" s="41"/>
      <c r="PY242" s="41"/>
      <c r="PZ242" s="41"/>
      <c r="QA242" s="41"/>
      <c r="QB242" s="41"/>
      <c r="QC242" s="41"/>
      <c r="QD242" s="41"/>
      <c r="QE242" s="41"/>
      <c r="QF242" s="41"/>
      <c r="QG242" s="41"/>
      <c r="QH242" s="41"/>
      <c r="QI242" s="41"/>
      <c r="QJ242" s="41"/>
      <c r="QK242" s="41"/>
      <c r="QL242" s="41"/>
      <c r="QM242" s="41"/>
      <c r="QN242" s="41"/>
      <c r="QO242" s="41"/>
      <c r="QP242" s="41"/>
      <c r="QQ242" s="41"/>
      <c r="QR242" s="41"/>
      <c r="QS242" s="41"/>
      <c r="QT242" s="41"/>
      <c r="QU242" s="41"/>
      <c r="QV242" s="41"/>
      <c r="QW242" s="41"/>
      <c r="QX242" s="41"/>
      <c r="QY242" s="41"/>
      <c r="QZ242" s="41"/>
      <c r="RA242" s="41"/>
      <c r="RB242" s="41"/>
      <c r="RC242" s="41"/>
      <c r="RD242" s="41"/>
      <c r="RE242" s="41"/>
      <c r="RF242" s="41"/>
      <c r="RG242" s="41"/>
      <c r="RH242" s="41"/>
      <c r="RI242" s="41"/>
      <c r="RJ242" s="41"/>
      <c r="RK242" s="41"/>
      <c r="RL242" s="41"/>
      <c r="RM242" s="41"/>
      <c r="RN242" s="41"/>
      <c r="RO242" s="41"/>
      <c r="RP242" s="41"/>
      <c r="RQ242" s="41"/>
      <c r="RR242" s="41"/>
      <c r="RS242" s="41"/>
      <c r="RT242" s="41"/>
      <c r="RU242" s="41"/>
      <c r="RV242" s="41"/>
      <c r="RW242" s="41"/>
      <c r="RX242" s="41"/>
      <c r="RY242" s="41"/>
      <c r="RZ242" s="41"/>
      <c r="SA242" s="41"/>
      <c r="SB242" s="41"/>
      <c r="SC242" s="41"/>
      <c r="SD242" s="41"/>
      <c r="SE242" s="41"/>
      <c r="SF242" s="41"/>
      <c r="SG242" s="41"/>
      <c r="SH242" s="41"/>
      <c r="SI242" s="41"/>
      <c r="SJ242" s="41"/>
      <c r="SK242" s="41"/>
      <c r="SL242" s="41"/>
      <c r="SM242" s="41"/>
      <c r="SN242" s="41"/>
      <c r="SO242" s="41"/>
      <c r="SP242" s="41"/>
      <c r="SQ242" s="41"/>
      <c r="SR242" s="41"/>
      <c r="SS242" s="41"/>
      <c r="ST242" s="41"/>
      <c r="SU242" s="41"/>
      <c r="SV242" s="41"/>
      <c r="SW242" s="41"/>
      <c r="SX242" s="41"/>
      <c r="SY242" s="41"/>
      <c r="SZ242" s="41"/>
      <c r="TA242" s="41"/>
      <c r="TB242" s="41"/>
      <c r="TC242" s="41"/>
      <c r="TD242" s="41"/>
      <c r="TE242" s="41"/>
      <c r="TF242" s="41"/>
      <c r="TG242" s="41"/>
      <c r="TH242" s="41"/>
      <c r="TI242" s="41"/>
      <c r="TJ242" s="41"/>
      <c r="TK242" s="41"/>
      <c r="TL242" s="41"/>
      <c r="TM242" s="41"/>
      <c r="TN242" s="41"/>
      <c r="TO242" s="41"/>
      <c r="TP242" s="41"/>
      <c r="TQ242" s="41"/>
      <c r="TR242" s="41"/>
      <c r="TS242" s="41"/>
      <c r="TT242" s="41"/>
      <c r="TU242" s="41"/>
      <c r="TV242" s="41"/>
      <c r="TW242" s="41"/>
      <c r="TX242" s="41"/>
      <c r="TY242" s="41"/>
      <c r="TZ242" s="41"/>
      <c r="UA242" s="41"/>
      <c r="UB242" s="41"/>
      <c r="UC242" s="41"/>
      <c r="UD242" s="41"/>
      <c r="UE242" s="41"/>
      <c r="UF242" s="41"/>
      <c r="UG242" s="41"/>
      <c r="UH242" s="41"/>
      <c r="UI242" s="41"/>
      <c r="UJ242" s="41"/>
      <c r="UK242" s="41"/>
      <c r="UL242" s="41"/>
      <c r="UM242" s="41"/>
      <c r="UN242" s="41"/>
      <c r="UO242" s="41"/>
      <c r="UP242" s="41"/>
      <c r="UQ242" s="41"/>
      <c r="UR242" s="41"/>
      <c r="US242" s="41"/>
      <c r="UT242" s="41"/>
      <c r="UU242" s="41"/>
      <c r="UV242" s="41"/>
      <c r="UW242" s="41"/>
      <c r="UX242" s="41"/>
      <c r="UY242" s="41"/>
      <c r="UZ242" s="41"/>
      <c r="VA242" s="41"/>
      <c r="VB242" s="41"/>
      <c r="VC242" s="41"/>
      <c r="VD242" s="41"/>
      <c r="VE242" s="41"/>
      <c r="VF242" s="41"/>
      <c r="VG242" s="41"/>
      <c r="VH242" s="41"/>
      <c r="VI242" s="41"/>
      <c r="VJ242" s="41"/>
      <c r="VK242" s="41"/>
      <c r="VL242" s="41"/>
      <c r="VM242" s="41"/>
      <c r="VN242" s="41"/>
      <c r="VO242" s="41"/>
      <c r="VP242" s="41"/>
      <c r="VQ242" s="41"/>
      <c r="VR242" s="41"/>
      <c r="VS242" s="41"/>
      <c r="VT242" s="41"/>
      <c r="VU242" s="41"/>
      <c r="VV242" s="41"/>
      <c r="VW242" s="41"/>
      <c r="VX242" s="41"/>
      <c r="VY242" s="41"/>
      <c r="VZ242" s="41"/>
      <c r="WA242" s="41"/>
      <c r="WB242" s="41"/>
      <c r="WC242" s="41"/>
      <c r="WD242" s="41"/>
      <c r="WE242" s="41"/>
      <c r="WF242" s="41"/>
      <c r="WG242" s="41"/>
      <c r="WH242" s="41"/>
      <c r="WI242" s="41"/>
      <c r="WJ242" s="41"/>
      <c r="WK242" s="41"/>
      <c r="WL242" s="41"/>
      <c r="WM242" s="41"/>
      <c r="WN242" s="41"/>
      <c r="WO242" s="41"/>
      <c r="WP242" s="41"/>
      <c r="WQ242" s="41"/>
      <c r="WR242" s="41"/>
      <c r="WS242" s="41"/>
      <c r="WT242" s="41"/>
      <c r="WU242" s="41"/>
      <c r="WV242" s="41"/>
      <c r="WW242" s="41"/>
      <c r="WX242" s="41"/>
      <c r="WY242" s="41"/>
      <c r="WZ242" s="41"/>
      <c r="XA242" s="41"/>
      <c r="XB242" s="41"/>
      <c r="XC242" s="41"/>
      <c r="XD242" s="41"/>
      <c r="XE242" s="41"/>
      <c r="XF242" s="41"/>
      <c r="XG242" s="41"/>
      <c r="XH242" s="41"/>
      <c r="XI242" s="41"/>
      <c r="XJ242" s="41"/>
      <c r="XK242" s="41"/>
      <c r="XL242" s="41"/>
      <c r="XM242" s="41"/>
      <c r="XN242" s="41"/>
      <c r="XO242" s="41"/>
      <c r="XP242" s="41"/>
      <c r="XQ242" s="41"/>
      <c r="XR242" s="41"/>
      <c r="XS242" s="41"/>
      <c r="XT242" s="41"/>
      <c r="XU242" s="41"/>
      <c r="XV242" s="41"/>
      <c r="XW242" s="41"/>
      <c r="XX242" s="41"/>
      <c r="XY242" s="41"/>
      <c r="XZ242" s="41"/>
      <c r="YA242" s="41"/>
      <c r="YB242" s="41"/>
      <c r="YC242" s="41"/>
      <c r="YD242" s="41"/>
      <c r="YE242" s="41"/>
      <c r="YF242" s="41"/>
      <c r="YG242" s="41"/>
      <c r="YH242" s="41"/>
      <c r="YI242" s="41"/>
      <c r="YJ242" s="41"/>
      <c r="YK242" s="41"/>
      <c r="YL242" s="41"/>
      <c r="YM242" s="41"/>
      <c r="YN242" s="41"/>
      <c r="YO242" s="41"/>
      <c r="YP242" s="41"/>
      <c r="YQ242" s="41"/>
      <c r="YR242" s="41"/>
      <c r="YS242" s="41"/>
      <c r="YT242" s="41"/>
      <c r="YU242" s="41"/>
      <c r="YV242" s="41"/>
      <c r="YW242" s="41"/>
      <c r="YX242" s="41"/>
      <c r="YY242" s="41"/>
      <c r="YZ242" s="41"/>
      <c r="ZA242" s="41"/>
      <c r="ZB242" s="41"/>
      <c r="ZC242" s="41"/>
      <c r="ZD242" s="41"/>
      <c r="ZE242" s="41"/>
      <c r="ZF242" s="41"/>
      <c r="ZG242" s="41"/>
      <c r="ZH242" s="41"/>
      <c r="ZI242" s="41"/>
      <c r="ZJ242" s="41"/>
      <c r="ZK242" s="41"/>
      <c r="ZL242" s="41"/>
      <c r="ZM242" s="41"/>
      <c r="ZN242" s="41"/>
      <c r="ZO242" s="41"/>
      <c r="ZP242" s="41"/>
      <c r="ZQ242" s="41"/>
      <c r="ZR242" s="41"/>
      <c r="ZS242" s="41"/>
      <c r="ZT242" s="41"/>
      <c r="ZU242" s="41"/>
      <c r="ZV242" s="41"/>
      <c r="ZW242" s="41"/>
      <c r="ZX242" s="41"/>
      <c r="ZY242" s="41"/>
      <c r="ZZ242" s="41"/>
      <c r="AAA242" s="41"/>
      <c r="AAB242" s="41"/>
      <c r="AAC242" s="41"/>
      <c r="AAD242" s="41"/>
      <c r="AAE242" s="41"/>
      <c r="AAF242" s="41"/>
      <c r="AAG242" s="41"/>
      <c r="AAH242" s="41"/>
      <c r="AAI242" s="41"/>
      <c r="AAJ242" s="41"/>
      <c r="AAK242" s="41"/>
      <c r="AAL242" s="41"/>
      <c r="AAM242" s="41"/>
      <c r="AAN242" s="41"/>
      <c r="AAO242" s="41"/>
      <c r="AAP242" s="41"/>
      <c r="AAQ242" s="41"/>
      <c r="AAR242" s="41"/>
      <c r="AAS242" s="41"/>
      <c r="AAT242" s="41"/>
      <c r="AAU242" s="41"/>
      <c r="AAV242" s="41"/>
      <c r="AAW242" s="41"/>
      <c r="AAX242" s="41"/>
      <c r="AAY242" s="41"/>
      <c r="AAZ242" s="41"/>
      <c r="ABA242" s="41"/>
      <c r="ABB242" s="41"/>
      <c r="ABC242" s="41"/>
      <c r="ABD242" s="41"/>
      <c r="ABE242" s="41"/>
      <c r="ABF242" s="41"/>
      <c r="ABG242" s="41"/>
      <c r="ABH242" s="41"/>
      <c r="ABI242" s="41"/>
      <c r="ABJ242" s="41"/>
      <c r="ABK242" s="41"/>
      <c r="ABL242" s="41"/>
      <c r="ABM242" s="41"/>
      <c r="ABN242" s="41"/>
      <c r="ABO242" s="41"/>
      <c r="ABP242" s="41"/>
      <c r="ABQ242" s="41"/>
      <c r="ABR242" s="41"/>
      <c r="ABS242" s="41"/>
      <c r="ABT242" s="41"/>
      <c r="ABU242" s="41"/>
      <c r="ABV242" s="41"/>
      <c r="ABW242" s="41"/>
      <c r="ABX242" s="41"/>
      <c r="ABY242" s="41"/>
      <c r="ABZ242" s="41"/>
      <c r="ACA242" s="41"/>
      <c r="ACB242" s="41"/>
      <c r="ACC242" s="41"/>
      <c r="ACD242" s="41"/>
      <c r="ACE242" s="41"/>
      <c r="ACF242" s="41"/>
      <c r="ACG242" s="41"/>
      <c r="ACH242" s="41"/>
      <c r="ACI242" s="41"/>
      <c r="ACJ242" s="41"/>
      <c r="ACK242" s="41"/>
      <c r="ACL242" s="41"/>
      <c r="ACM242" s="41"/>
      <c r="ACN242" s="41"/>
      <c r="ACO242" s="41"/>
      <c r="ACP242" s="41"/>
      <c r="ACQ242" s="41"/>
      <c r="ACR242" s="41"/>
      <c r="ACS242" s="41"/>
      <c r="ACT242" s="41"/>
      <c r="ACU242" s="41"/>
      <c r="ACV242" s="41"/>
      <c r="ACW242" s="41"/>
      <c r="ACX242" s="41"/>
      <c r="ACY242" s="41"/>
      <c r="ACZ242" s="41"/>
      <c r="ADA242" s="41"/>
      <c r="ADB242" s="41"/>
      <c r="ADC242" s="41"/>
      <c r="ADD242" s="41"/>
      <c r="ADE242" s="41"/>
      <c r="ADF242" s="41"/>
      <c r="ADG242" s="41"/>
      <c r="ADH242" s="41"/>
      <c r="ADI242" s="41"/>
      <c r="ADJ242" s="41"/>
      <c r="ADK242" s="41"/>
      <c r="ADL242" s="41"/>
      <c r="ADM242" s="41"/>
      <c r="ADN242" s="41"/>
      <c r="ADO242" s="41"/>
      <c r="ADP242" s="41"/>
      <c r="ADQ242" s="41"/>
      <c r="ADR242" s="41"/>
      <c r="ADS242" s="41"/>
      <c r="ADT242" s="41"/>
      <c r="ADU242" s="41"/>
      <c r="ADV242" s="41"/>
      <c r="ADW242" s="41"/>
      <c r="ADX242" s="41"/>
      <c r="ADY242" s="41"/>
      <c r="ADZ242" s="41"/>
      <c r="AEA242" s="41"/>
      <c r="AEB242" s="41"/>
      <c r="AEC242" s="41"/>
      <c r="AED242" s="41"/>
      <c r="AEE242" s="41"/>
      <c r="AEF242" s="41"/>
      <c r="AEG242" s="41"/>
      <c r="AEH242" s="41"/>
      <c r="AEI242" s="41"/>
      <c r="AEJ242" s="41"/>
      <c r="AEK242" s="41"/>
      <c r="AEL242" s="41"/>
      <c r="AEM242" s="41"/>
      <c r="AEN242" s="41"/>
      <c r="AEO242" s="41"/>
      <c r="AEP242" s="41"/>
      <c r="AEQ242" s="41"/>
      <c r="AER242" s="41"/>
      <c r="AES242" s="41"/>
      <c r="AET242" s="41"/>
      <c r="AEU242" s="41"/>
      <c r="AEV242" s="41"/>
      <c r="AEW242" s="41"/>
      <c r="AEX242" s="41"/>
      <c r="AEY242" s="41"/>
      <c r="AEZ242" s="41"/>
      <c r="AFA242" s="41"/>
      <c r="AFB242" s="41"/>
      <c r="AFC242" s="41"/>
      <c r="AFD242" s="41"/>
      <c r="AFE242" s="41"/>
      <c r="AFF242" s="41"/>
      <c r="AFG242" s="41"/>
      <c r="AFH242" s="41"/>
      <c r="AFI242" s="41"/>
      <c r="AFJ242" s="41"/>
      <c r="AFK242" s="41"/>
      <c r="AFL242" s="41"/>
      <c r="AFM242" s="41"/>
      <c r="AFN242" s="41"/>
      <c r="AFO242" s="41"/>
      <c r="AFP242" s="41"/>
      <c r="AFQ242" s="41"/>
      <c r="AFR242" s="41"/>
      <c r="AFS242" s="41"/>
      <c r="AFT242" s="41"/>
      <c r="AFU242" s="41"/>
      <c r="AFV242" s="41"/>
      <c r="AFW242" s="41"/>
      <c r="AFX242" s="41"/>
      <c r="AFY242" s="41"/>
      <c r="AFZ242" s="41"/>
      <c r="AGA242" s="41"/>
      <c r="AGB242" s="41"/>
      <c r="AGC242" s="41"/>
      <c r="AGD242" s="41"/>
      <c r="AGE242" s="41"/>
      <c r="AGF242" s="41"/>
      <c r="AGG242" s="41"/>
      <c r="AGH242" s="41"/>
      <c r="AGI242" s="41"/>
      <c r="AGJ242" s="41"/>
      <c r="AGK242" s="41"/>
      <c r="AGL242" s="41"/>
      <c r="AGM242" s="41"/>
      <c r="AGN242" s="41"/>
      <c r="AGO242" s="41"/>
      <c r="AGP242" s="41"/>
      <c r="AGQ242" s="41"/>
      <c r="AGR242" s="41"/>
      <c r="AGS242" s="41"/>
      <c r="AGT242" s="41"/>
      <c r="AGU242" s="41"/>
      <c r="AGV242" s="41"/>
      <c r="AGW242" s="41"/>
      <c r="AGX242" s="41"/>
      <c r="AGY242" s="41"/>
      <c r="AGZ242" s="41"/>
      <c r="AHA242" s="41"/>
      <c r="AHB242" s="41"/>
      <c r="AHC242" s="41"/>
      <c r="AHD242" s="41"/>
      <c r="AHE242" s="41"/>
      <c r="AHF242" s="41"/>
      <c r="AHG242" s="41"/>
      <c r="AHH242" s="41"/>
      <c r="AHI242" s="41"/>
      <c r="AHJ242" s="41"/>
      <c r="AHK242" s="41"/>
      <c r="AHL242" s="41"/>
      <c r="AHM242" s="41"/>
      <c r="AHN242" s="41"/>
      <c r="AHO242" s="41"/>
      <c r="AHP242" s="41"/>
      <c r="AHQ242" s="41"/>
      <c r="AHR242" s="41"/>
      <c r="AHS242" s="41"/>
      <c r="AHT242" s="41"/>
      <c r="AHU242" s="41"/>
      <c r="AHV242" s="41"/>
      <c r="AHW242" s="41"/>
      <c r="AHX242" s="41"/>
      <c r="AHY242" s="41"/>
      <c r="AHZ242" s="41"/>
      <c r="AIA242" s="41"/>
      <c r="AIB242" s="41"/>
      <c r="AIC242" s="41"/>
      <c r="AID242" s="41"/>
      <c r="AIE242" s="41"/>
      <c r="AIF242" s="41"/>
      <c r="AIG242" s="41"/>
      <c r="AIH242" s="41"/>
      <c r="AII242" s="41"/>
      <c r="AIJ242" s="41"/>
      <c r="AIK242" s="41"/>
      <c r="AIL242" s="41"/>
      <c r="AIM242" s="41"/>
      <c r="AIN242" s="41"/>
      <c r="AIO242" s="41"/>
      <c r="AIP242" s="41"/>
      <c r="AIQ242" s="41"/>
      <c r="AIR242" s="41"/>
      <c r="AIS242" s="41"/>
      <c r="AIT242" s="41"/>
      <c r="AIU242" s="41"/>
      <c r="AIV242" s="41"/>
      <c r="AIW242" s="41"/>
      <c r="AIX242" s="41"/>
      <c r="AIY242" s="41"/>
      <c r="AIZ242" s="41"/>
      <c r="AJA242" s="41"/>
      <c r="AJB242" s="41"/>
      <c r="AJC242" s="41"/>
      <c r="AJD242" s="41"/>
      <c r="AJE242" s="41"/>
      <c r="AJF242" s="41"/>
      <c r="AJG242" s="41"/>
      <c r="AJH242" s="41"/>
      <c r="AJI242" s="41"/>
      <c r="AJJ242" s="41"/>
      <c r="AJK242" s="41"/>
      <c r="AJL242" s="41"/>
      <c r="AJM242" s="41"/>
      <c r="AJN242" s="41"/>
      <c r="AJO242" s="41"/>
      <c r="AJP242" s="41"/>
      <c r="AJQ242" s="41"/>
      <c r="AJR242" s="41"/>
      <c r="AJS242" s="41"/>
      <c r="AJT242" s="41"/>
      <c r="AJU242" s="41"/>
      <c r="AJV242" s="41"/>
      <c r="AJW242" s="41"/>
      <c r="AJX242" s="41"/>
      <c r="AJY242" s="41"/>
      <c r="AJZ242" s="41"/>
      <c r="AKA242" s="41"/>
      <c r="AKB242" s="41"/>
      <c r="AKC242" s="41"/>
      <c r="AKD242" s="41"/>
      <c r="AKE242" s="41"/>
      <c r="AKF242" s="41"/>
      <c r="AKG242" s="41"/>
      <c r="AKH242" s="41"/>
      <c r="AKI242" s="41"/>
      <c r="AKJ242" s="41"/>
      <c r="AKK242" s="41"/>
      <c r="AKL242" s="41"/>
      <c r="AKM242" s="41"/>
      <c r="AKN242" s="41"/>
      <c r="AKO242" s="41"/>
      <c r="AKP242" s="41"/>
      <c r="AKQ242" s="41"/>
      <c r="AKR242" s="41"/>
      <c r="AKS242" s="41"/>
      <c r="AKT242" s="41"/>
      <c r="AKU242" s="41"/>
      <c r="AKV242" s="41"/>
      <c r="AKW242" s="41"/>
      <c r="AKX242" s="41"/>
      <c r="AKY242" s="41"/>
      <c r="AKZ242" s="41"/>
      <c r="ALA242" s="41"/>
      <c r="ALB242" s="41"/>
      <c r="ALC242" s="41"/>
      <c r="ALD242" s="41"/>
      <c r="ALE242" s="41"/>
      <c r="ALF242" s="41"/>
      <c r="ALG242" s="41"/>
      <c r="ALH242" s="41"/>
      <c r="ALI242" s="41"/>
      <c r="ALJ242" s="41"/>
      <c r="ALK242" s="41"/>
      <c r="ALL242" s="41"/>
      <c r="ALM242" s="41"/>
      <c r="ALN242" s="41"/>
      <c r="ALO242" s="41"/>
      <c r="ALP242" s="41"/>
      <c r="ALQ242" s="41"/>
      <c r="ALR242" s="41"/>
      <c r="ALS242" s="41"/>
      <c r="ALT242" s="41"/>
      <c r="ALU242" s="41"/>
      <c r="ALV242" s="41"/>
      <c r="ALW242" s="41"/>
      <c r="ALX242" s="41"/>
      <c r="ALY242" s="41"/>
      <c r="ALZ242" s="41"/>
      <c r="AMA242" s="41"/>
      <c r="AMB242" s="41"/>
      <c r="AMC242" s="41"/>
      <c r="AMD242" s="41"/>
      <c r="AME242" s="41"/>
    </row>
    <row r="243" spans="1:1019" ht="24" customHeight="1" thickBot="1" x14ac:dyDescent="0.25">
      <c r="A243" s="586"/>
      <c r="B243" s="657"/>
      <c r="C243" s="555"/>
      <c r="D243" s="1091"/>
      <c r="E243" s="718"/>
      <c r="F243" s="713"/>
      <c r="G243" s="682"/>
      <c r="H243" s="684"/>
      <c r="I243" s="686"/>
      <c r="J243" s="449" t="s">
        <v>26</v>
      </c>
      <c r="K243" s="8">
        <f>SUM(K241:K242)</f>
        <v>9.8000000000000007</v>
      </c>
      <c r="L243" s="2">
        <f t="shared" ref="L243:AB243" si="77">SUM(L241:L242)</f>
        <v>0.5</v>
      </c>
      <c r="M243" s="2">
        <f t="shared" si="77"/>
        <v>0</v>
      </c>
      <c r="N243" s="7">
        <f t="shared" si="77"/>
        <v>9.3000000000000007</v>
      </c>
      <c r="O243" s="8">
        <f t="shared" si="77"/>
        <v>0</v>
      </c>
      <c r="P243" s="2">
        <f t="shared" si="77"/>
        <v>0</v>
      </c>
      <c r="Q243" s="2">
        <f t="shared" si="77"/>
        <v>0</v>
      </c>
      <c r="R243" s="7">
        <f t="shared" si="77"/>
        <v>0</v>
      </c>
      <c r="S243" s="8">
        <f t="shared" si="77"/>
        <v>0</v>
      </c>
      <c r="T243" s="2">
        <f t="shared" si="77"/>
        <v>0</v>
      </c>
      <c r="U243" s="2">
        <f t="shared" si="77"/>
        <v>0</v>
      </c>
      <c r="V243" s="7">
        <f t="shared" si="77"/>
        <v>0</v>
      </c>
      <c r="W243" s="8">
        <f t="shared" si="77"/>
        <v>0</v>
      </c>
      <c r="X243" s="2">
        <f t="shared" si="77"/>
        <v>0</v>
      </c>
      <c r="Y243" s="2">
        <f t="shared" si="77"/>
        <v>0</v>
      </c>
      <c r="Z243" s="7">
        <f t="shared" si="77"/>
        <v>0</v>
      </c>
      <c r="AA243" s="9">
        <f t="shared" si="77"/>
        <v>0</v>
      </c>
      <c r="AB243" s="9">
        <f t="shared" si="77"/>
        <v>0</v>
      </c>
      <c r="AC243" s="688"/>
      <c r="AD243" s="639"/>
      <c r="AE243" s="639"/>
      <c r="AF243" s="642"/>
      <c r="AG243" s="41"/>
      <c r="AH243" s="41"/>
      <c r="AI243" s="41"/>
      <c r="AJ243" s="41"/>
      <c r="AK243" s="41"/>
      <c r="AL243" s="41"/>
      <c r="AM243" s="41"/>
      <c r="AN243" s="67"/>
      <c r="AO243" s="67"/>
      <c r="AP243" s="67"/>
      <c r="AQ243" s="58"/>
      <c r="AR243" s="58"/>
      <c r="AS243" s="58"/>
      <c r="AT243" s="58"/>
      <c r="AU243" s="58"/>
      <c r="AV243" s="58"/>
      <c r="AW243" s="58"/>
      <c r="AX243" s="58"/>
      <c r="AY243" s="58"/>
      <c r="AZ243" s="58"/>
      <c r="BA243" s="58"/>
      <c r="BB243" s="58"/>
      <c r="BC243" s="58"/>
      <c r="BD243" s="58"/>
      <c r="BE243" s="58"/>
      <c r="BF243" s="58"/>
      <c r="BG243" s="59"/>
      <c r="BH243" s="67"/>
      <c r="BI243" s="67"/>
      <c r="BJ243" s="67"/>
      <c r="BK243" s="67"/>
      <c r="BL243" s="67"/>
      <c r="BM243" s="67"/>
      <c r="BN243" s="67"/>
      <c r="BO243" s="67"/>
      <c r="BP243" s="41"/>
      <c r="BQ243" s="41"/>
      <c r="BR243" s="41"/>
      <c r="BS243" s="41"/>
      <c r="BT243" s="41"/>
      <c r="BU243" s="41"/>
      <c r="BV243" s="41"/>
      <c r="BW243" s="41"/>
      <c r="BX243" s="41"/>
      <c r="BY243" s="41"/>
      <c r="BZ243" s="41"/>
      <c r="CA243" s="41"/>
      <c r="CB243" s="41"/>
      <c r="CC243" s="41"/>
      <c r="CD243" s="41"/>
      <c r="CE243" s="41"/>
      <c r="CF243" s="41"/>
      <c r="CG243" s="41"/>
      <c r="CH243" s="41"/>
      <c r="CI243" s="41"/>
      <c r="CJ243" s="41"/>
      <c r="CK243" s="41"/>
      <c r="CL243" s="41"/>
      <c r="CM243" s="41"/>
      <c r="CN243" s="41"/>
      <c r="CO243" s="41"/>
      <c r="CP243" s="41"/>
      <c r="CQ243" s="41"/>
      <c r="CR243" s="41"/>
      <c r="CS243" s="41"/>
      <c r="CT243" s="41"/>
      <c r="CU243" s="41"/>
      <c r="CV243" s="41"/>
      <c r="CW243" s="41"/>
      <c r="CX243" s="41"/>
      <c r="CY243" s="41"/>
      <c r="CZ243" s="41"/>
      <c r="DA243" s="41"/>
      <c r="DB243" s="41"/>
      <c r="DC243" s="41"/>
      <c r="DD243" s="41"/>
      <c r="DE243" s="41"/>
      <c r="DF243" s="41"/>
      <c r="DG243" s="41"/>
      <c r="DH243" s="41"/>
      <c r="DI243" s="41"/>
      <c r="DJ243" s="41"/>
      <c r="DK243" s="41"/>
      <c r="DL243" s="41"/>
      <c r="DM243" s="41"/>
      <c r="DN243" s="41"/>
      <c r="DO243" s="41"/>
      <c r="DP243" s="41"/>
      <c r="DQ243" s="41"/>
      <c r="DR243" s="41"/>
      <c r="DS243" s="41"/>
      <c r="DT243" s="41"/>
      <c r="DU243" s="41"/>
      <c r="DV243" s="41"/>
      <c r="DW243" s="41"/>
      <c r="DX243" s="41"/>
      <c r="DY243" s="41"/>
      <c r="DZ243" s="41"/>
      <c r="EA243" s="41"/>
      <c r="EB243" s="41"/>
      <c r="EC243" s="41"/>
      <c r="ED243" s="41"/>
      <c r="EE243" s="41"/>
      <c r="EF243" s="41"/>
      <c r="EG243" s="41"/>
      <c r="EH243" s="41"/>
      <c r="EI243" s="41"/>
      <c r="EJ243" s="41"/>
      <c r="EK243" s="41"/>
      <c r="EL243" s="41"/>
      <c r="EM243" s="41"/>
      <c r="EN243" s="41"/>
      <c r="EO243" s="41"/>
      <c r="EP243" s="41"/>
      <c r="EQ243" s="41"/>
      <c r="ER243" s="41"/>
      <c r="ES243" s="41"/>
      <c r="ET243" s="41"/>
      <c r="EU243" s="41"/>
      <c r="EV243" s="41"/>
      <c r="EW243" s="41"/>
      <c r="EX243" s="41"/>
      <c r="EY243" s="41"/>
      <c r="EZ243" s="41"/>
      <c r="FA243" s="41"/>
      <c r="FB243" s="41"/>
      <c r="FC243" s="41"/>
      <c r="FD243" s="41"/>
      <c r="FE243" s="41"/>
      <c r="FF243" s="41"/>
      <c r="FG243" s="41"/>
      <c r="FH243" s="41"/>
      <c r="FI243" s="41"/>
      <c r="FJ243" s="41"/>
      <c r="FK243" s="41"/>
      <c r="FL243" s="41"/>
      <c r="FM243" s="41"/>
      <c r="FN243" s="41"/>
      <c r="FO243" s="41"/>
      <c r="FP243" s="41"/>
      <c r="FQ243" s="41"/>
      <c r="FR243" s="41"/>
      <c r="FS243" s="41"/>
      <c r="FT243" s="41"/>
      <c r="FU243" s="41"/>
      <c r="FV243" s="41"/>
      <c r="FW243" s="41"/>
      <c r="FX243" s="41"/>
      <c r="FY243" s="41"/>
      <c r="FZ243" s="41"/>
      <c r="GA243" s="41"/>
      <c r="GB243" s="41"/>
      <c r="GC243" s="41"/>
      <c r="GD243" s="41"/>
      <c r="GE243" s="41"/>
      <c r="GF243" s="41"/>
      <c r="GG243" s="41"/>
      <c r="GH243" s="41"/>
      <c r="GI243" s="41"/>
      <c r="GJ243" s="41"/>
      <c r="GK243" s="41"/>
      <c r="GL243" s="41"/>
      <c r="GM243" s="41"/>
      <c r="GN243" s="41"/>
      <c r="GO243" s="41"/>
      <c r="GP243" s="41"/>
      <c r="GQ243" s="41"/>
      <c r="GR243" s="41"/>
      <c r="GS243" s="41"/>
      <c r="GT243" s="41"/>
      <c r="GU243" s="41"/>
      <c r="GV243" s="41"/>
      <c r="GW243" s="41"/>
      <c r="GX243" s="41"/>
      <c r="GY243" s="41"/>
      <c r="GZ243" s="41"/>
      <c r="HA243" s="41"/>
      <c r="HB243" s="41"/>
      <c r="HC243" s="41"/>
      <c r="HD243" s="41"/>
      <c r="HE243" s="41"/>
      <c r="HF243" s="41"/>
      <c r="HG243" s="41"/>
      <c r="HH243" s="41"/>
      <c r="HI243" s="41"/>
      <c r="HJ243" s="41"/>
      <c r="HK243" s="41"/>
      <c r="HL243" s="41"/>
      <c r="HM243" s="41"/>
      <c r="HN243" s="41"/>
      <c r="HO243" s="41"/>
      <c r="HP243" s="41"/>
      <c r="HQ243" s="41"/>
      <c r="HR243" s="41"/>
      <c r="HS243" s="41"/>
      <c r="HT243" s="41"/>
      <c r="HU243" s="41"/>
      <c r="HV243" s="41"/>
      <c r="HW243" s="41"/>
      <c r="HX243" s="41"/>
      <c r="HY243" s="41"/>
      <c r="HZ243" s="41"/>
      <c r="IA243" s="41"/>
      <c r="IB243" s="41"/>
      <c r="IC243" s="41"/>
      <c r="ID243" s="41"/>
      <c r="IE243" s="41"/>
      <c r="IF243" s="41"/>
      <c r="IG243" s="41"/>
      <c r="IH243" s="41"/>
      <c r="II243" s="41"/>
      <c r="IJ243" s="41"/>
      <c r="IK243" s="41"/>
      <c r="IL243" s="41"/>
      <c r="IM243" s="41"/>
      <c r="IN243" s="41"/>
      <c r="IO243" s="41"/>
      <c r="IP243" s="41"/>
      <c r="IQ243" s="41"/>
      <c r="IR243" s="41"/>
      <c r="IS243" s="41"/>
      <c r="IT243" s="41"/>
      <c r="IU243" s="41"/>
      <c r="IV243" s="41"/>
      <c r="IW243" s="41"/>
      <c r="IX243" s="41"/>
      <c r="IY243" s="41"/>
      <c r="IZ243" s="41"/>
      <c r="JA243" s="41"/>
      <c r="JB243" s="41"/>
      <c r="JC243" s="41"/>
      <c r="JD243" s="41"/>
      <c r="JE243" s="41"/>
      <c r="JF243" s="41"/>
      <c r="JG243" s="41"/>
      <c r="JH243" s="41"/>
      <c r="JI243" s="41"/>
      <c r="JJ243" s="41"/>
      <c r="JK243" s="41"/>
      <c r="JL243" s="41"/>
      <c r="JM243" s="41"/>
      <c r="JN243" s="41"/>
      <c r="JO243" s="41"/>
      <c r="JP243" s="41"/>
      <c r="JQ243" s="41"/>
      <c r="JR243" s="41"/>
      <c r="JS243" s="41"/>
      <c r="JT243" s="41"/>
      <c r="JU243" s="41"/>
      <c r="JV243" s="41"/>
      <c r="JW243" s="41"/>
      <c r="JX243" s="41"/>
      <c r="JY243" s="41"/>
      <c r="JZ243" s="41"/>
      <c r="KA243" s="41"/>
      <c r="KB243" s="41"/>
      <c r="KC243" s="41"/>
      <c r="KD243" s="41"/>
      <c r="KE243" s="41"/>
      <c r="KF243" s="41"/>
      <c r="KG243" s="41"/>
      <c r="KH243" s="41"/>
      <c r="KI243" s="41"/>
      <c r="KJ243" s="41"/>
      <c r="KK243" s="41"/>
      <c r="KL243" s="41"/>
      <c r="KM243" s="41"/>
      <c r="KN243" s="41"/>
      <c r="KO243" s="41"/>
      <c r="KP243" s="41"/>
      <c r="KQ243" s="41"/>
      <c r="KR243" s="41"/>
      <c r="KS243" s="41"/>
      <c r="KT243" s="41"/>
      <c r="KU243" s="41"/>
      <c r="KV243" s="41"/>
      <c r="KW243" s="41"/>
      <c r="KX243" s="41"/>
      <c r="KY243" s="41"/>
      <c r="KZ243" s="41"/>
      <c r="LA243" s="41"/>
      <c r="LB243" s="41"/>
      <c r="LC243" s="41"/>
      <c r="LD243" s="41"/>
      <c r="LE243" s="41"/>
      <c r="LF243" s="41"/>
      <c r="LG243" s="41"/>
      <c r="LH243" s="41"/>
      <c r="LI243" s="41"/>
      <c r="LJ243" s="41"/>
      <c r="LK243" s="41"/>
      <c r="LL243" s="41"/>
      <c r="LM243" s="41"/>
      <c r="LN243" s="41"/>
      <c r="LO243" s="41"/>
      <c r="LP243" s="41"/>
      <c r="LQ243" s="41"/>
      <c r="LR243" s="41"/>
      <c r="LS243" s="41"/>
      <c r="LT243" s="41"/>
      <c r="LU243" s="41"/>
      <c r="LV243" s="41"/>
      <c r="LW243" s="41"/>
      <c r="LX243" s="41"/>
      <c r="LY243" s="41"/>
      <c r="LZ243" s="41"/>
      <c r="MA243" s="41"/>
      <c r="MB243" s="41"/>
      <c r="MC243" s="41"/>
      <c r="MD243" s="41"/>
      <c r="ME243" s="41"/>
      <c r="MF243" s="41"/>
      <c r="MG243" s="41"/>
      <c r="MH243" s="41"/>
      <c r="MI243" s="41"/>
      <c r="MJ243" s="41"/>
      <c r="MK243" s="41"/>
      <c r="ML243" s="41"/>
      <c r="MM243" s="41"/>
      <c r="MN243" s="41"/>
      <c r="MO243" s="41"/>
      <c r="MP243" s="41"/>
      <c r="MQ243" s="41"/>
      <c r="MR243" s="41"/>
      <c r="MS243" s="41"/>
      <c r="MT243" s="41"/>
      <c r="MU243" s="41"/>
      <c r="MV243" s="41"/>
      <c r="MW243" s="41"/>
      <c r="MX243" s="41"/>
      <c r="MY243" s="41"/>
      <c r="MZ243" s="41"/>
      <c r="NA243" s="41"/>
      <c r="NB243" s="41"/>
      <c r="NC243" s="41"/>
      <c r="ND243" s="41"/>
      <c r="NE243" s="41"/>
      <c r="NF243" s="41"/>
      <c r="NG243" s="41"/>
      <c r="NH243" s="41"/>
      <c r="NI243" s="41"/>
      <c r="NJ243" s="41"/>
      <c r="NK243" s="41"/>
      <c r="NL243" s="41"/>
      <c r="NM243" s="41"/>
      <c r="NN243" s="41"/>
      <c r="NO243" s="41"/>
      <c r="NP243" s="41"/>
      <c r="NQ243" s="41"/>
      <c r="NR243" s="41"/>
      <c r="NS243" s="41"/>
      <c r="NT243" s="41"/>
      <c r="NU243" s="41"/>
      <c r="NV243" s="41"/>
      <c r="NW243" s="41"/>
      <c r="NX243" s="41"/>
      <c r="NY243" s="41"/>
      <c r="NZ243" s="41"/>
      <c r="OA243" s="41"/>
      <c r="OB243" s="41"/>
      <c r="OC243" s="41"/>
      <c r="OD243" s="41"/>
      <c r="OE243" s="41"/>
      <c r="OF243" s="41"/>
      <c r="OG243" s="41"/>
      <c r="OH243" s="41"/>
      <c r="OI243" s="41"/>
      <c r="OJ243" s="41"/>
      <c r="OK243" s="41"/>
      <c r="OL243" s="41"/>
      <c r="OM243" s="41"/>
      <c r="ON243" s="41"/>
      <c r="OO243" s="41"/>
      <c r="OP243" s="41"/>
      <c r="OQ243" s="41"/>
      <c r="OR243" s="41"/>
      <c r="OS243" s="41"/>
      <c r="OT243" s="41"/>
      <c r="OU243" s="41"/>
      <c r="OV243" s="41"/>
      <c r="OW243" s="41"/>
      <c r="OX243" s="41"/>
      <c r="OY243" s="41"/>
      <c r="OZ243" s="41"/>
      <c r="PA243" s="41"/>
      <c r="PB243" s="41"/>
      <c r="PC243" s="41"/>
      <c r="PD243" s="41"/>
      <c r="PE243" s="41"/>
      <c r="PF243" s="41"/>
      <c r="PG243" s="41"/>
      <c r="PH243" s="41"/>
      <c r="PI243" s="41"/>
      <c r="PJ243" s="41"/>
      <c r="PK243" s="41"/>
      <c r="PL243" s="41"/>
      <c r="PM243" s="41"/>
      <c r="PN243" s="41"/>
      <c r="PO243" s="41"/>
      <c r="PP243" s="41"/>
      <c r="PQ243" s="41"/>
      <c r="PR243" s="41"/>
      <c r="PS243" s="41"/>
      <c r="PT243" s="41"/>
      <c r="PU243" s="41"/>
      <c r="PV243" s="41"/>
      <c r="PW243" s="41"/>
      <c r="PX243" s="41"/>
      <c r="PY243" s="41"/>
      <c r="PZ243" s="41"/>
      <c r="QA243" s="41"/>
      <c r="QB243" s="41"/>
      <c r="QC243" s="41"/>
      <c r="QD243" s="41"/>
      <c r="QE243" s="41"/>
      <c r="QF243" s="41"/>
      <c r="QG243" s="41"/>
      <c r="QH243" s="41"/>
      <c r="QI243" s="41"/>
      <c r="QJ243" s="41"/>
      <c r="QK243" s="41"/>
      <c r="QL243" s="41"/>
      <c r="QM243" s="41"/>
      <c r="QN243" s="41"/>
      <c r="QO243" s="41"/>
      <c r="QP243" s="41"/>
      <c r="QQ243" s="41"/>
      <c r="QR243" s="41"/>
      <c r="QS243" s="41"/>
      <c r="QT243" s="41"/>
      <c r="QU243" s="41"/>
      <c r="QV243" s="41"/>
      <c r="QW243" s="41"/>
      <c r="QX243" s="41"/>
      <c r="QY243" s="41"/>
      <c r="QZ243" s="41"/>
      <c r="RA243" s="41"/>
      <c r="RB243" s="41"/>
      <c r="RC243" s="41"/>
      <c r="RD243" s="41"/>
      <c r="RE243" s="41"/>
      <c r="RF243" s="41"/>
      <c r="RG243" s="41"/>
      <c r="RH243" s="41"/>
      <c r="RI243" s="41"/>
      <c r="RJ243" s="41"/>
      <c r="RK243" s="41"/>
      <c r="RL243" s="41"/>
      <c r="RM243" s="41"/>
      <c r="RN243" s="41"/>
      <c r="RO243" s="41"/>
      <c r="RP243" s="41"/>
      <c r="RQ243" s="41"/>
      <c r="RR243" s="41"/>
      <c r="RS243" s="41"/>
      <c r="RT243" s="41"/>
      <c r="RU243" s="41"/>
      <c r="RV243" s="41"/>
      <c r="RW243" s="41"/>
      <c r="RX243" s="41"/>
      <c r="RY243" s="41"/>
      <c r="RZ243" s="41"/>
      <c r="SA243" s="41"/>
      <c r="SB243" s="41"/>
      <c r="SC243" s="41"/>
      <c r="SD243" s="41"/>
      <c r="SE243" s="41"/>
      <c r="SF243" s="41"/>
      <c r="SG243" s="41"/>
      <c r="SH243" s="41"/>
      <c r="SI243" s="41"/>
      <c r="SJ243" s="41"/>
      <c r="SK243" s="41"/>
      <c r="SL243" s="41"/>
      <c r="SM243" s="41"/>
      <c r="SN243" s="41"/>
      <c r="SO243" s="41"/>
      <c r="SP243" s="41"/>
      <c r="SQ243" s="41"/>
      <c r="SR243" s="41"/>
      <c r="SS243" s="41"/>
      <c r="ST243" s="41"/>
      <c r="SU243" s="41"/>
      <c r="SV243" s="41"/>
      <c r="SW243" s="41"/>
      <c r="SX243" s="41"/>
      <c r="SY243" s="41"/>
      <c r="SZ243" s="41"/>
      <c r="TA243" s="41"/>
      <c r="TB243" s="41"/>
      <c r="TC243" s="41"/>
      <c r="TD243" s="41"/>
      <c r="TE243" s="41"/>
      <c r="TF243" s="41"/>
      <c r="TG243" s="41"/>
      <c r="TH243" s="41"/>
      <c r="TI243" s="41"/>
      <c r="TJ243" s="41"/>
      <c r="TK243" s="41"/>
      <c r="TL243" s="41"/>
      <c r="TM243" s="41"/>
      <c r="TN243" s="41"/>
      <c r="TO243" s="41"/>
      <c r="TP243" s="41"/>
      <c r="TQ243" s="41"/>
      <c r="TR243" s="41"/>
      <c r="TS243" s="41"/>
      <c r="TT243" s="41"/>
      <c r="TU243" s="41"/>
      <c r="TV243" s="41"/>
      <c r="TW243" s="41"/>
      <c r="TX243" s="41"/>
      <c r="TY243" s="41"/>
      <c r="TZ243" s="41"/>
      <c r="UA243" s="41"/>
      <c r="UB243" s="41"/>
      <c r="UC243" s="41"/>
      <c r="UD243" s="41"/>
      <c r="UE243" s="41"/>
      <c r="UF243" s="41"/>
      <c r="UG243" s="41"/>
      <c r="UH243" s="41"/>
      <c r="UI243" s="41"/>
      <c r="UJ243" s="41"/>
      <c r="UK243" s="41"/>
      <c r="UL243" s="41"/>
      <c r="UM243" s="41"/>
      <c r="UN243" s="41"/>
      <c r="UO243" s="41"/>
      <c r="UP243" s="41"/>
      <c r="UQ243" s="41"/>
      <c r="UR243" s="41"/>
      <c r="US243" s="41"/>
      <c r="UT243" s="41"/>
      <c r="UU243" s="41"/>
      <c r="UV243" s="41"/>
      <c r="UW243" s="41"/>
      <c r="UX243" s="41"/>
      <c r="UY243" s="41"/>
      <c r="UZ243" s="41"/>
      <c r="VA243" s="41"/>
      <c r="VB243" s="41"/>
      <c r="VC243" s="41"/>
      <c r="VD243" s="41"/>
      <c r="VE243" s="41"/>
      <c r="VF243" s="41"/>
      <c r="VG243" s="41"/>
      <c r="VH243" s="41"/>
      <c r="VI243" s="41"/>
      <c r="VJ243" s="41"/>
      <c r="VK243" s="41"/>
      <c r="VL243" s="41"/>
      <c r="VM243" s="41"/>
      <c r="VN243" s="41"/>
      <c r="VO243" s="41"/>
      <c r="VP243" s="41"/>
      <c r="VQ243" s="41"/>
      <c r="VR243" s="41"/>
      <c r="VS243" s="41"/>
      <c r="VT243" s="41"/>
      <c r="VU243" s="41"/>
      <c r="VV243" s="41"/>
      <c r="VW243" s="41"/>
      <c r="VX243" s="41"/>
      <c r="VY243" s="41"/>
      <c r="VZ243" s="41"/>
      <c r="WA243" s="41"/>
      <c r="WB243" s="41"/>
      <c r="WC243" s="41"/>
      <c r="WD243" s="41"/>
      <c r="WE243" s="41"/>
      <c r="WF243" s="41"/>
      <c r="WG243" s="41"/>
      <c r="WH243" s="41"/>
      <c r="WI243" s="41"/>
      <c r="WJ243" s="41"/>
      <c r="WK243" s="41"/>
      <c r="WL243" s="41"/>
      <c r="WM243" s="41"/>
      <c r="WN243" s="41"/>
      <c r="WO243" s="41"/>
      <c r="WP243" s="41"/>
      <c r="WQ243" s="41"/>
      <c r="WR243" s="41"/>
      <c r="WS243" s="41"/>
      <c r="WT243" s="41"/>
      <c r="WU243" s="41"/>
      <c r="WV243" s="41"/>
      <c r="WW243" s="41"/>
      <c r="WX243" s="41"/>
      <c r="WY243" s="41"/>
      <c r="WZ243" s="41"/>
      <c r="XA243" s="41"/>
      <c r="XB243" s="41"/>
      <c r="XC243" s="41"/>
      <c r="XD243" s="41"/>
      <c r="XE243" s="41"/>
      <c r="XF243" s="41"/>
      <c r="XG243" s="41"/>
      <c r="XH243" s="41"/>
      <c r="XI243" s="41"/>
      <c r="XJ243" s="41"/>
      <c r="XK243" s="41"/>
      <c r="XL243" s="41"/>
      <c r="XM243" s="41"/>
      <c r="XN243" s="41"/>
      <c r="XO243" s="41"/>
      <c r="XP243" s="41"/>
      <c r="XQ243" s="41"/>
      <c r="XR243" s="41"/>
      <c r="XS243" s="41"/>
      <c r="XT243" s="41"/>
      <c r="XU243" s="41"/>
      <c r="XV243" s="41"/>
      <c r="XW243" s="41"/>
      <c r="XX243" s="41"/>
      <c r="XY243" s="41"/>
      <c r="XZ243" s="41"/>
      <c r="YA243" s="41"/>
      <c r="YB243" s="41"/>
      <c r="YC243" s="41"/>
      <c r="YD243" s="41"/>
      <c r="YE243" s="41"/>
      <c r="YF243" s="41"/>
      <c r="YG243" s="41"/>
      <c r="YH243" s="41"/>
      <c r="YI243" s="41"/>
      <c r="YJ243" s="41"/>
      <c r="YK243" s="41"/>
      <c r="YL243" s="41"/>
      <c r="YM243" s="41"/>
      <c r="YN243" s="41"/>
      <c r="YO243" s="41"/>
      <c r="YP243" s="41"/>
      <c r="YQ243" s="41"/>
      <c r="YR243" s="41"/>
      <c r="YS243" s="41"/>
      <c r="YT243" s="41"/>
      <c r="YU243" s="41"/>
      <c r="YV243" s="41"/>
      <c r="YW243" s="41"/>
      <c r="YX243" s="41"/>
      <c r="YY243" s="41"/>
      <c r="YZ243" s="41"/>
      <c r="ZA243" s="41"/>
      <c r="ZB243" s="41"/>
      <c r="ZC243" s="41"/>
      <c r="ZD243" s="41"/>
      <c r="ZE243" s="41"/>
      <c r="ZF243" s="41"/>
      <c r="ZG243" s="41"/>
      <c r="ZH243" s="41"/>
      <c r="ZI243" s="41"/>
      <c r="ZJ243" s="41"/>
      <c r="ZK243" s="41"/>
      <c r="ZL243" s="41"/>
      <c r="ZM243" s="41"/>
      <c r="ZN243" s="41"/>
      <c r="ZO243" s="41"/>
      <c r="ZP243" s="41"/>
      <c r="ZQ243" s="41"/>
      <c r="ZR243" s="41"/>
      <c r="ZS243" s="41"/>
      <c r="ZT243" s="41"/>
      <c r="ZU243" s="41"/>
      <c r="ZV243" s="41"/>
      <c r="ZW243" s="41"/>
      <c r="ZX243" s="41"/>
      <c r="ZY243" s="41"/>
      <c r="ZZ243" s="41"/>
      <c r="AAA243" s="41"/>
      <c r="AAB243" s="41"/>
      <c r="AAC243" s="41"/>
      <c r="AAD243" s="41"/>
      <c r="AAE243" s="41"/>
      <c r="AAF243" s="41"/>
      <c r="AAG243" s="41"/>
      <c r="AAH243" s="41"/>
      <c r="AAI243" s="41"/>
      <c r="AAJ243" s="41"/>
      <c r="AAK243" s="41"/>
      <c r="AAL243" s="41"/>
      <c r="AAM243" s="41"/>
      <c r="AAN243" s="41"/>
      <c r="AAO243" s="41"/>
      <c r="AAP243" s="41"/>
      <c r="AAQ243" s="41"/>
      <c r="AAR243" s="41"/>
      <c r="AAS243" s="41"/>
      <c r="AAT243" s="41"/>
      <c r="AAU243" s="41"/>
      <c r="AAV243" s="41"/>
      <c r="AAW243" s="41"/>
      <c r="AAX243" s="41"/>
      <c r="AAY243" s="41"/>
      <c r="AAZ243" s="41"/>
      <c r="ABA243" s="41"/>
      <c r="ABB243" s="41"/>
      <c r="ABC243" s="41"/>
      <c r="ABD243" s="41"/>
      <c r="ABE243" s="41"/>
      <c r="ABF243" s="41"/>
      <c r="ABG243" s="41"/>
      <c r="ABH243" s="41"/>
      <c r="ABI243" s="41"/>
      <c r="ABJ243" s="41"/>
      <c r="ABK243" s="41"/>
      <c r="ABL243" s="41"/>
      <c r="ABM243" s="41"/>
      <c r="ABN243" s="41"/>
      <c r="ABO243" s="41"/>
      <c r="ABP243" s="41"/>
      <c r="ABQ243" s="41"/>
      <c r="ABR243" s="41"/>
      <c r="ABS243" s="41"/>
      <c r="ABT243" s="41"/>
      <c r="ABU243" s="41"/>
      <c r="ABV243" s="41"/>
      <c r="ABW243" s="41"/>
      <c r="ABX243" s="41"/>
      <c r="ABY243" s="41"/>
      <c r="ABZ243" s="41"/>
      <c r="ACA243" s="41"/>
      <c r="ACB243" s="41"/>
      <c r="ACC243" s="41"/>
      <c r="ACD243" s="41"/>
      <c r="ACE243" s="41"/>
      <c r="ACF243" s="41"/>
      <c r="ACG243" s="41"/>
      <c r="ACH243" s="41"/>
      <c r="ACI243" s="41"/>
      <c r="ACJ243" s="41"/>
      <c r="ACK243" s="41"/>
      <c r="ACL243" s="41"/>
      <c r="ACM243" s="41"/>
      <c r="ACN243" s="41"/>
      <c r="ACO243" s="41"/>
      <c r="ACP243" s="41"/>
      <c r="ACQ243" s="41"/>
      <c r="ACR243" s="41"/>
      <c r="ACS243" s="41"/>
      <c r="ACT243" s="41"/>
      <c r="ACU243" s="41"/>
      <c r="ACV243" s="41"/>
      <c r="ACW243" s="41"/>
      <c r="ACX243" s="41"/>
      <c r="ACY243" s="41"/>
      <c r="ACZ243" s="41"/>
      <c r="ADA243" s="41"/>
      <c r="ADB243" s="41"/>
      <c r="ADC243" s="41"/>
      <c r="ADD243" s="41"/>
      <c r="ADE243" s="41"/>
      <c r="ADF243" s="41"/>
      <c r="ADG243" s="41"/>
      <c r="ADH243" s="41"/>
      <c r="ADI243" s="41"/>
      <c r="ADJ243" s="41"/>
      <c r="ADK243" s="41"/>
      <c r="ADL243" s="41"/>
      <c r="ADM243" s="41"/>
      <c r="ADN243" s="41"/>
      <c r="ADO243" s="41"/>
      <c r="ADP243" s="41"/>
      <c r="ADQ243" s="41"/>
      <c r="ADR243" s="41"/>
      <c r="ADS243" s="41"/>
      <c r="ADT243" s="41"/>
      <c r="ADU243" s="41"/>
      <c r="ADV243" s="41"/>
      <c r="ADW243" s="41"/>
      <c r="ADX243" s="41"/>
      <c r="ADY243" s="41"/>
      <c r="ADZ243" s="41"/>
      <c r="AEA243" s="41"/>
      <c r="AEB243" s="41"/>
      <c r="AEC243" s="41"/>
      <c r="AED243" s="41"/>
      <c r="AEE243" s="41"/>
      <c r="AEF243" s="41"/>
      <c r="AEG243" s="41"/>
      <c r="AEH243" s="41"/>
      <c r="AEI243" s="41"/>
      <c r="AEJ243" s="41"/>
      <c r="AEK243" s="41"/>
      <c r="AEL243" s="41"/>
      <c r="AEM243" s="41"/>
      <c r="AEN243" s="41"/>
      <c r="AEO243" s="41"/>
      <c r="AEP243" s="41"/>
      <c r="AEQ243" s="41"/>
      <c r="AER243" s="41"/>
      <c r="AES243" s="41"/>
      <c r="AET243" s="41"/>
      <c r="AEU243" s="41"/>
      <c r="AEV243" s="41"/>
      <c r="AEW243" s="41"/>
      <c r="AEX243" s="41"/>
      <c r="AEY243" s="41"/>
      <c r="AEZ243" s="41"/>
      <c r="AFA243" s="41"/>
      <c r="AFB243" s="41"/>
      <c r="AFC243" s="41"/>
      <c r="AFD243" s="41"/>
      <c r="AFE243" s="41"/>
      <c r="AFF243" s="41"/>
      <c r="AFG243" s="41"/>
      <c r="AFH243" s="41"/>
      <c r="AFI243" s="41"/>
      <c r="AFJ243" s="41"/>
      <c r="AFK243" s="41"/>
      <c r="AFL243" s="41"/>
      <c r="AFM243" s="41"/>
      <c r="AFN243" s="41"/>
      <c r="AFO243" s="41"/>
      <c r="AFP243" s="41"/>
      <c r="AFQ243" s="41"/>
      <c r="AFR243" s="41"/>
      <c r="AFS243" s="41"/>
      <c r="AFT243" s="41"/>
      <c r="AFU243" s="41"/>
      <c r="AFV243" s="41"/>
      <c r="AFW243" s="41"/>
      <c r="AFX243" s="41"/>
      <c r="AFY243" s="41"/>
      <c r="AFZ243" s="41"/>
      <c r="AGA243" s="41"/>
      <c r="AGB243" s="41"/>
      <c r="AGC243" s="41"/>
      <c r="AGD243" s="41"/>
      <c r="AGE243" s="41"/>
      <c r="AGF243" s="41"/>
      <c r="AGG243" s="41"/>
      <c r="AGH243" s="41"/>
      <c r="AGI243" s="41"/>
      <c r="AGJ243" s="41"/>
      <c r="AGK243" s="41"/>
      <c r="AGL243" s="41"/>
      <c r="AGM243" s="41"/>
      <c r="AGN243" s="41"/>
      <c r="AGO243" s="41"/>
      <c r="AGP243" s="41"/>
      <c r="AGQ243" s="41"/>
      <c r="AGR243" s="41"/>
      <c r="AGS243" s="41"/>
      <c r="AGT243" s="41"/>
      <c r="AGU243" s="41"/>
      <c r="AGV243" s="41"/>
      <c r="AGW243" s="41"/>
      <c r="AGX243" s="41"/>
      <c r="AGY243" s="41"/>
      <c r="AGZ243" s="41"/>
      <c r="AHA243" s="41"/>
      <c r="AHB243" s="41"/>
      <c r="AHC243" s="41"/>
      <c r="AHD243" s="41"/>
      <c r="AHE243" s="41"/>
      <c r="AHF243" s="41"/>
      <c r="AHG243" s="41"/>
      <c r="AHH243" s="41"/>
      <c r="AHI243" s="41"/>
      <c r="AHJ243" s="41"/>
      <c r="AHK243" s="41"/>
      <c r="AHL243" s="41"/>
      <c r="AHM243" s="41"/>
      <c r="AHN243" s="41"/>
      <c r="AHO243" s="41"/>
      <c r="AHP243" s="41"/>
      <c r="AHQ243" s="41"/>
      <c r="AHR243" s="41"/>
      <c r="AHS243" s="41"/>
      <c r="AHT243" s="41"/>
      <c r="AHU243" s="41"/>
      <c r="AHV243" s="41"/>
      <c r="AHW243" s="41"/>
      <c r="AHX243" s="41"/>
      <c r="AHY243" s="41"/>
      <c r="AHZ243" s="41"/>
      <c r="AIA243" s="41"/>
      <c r="AIB243" s="41"/>
      <c r="AIC243" s="41"/>
      <c r="AID243" s="41"/>
      <c r="AIE243" s="41"/>
      <c r="AIF243" s="41"/>
      <c r="AIG243" s="41"/>
      <c r="AIH243" s="41"/>
      <c r="AII243" s="41"/>
      <c r="AIJ243" s="41"/>
      <c r="AIK243" s="41"/>
      <c r="AIL243" s="41"/>
      <c r="AIM243" s="41"/>
      <c r="AIN243" s="41"/>
      <c r="AIO243" s="41"/>
      <c r="AIP243" s="41"/>
      <c r="AIQ243" s="41"/>
      <c r="AIR243" s="41"/>
      <c r="AIS243" s="41"/>
      <c r="AIT243" s="41"/>
      <c r="AIU243" s="41"/>
      <c r="AIV243" s="41"/>
      <c r="AIW243" s="41"/>
      <c r="AIX243" s="41"/>
      <c r="AIY243" s="41"/>
      <c r="AIZ243" s="41"/>
      <c r="AJA243" s="41"/>
      <c r="AJB243" s="41"/>
      <c r="AJC243" s="41"/>
      <c r="AJD243" s="41"/>
      <c r="AJE243" s="41"/>
      <c r="AJF243" s="41"/>
      <c r="AJG243" s="41"/>
      <c r="AJH243" s="41"/>
      <c r="AJI243" s="41"/>
      <c r="AJJ243" s="41"/>
      <c r="AJK243" s="41"/>
      <c r="AJL243" s="41"/>
      <c r="AJM243" s="41"/>
      <c r="AJN243" s="41"/>
      <c r="AJO243" s="41"/>
      <c r="AJP243" s="41"/>
      <c r="AJQ243" s="41"/>
      <c r="AJR243" s="41"/>
      <c r="AJS243" s="41"/>
      <c r="AJT243" s="41"/>
      <c r="AJU243" s="41"/>
      <c r="AJV243" s="41"/>
      <c r="AJW243" s="41"/>
      <c r="AJX243" s="41"/>
      <c r="AJY243" s="41"/>
      <c r="AJZ243" s="41"/>
      <c r="AKA243" s="41"/>
      <c r="AKB243" s="41"/>
      <c r="AKC243" s="41"/>
      <c r="AKD243" s="41"/>
      <c r="AKE243" s="41"/>
      <c r="AKF243" s="41"/>
      <c r="AKG243" s="41"/>
      <c r="AKH243" s="41"/>
      <c r="AKI243" s="41"/>
      <c r="AKJ243" s="41"/>
      <c r="AKK243" s="41"/>
      <c r="AKL243" s="41"/>
      <c r="AKM243" s="41"/>
      <c r="AKN243" s="41"/>
      <c r="AKO243" s="41"/>
      <c r="AKP243" s="41"/>
      <c r="AKQ243" s="41"/>
      <c r="AKR243" s="41"/>
      <c r="AKS243" s="41"/>
      <c r="AKT243" s="41"/>
      <c r="AKU243" s="41"/>
      <c r="AKV243" s="41"/>
      <c r="AKW243" s="41"/>
      <c r="AKX243" s="41"/>
      <c r="AKY243" s="41"/>
      <c r="AKZ243" s="41"/>
      <c r="ALA243" s="41"/>
      <c r="ALB243" s="41"/>
      <c r="ALC243" s="41"/>
      <c r="ALD243" s="41"/>
      <c r="ALE243" s="41"/>
      <c r="ALF243" s="41"/>
      <c r="ALG243" s="41"/>
      <c r="ALH243" s="41"/>
      <c r="ALI243" s="41"/>
      <c r="ALJ243" s="41"/>
      <c r="ALK243" s="41"/>
      <c r="ALL243" s="41"/>
      <c r="ALM243" s="41"/>
      <c r="ALN243" s="41"/>
      <c r="ALO243" s="41"/>
      <c r="ALP243" s="41"/>
      <c r="ALQ243" s="41"/>
      <c r="ALR243" s="41"/>
      <c r="ALS243" s="41"/>
      <c r="ALT243" s="41"/>
      <c r="ALU243" s="41"/>
      <c r="ALV243" s="41"/>
      <c r="ALW243" s="41"/>
      <c r="ALX243" s="41"/>
      <c r="ALY243" s="41"/>
      <c r="ALZ243" s="41"/>
      <c r="AMA243" s="41"/>
      <c r="AMB243" s="41"/>
      <c r="AMC243" s="41"/>
      <c r="AMD243" s="41"/>
      <c r="AME243" s="41"/>
    </row>
    <row r="244" spans="1:1019" ht="24" customHeight="1" thickBot="1" x14ac:dyDescent="0.25">
      <c r="A244" s="665" t="s">
        <v>17</v>
      </c>
      <c r="B244" s="656" t="s">
        <v>18</v>
      </c>
      <c r="C244" s="764" t="s">
        <v>18</v>
      </c>
      <c r="D244" s="1090" t="s">
        <v>304</v>
      </c>
      <c r="E244" s="717" t="s">
        <v>306</v>
      </c>
      <c r="F244" s="712"/>
      <c r="G244" s="714" t="s">
        <v>123</v>
      </c>
      <c r="H244" s="715" t="s">
        <v>21</v>
      </c>
      <c r="I244" s="733" t="s">
        <v>22</v>
      </c>
      <c r="J244" s="311" t="s">
        <v>28</v>
      </c>
      <c r="K244" s="320">
        <f>+L244+N244</f>
        <v>1.6</v>
      </c>
      <c r="L244" s="313">
        <v>1.6</v>
      </c>
      <c r="M244" s="313">
        <v>0</v>
      </c>
      <c r="N244" s="321">
        <v>0</v>
      </c>
      <c r="O244" s="320">
        <f>+P244+R244</f>
        <v>20</v>
      </c>
      <c r="P244" s="313">
        <v>20</v>
      </c>
      <c r="Q244" s="313">
        <v>0</v>
      </c>
      <c r="R244" s="321">
        <v>0</v>
      </c>
      <c r="S244" s="320">
        <f>+T244+V244</f>
        <v>20</v>
      </c>
      <c r="T244" s="313">
        <v>20</v>
      </c>
      <c r="U244" s="313">
        <v>0</v>
      </c>
      <c r="V244" s="321">
        <v>0</v>
      </c>
      <c r="W244" s="320">
        <f>+X244+Z244</f>
        <v>0</v>
      </c>
      <c r="X244" s="313">
        <v>0</v>
      </c>
      <c r="Y244" s="313">
        <v>0</v>
      </c>
      <c r="Z244" s="321">
        <v>0</v>
      </c>
      <c r="AA244" s="316">
        <v>15</v>
      </c>
      <c r="AB244" s="316">
        <v>0</v>
      </c>
      <c r="AC244" s="687" t="s">
        <v>176</v>
      </c>
      <c r="AD244" s="637" t="s">
        <v>39</v>
      </c>
      <c r="AE244" s="637" t="s">
        <v>29</v>
      </c>
      <c r="AF244" s="640" t="s">
        <v>39</v>
      </c>
      <c r="AG244" s="41"/>
      <c r="AH244" s="41"/>
      <c r="AI244" s="41"/>
      <c r="AJ244" s="41"/>
      <c r="AK244" s="41"/>
      <c r="AL244" s="41"/>
      <c r="AM244" s="41"/>
      <c r="AN244" s="67"/>
      <c r="AO244" s="67"/>
      <c r="AP244" s="67"/>
      <c r="AQ244" s="58"/>
      <c r="AR244" s="58"/>
      <c r="AS244" s="58"/>
      <c r="AT244" s="58"/>
      <c r="AU244" s="58"/>
      <c r="AV244" s="58"/>
      <c r="AW244" s="58"/>
      <c r="AX244" s="58"/>
      <c r="AY244" s="58"/>
      <c r="AZ244" s="58"/>
      <c r="BA244" s="58"/>
      <c r="BB244" s="58"/>
      <c r="BC244" s="58"/>
      <c r="BD244" s="58"/>
      <c r="BE244" s="58"/>
      <c r="BF244" s="58"/>
      <c r="BG244" s="59"/>
      <c r="BH244" s="67"/>
      <c r="BI244" s="67"/>
      <c r="BJ244" s="67"/>
      <c r="BK244" s="67"/>
      <c r="BL244" s="67"/>
      <c r="BM244" s="67"/>
      <c r="BN244" s="67"/>
      <c r="BO244" s="67"/>
      <c r="BP244" s="41"/>
      <c r="BQ244" s="41"/>
      <c r="BR244" s="41"/>
      <c r="BS244" s="41"/>
      <c r="BT244" s="41"/>
      <c r="BU244" s="41"/>
      <c r="BV244" s="41"/>
      <c r="BW244" s="41"/>
      <c r="BX244" s="41"/>
      <c r="BY244" s="41"/>
      <c r="BZ244" s="41"/>
      <c r="CA244" s="41"/>
      <c r="CB244" s="41"/>
      <c r="CC244" s="41"/>
      <c r="CD244" s="41"/>
      <c r="CE244" s="41"/>
      <c r="CF244" s="41"/>
      <c r="CG244" s="41"/>
      <c r="CH244" s="41"/>
      <c r="CI244" s="41"/>
      <c r="CJ244" s="41"/>
      <c r="CK244" s="41"/>
      <c r="CL244" s="41"/>
      <c r="CM244" s="41"/>
      <c r="CN244" s="41"/>
      <c r="CO244" s="41"/>
      <c r="CP244" s="41"/>
      <c r="CQ244" s="41"/>
      <c r="CR244" s="41"/>
      <c r="CS244" s="41"/>
      <c r="CT244" s="41"/>
      <c r="CU244" s="41"/>
      <c r="CV244" s="41"/>
      <c r="CW244" s="41"/>
      <c r="CX244" s="41"/>
      <c r="CY244" s="41"/>
      <c r="CZ244" s="41"/>
      <c r="DA244" s="41"/>
      <c r="DB244" s="41"/>
      <c r="DC244" s="41"/>
      <c r="DD244" s="41"/>
      <c r="DE244" s="41"/>
      <c r="DF244" s="41"/>
      <c r="DG244" s="41"/>
      <c r="DH244" s="41"/>
      <c r="DI244" s="41"/>
      <c r="DJ244" s="41"/>
      <c r="DK244" s="41"/>
      <c r="DL244" s="41"/>
      <c r="DM244" s="41"/>
      <c r="DN244" s="41"/>
      <c r="DO244" s="41"/>
      <c r="DP244" s="41"/>
      <c r="DQ244" s="41"/>
      <c r="DR244" s="41"/>
      <c r="DS244" s="41"/>
      <c r="DT244" s="41"/>
      <c r="DU244" s="41"/>
      <c r="DV244" s="41"/>
      <c r="DW244" s="41"/>
      <c r="DX244" s="41"/>
      <c r="DY244" s="41"/>
      <c r="DZ244" s="41"/>
      <c r="EA244" s="41"/>
      <c r="EB244" s="41"/>
      <c r="EC244" s="41"/>
      <c r="ED244" s="41"/>
      <c r="EE244" s="41"/>
      <c r="EF244" s="41"/>
      <c r="EG244" s="41"/>
      <c r="EH244" s="41"/>
      <c r="EI244" s="41"/>
      <c r="EJ244" s="41"/>
      <c r="EK244" s="41"/>
      <c r="EL244" s="41"/>
      <c r="EM244" s="41"/>
      <c r="EN244" s="41"/>
      <c r="EO244" s="41"/>
      <c r="EP244" s="41"/>
      <c r="EQ244" s="41"/>
      <c r="ER244" s="41"/>
      <c r="ES244" s="41"/>
      <c r="ET244" s="41"/>
      <c r="EU244" s="41"/>
      <c r="EV244" s="41"/>
      <c r="EW244" s="41"/>
      <c r="EX244" s="41"/>
      <c r="EY244" s="41"/>
      <c r="EZ244" s="41"/>
      <c r="FA244" s="41"/>
      <c r="FB244" s="41"/>
      <c r="FC244" s="41"/>
      <c r="FD244" s="41"/>
      <c r="FE244" s="41"/>
      <c r="FF244" s="41"/>
      <c r="FG244" s="41"/>
      <c r="FH244" s="41"/>
      <c r="FI244" s="41"/>
      <c r="FJ244" s="41"/>
      <c r="FK244" s="41"/>
      <c r="FL244" s="41"/>
      <c r="FM244" s="41"/>
      <c r="FN244" s="41"/>
      <c r="FO244" s="41"/>
      <c r="FP244" s="41"/>
      <c r="FQ244" s="41"/>
      <c r="FR244" s="41"/>
      <c r="FS244" s="41"/>
      <c r="FT244" s="41"/>
      <c r="FU244" s="41"/>
      <c r="FV244" s="41"/>
      <c r="FW244" s="41"/>
      <c r="FX244" s="41"/>
      <c r="FY244" s="41"/>
      <c r="FZ244" s="41"/>
      <c r="GA244" s="41"/>
      <c r="GB244" s="41"/>
      <c r="GC244" s="41"/>
      <c r="GD244" s="41"/>
      <c r="GE244" s="41"/>
      <c r="GF244" s="41"/>
      <c r="GG244" s="41"/>
      <c r="GH244" s="41"/>
      <c r="GI244" s="41"/>
      <c r="GJ244" s="41"/>
      <c r="GK244" s="41"/>
      <c r="GL244" s="41"/>
      <c r="GM244" s="41"/>
      <c r="GN244" s="41"/>
      <c r="GO244" s="41"/>
      <c r="GP244" s="41"/>
      <c r="GQ244" s="41"/>
      <c r="GR244" s="41"/>
      <c r="GS244" s="41"/>
      <c r="GT244" s="41"/>
      <c r="GU244" s="41"/>
      <c r="GV244" s="41"/>
      <c r="GW244" s="41"/>
      <c r="GX244" s="41"/>
      <c r="GY244" s="41"/>
      <c r="GZ244" s="41"/>
      <c r="HA244" s="41"/>
      <c r="HB244" s="41"/>
      <c r="HC244" s="41"/>
      <c r="HD244" s="41"/>
      <c r="HE244" s="41"/>
      <c r="HF244" s="41"/>
      <c r="HG244" s="41"/>
      <c r="HH244" s="41"/>
      <c r="HI244" s="41"/>
      <c r="HJ244" s="41"/>
      <c r="HK244" s="41"/>
      <c r="HL244" s="41"/>
      <c r="HM244" s="41"/>
      <c r="HN244" s="41"/>
      <c r="HO244" s="41"/>
      <c r="HP244" s="41"/>
      <c r="HQ244" s="41"/>
      <c r="HR244" s="41"/>
      <c r="HS244" s="41"/>
      <c r="HT244" s="41"/>
      <c r="HU244" s="41"/>
      <c r="HV244" s="41"/>
      <c r="HW244" s="41"/>
      <c r="HX244" s="41"/>
      <c r="HY244" s="41"/>
      <c r="HZ244" s="41"/>
      <c r="IA244" s="41"/>
      <c r="IB244" s="41"/>
      <c r="IC244" s="41"/>
      <c r="ID244" s="41"/>
      <c r="IE244" s="41"/>
      <c r="IF244" s="41"/>
      <c r="IG244" s="41"/>
      <c r="IH244" s="41"/>
      <c r="II244" s="41"/>
      <c r="IJ244" s="41"/>
      <c r="IK244" s="41"/>
      <c r="IL244" s="41"/>
      <c r="IM244" s="41"/>
      <c r="IN244" s="41"/>
      <c r="IO244" s="41"/>
      <c r="IP244" s="41"/>
      <c r="IQ244" s="41"/>
      <c r="IR244" s="41"/>
      <c r="IS244" s="41"/>
      <c r="IT244" s="41"/>
      <c r="IU244" s="41"/>
      <c r="IV244" s="41"/>
      <c r="IW244" s="41"/>
      <c r="IX244" s="41"/>
      <c r="IY244" s="41"/>
      <c r="IZ244" s="41"/>
      <c r="JA244" s="41"/>
      <c r="JB244" s="41"/>
      <c r="JC244" s="41"/>
      <c r="JD244" s="41"/>
      <c r="JE244" s="41"/>
      <c r="JF244" s="41"/>
      <c r="JG244" s="41"/>
      <c r="JH244" s="41"/>
      <c r="JI244" s="41"/>
      <c r="JJ244" s="41"/>
      <c r="JK244" s="41"/>
      <c r="JL244" s="41"/>
      <c r="JM244" s="41"/>
      <c r="JN244" s="41"/>
      <c r="JO244" s="41"/>
      <c r="JP244" s="41"/>
      <c r="JQ244" s="41"/>
      <c r="JR244" s="41"/>
      <c r="JS244" s="41"/>
      <c r="JT244" s="41"/>
      <c r="JU244" s="41"/>
      <c r="JV244" s="41"/>
      <c r="JW244" s="41"/>
      <c r="JX244" s="41"/>
      <c r="JY244" s="41"/>
      <c r="JZ244" s="41"/>
      <c r="KA244" s="41"/>
      <c r="KB244" s="41"/>
      <c r="KC244" s="41"/>
      <c r="KD244" s="41"/>
      <c r="KE244" s="41"/>
      <c r="KF244" s="41"/>
      <c r="KG244" s="41"/>
      <c r="KH244" s="41"/>
      <c r="KI244" s="41"/>
      <c r="KJ244" s="41"/>
      <c r="KK244" s="41"/>
      <c r="KL244" s="41"/>
      <c r="KM244" s="41"/>
      <c r="KN244" s="41"/>
      <c r="KO244" s="41"/>
      <c r="KP244" s="41"/>
      <c r="KQ244" s="41"/>
      <c r="KR244" s="41"/>
      <c r="KS244" s="41"/>
      <c r="KT244" s="41"/>
      <c r="KU244" s="41"/>
      <c r="KV244" s="41"/>
      <c r="KW244" s="41"/>
      <c r="KX244" s="41"/>
      <c r="KY244" s="41"/>
      <c r="KZ244" s="41"/>
      <c r="LA244" s="41"/>
      <c r="LB244" s="41"/>
      <c r="LC244" s="41"/>
      <c r="LD244" s="41"/>
      <c r="LE244" s="41"/>
      <c r="LF244" s="41"/>
      <c r="LG244" s="41"/>
      <c r="LH244" s="41"/>
      <c r="LI244" s="41"/>
      <c r="LJ244" s="41"/>
      <c r="LK244" s="41"/>
      <c r="LL244" s="41"/>
      <c r="LM244" s="41"/>
      <c r="LN244" s="41"/>
      <c r="LO244" s="41"/>
      <c r="LP244" s="41"/>
      <c r="LQ244" s="41"/>
      <c r="LR244" s="41"/>
      <c r="LS244" s="41"/>
      <c r="LT244" s="41"/>
      <c r="LU244" s="41"/>
      <c r="LV244" s="41"/>
      <c r="LW244" s="41"/>
      <c r="LX244" s="41"/>
      <c r="LY244" s="41"/>
      <c r="LZ244" s="41"/>
      <c r="MA244" s="41"/>
      <c r="MB244" s="41"/>
      <c r="MC244" s="41"/>
      <c r="MD244" s="41"/>
      <c r="ME244" s="41"/>
      <c r="MF244" s="41"/>
      <c r="MG244" s="41"/>
      <c r="MH244" s="41"/>
      <c r="MI244" s="41"/>
      <c r="MJ244" s="41"/>
      <c r="MK244" s="41"/>
      <c r="ML244" s="41"/>
      <c r="MM244" s="41"/>
      <c r="MN244" s="41"/>
      <c r="MO244" s="41"/>
      <c r="MP244" s="41"/>
      <c r="MQ244" s="41"/>
      <c r="MR244" s="41"/>
      <c r="MS244" s="41"/>
      <c r="MT244" s="41"/>
      <c r="MU244" s="41"/>
      <c r="MV244" s="41"/>
      <c r="MW244" s="41"/>
      <c r="MX244" s="41"/>
      <c r="MY244" s="41"/>
      <c r="MZ244" s="41"/>
      <c r="NA244" s="41"/>
      <c r="NB244" s="41"/>
      <c r="NC244" s="41"/>
      <c r="ND244" s="41"/>
      <c r="NE244" s="41"/>
      <c r="NF244" s="41"/>
      <c r="NG244" s="41"/>
      <c r="NH244" s="41"/>
      <c r="NI244" s="41"/>
      <c r="NJ244" s="41"/>
      <c r="NK244" s="41"/>
      <c r="NL244" s="41"/>
      <c r="NM244" s="41"/>
      <c r="NN244" s="41"/>
      <c r="NO244" s="41"/>
      <c r="NP244" s="41"/>
      <c r="NQ244" s="41"/>
      <c r="NR244" s="41"/>
      <c r="NS244" s="41"/>
      <c r="NT244" s="41"/>
      <c r="NU244" s="41"/>
      <c r="NV244" s="41"/>
      <c r="NW244" s="41"/>
      <c r="NX244" s="41"/>
      <c r="NY244" s="41"/>
      <c r="NZ244" s="41"/>
      <c r="OA244" s="41"/>
      <c r="OB244" s="41"/>
      <c r="OC244" s="41"/>
      <c r="OD244" s="41"/>
      <c r="OE244" s="41"/>
      <c r="OF244" s="41"/>
      <c r="OG244" s="41"/>
      <c r="OH244" s="41"/>
      <c r="OI244" s="41"/>
      <c r="OJ244" s="41"/>
      <c r="OK244" s="41"/>
      <c r="OL244" s="41"/>
      <c r="OM244" s="41"/>
      <c r="ON244" s="41"/>
      <c r="OO244" s="41"/>
      <c r="OP244" s="41"/>
      <c r="OQ244" s="41"/>
      <c r="OR244" s="41"/>
      <c r="OS244" s="41"/>
      <c r="OT244" s="41"/>
      <c r="OU244" s="41"/>
      <c r="OV244" s="41"/>
      <c r="OW244" s="41"/>
      <c r="OX244" s="41"/>
      <c r="OY244" s="41"/>
      <c r="OZ244" s="41"/>
      <c r="PA244" s="41"/>
      <c r="PB244" s="41"/>
      <c r="PC244" s="41"/>
      <c r="PD244" s="41"/>
      <c r="PE244" s="41"/>
      <c r="PF244" s="41"/>
      <c r="PG244" s="41"/>
      <c r="PH244" s="41"/>
      <c r="PI244" s="41"/>
      <c r="PJ244" s="41"/>
      <c r="PK244" s="41"/>
      <c r="PL244" s="41"/>
      <c r="PM244" s="41"/>
      <c r="PN244" s="41"/>
      <c r="PO244" s="41"/>
      <c r="PP244" s="41"/>
      <c r="PQ244" s="41"/>
      <c r="PR244" s="41"/>
      <c r="PS244" s="41"/>
      <c r="PT244" s="41"/>
      <c r="PU244" s="41"/>
      <c r="PV244" s="41"/>
      <c r="PW244" s="41"/>
      <c r="PX244" s="41"/>
      <c r="PY244" s="41"/>
      <c r="PZ244" s="41"/>
      <c r="QA244" s="41"/>
      <c r="QB244" s="41"/>
      <c r="QC244" s="41"/>
      <c r="QD244" s="41"/>
      <c r="QE244" s="41"/>
      <c r="QF244" s="41"/>
      <c r="QG244" s="41"/>
      <c r="QH244" s="41"/>
      <c r="QI244" s="41"/>
      <c r="QJ244" s="41"/>
      <c r="QK244" s="41"/>
      <c r="QL244" s="41"/>
      <c r="QM244" s="41"/>
      <c r="QN244" s="41"/>
      <c r="QO244" s="41"/>
      <c r="QP244" s="41"/>
      <c r="QQ244" s="41"/>
      <c r="QR244" s="41"/>
      <c r="QS244" s="41"/>
      <c r="QT244" s="41"/>
      <c r="QU244" s="41"/>
      <c r="QV244" s="41"/>
      <c r="QW244" s="41"/>
      <c r="QX244" s="41"/>
      <c r="QY244" s="41"/>
      <c r="QZ244" s="41"/>
      <c r="RA244" s="41"/>
      <c r="RB244" s="41"/>
      <c r="RC244" s="41"/>
      <c r="RD244" s="41"/>
      <c r="RE244" s="41"/>
      <c r="RF244" s="41"/>
      <c r="RG244" s="41"/>
      <c r="RH244" s="41"/>
      <c r="RI244" s="41"/>
      <c r="RJ244" s="41"/>
      <c r="RK244" s="41"/>
      <c r="RL244" s="41"/>
      <c r="RM244" s="41"/>
      <c r="RN244" s="41"/>
      <c r="RO244" s="41"/>
      <c r="RP244" s="41"/>
      <c r="RQ244" s="41"/>
      <c r="RR244" s="41"/>
      <c r="RS244" s="41"/>
      <c r="RT244" s="41"/>
      <c r="RU244" s="41"/>
      <c r="RV244" s="41"/>
      <c r="RW244" s="41"/>
      <c r="RX244" s="41"/>
      <c r="RY244" s="41"/>
      <c r="RZ244" s="41"/>
      <c r="SA244" s="41"/>
      <c r="SB244" s="41"/>
      <c r="SC244" s="41"/>
      <c r="SD244" s="41"/>
      <c r="SE244" s="41"/>
      <c r="SF244" s="41"/>
      <c r="SG244" s="41"/>
      <c r="SH244" s="41"/>
      <c r="SI244" s="41"/>
      <c r="SJ244" s="41"/>
      <c r="SK244" s="41"/>
      <c r="SL244" s="41"/>
      <c r="SM244" s="41"/>
      <c r="SN244" s="41"/>
      <c r="SO244" s="41"/>
      <c r="SP244" s="41"/>
      <c r="SQ244" s="41"/>
      <c r="SR244" s="41"/>
      <c r="SS244" s="41"/>
      <c r="ST244" s="41"/>
      <c r="SU244" s="41"/>
      <c r="SV244" s="41"/>
      <c r="SW244" s="41"/>
      <c r="SX244" s="41"/>
      <c r="SY244" s="41"/>
      <c r="SZ244" s="41"/>
      <c r="TA244" s="41"/>
      <c r="TB244" s="41"/>
      <c r="TC244" s="41"/>
      <c r="TD244" s="41"/>
      <c r="TE244" s="41"/>
      <c r="TF244" s="41"/>
      <c r="TG244" s="41"/>
      <c r="TH244" s="41"/>
      <c r="TI244" s="41"/>
      <c r="TJ244" s="41"/>
      <c r="TK244" s="41"/>
      <c r="TL244" s="41"/>
      <c r="TM244" s="41"/>
      <c r="TN244" s="41"/>
      <c r="TO244" s="41"/>
      <c r="TP244" s="41"/>
      <c r="TQ244" s="41"/>
      <c r="TR244" s="41"/>
      <c r="TS244" s="41"/>
      <c r="TT244" s="41"/>
      <c r="TU244" s="41"/>
      <c r="TV244" s="41"/>
      <c r="TW244" s="41"/>
      <c r="TX244" s="41"/>
      <c r="TY244" s="41"/>
      <c r="TZ244" s="41"/>
      <c r="UA244" s="41"/>
      <c r="UB244" s="41"/>
      <c r="UC244" s="41"/>
      <c r="UD244" s="41"/>
      <c r="UE244" s="41"/>
      <c r="UF244" s="41"/>
      <c r="UG244" s="41"/>
      <c r="UH244" s="41"/>
      <c r="UI244" s="41"/>
      <c r="UJ244" s="41"/>
      <c r="UK244" s="41"/>
      <c r="UL244" s="41"/>
      <c r="UM244" s="41"/>
      <c r="UN244" s="41"/>
      <c r="UO244" s="41"/>
      <c r="UP244" s="41"/>
      <c r="UQ244" s="41"/>
      <c r="UR244" s="41"/>
      <c r="US244" s="41"/>
      <c r="UT244" s="41"/>
      <c r="UU244" s="41"/>
      <c r="UV244" s="41"/>
      <c r="UW244" s="41"/>
      <c r="UX244" s="41"/>
      <c r="UY244" s="41"/>
      <c r="UZ244" s="41"/>
      <c r="VA244" s="41"/>
      <c r="VB244" s="41"/>
      <c r="VC244" s="41"/>
      <c r="VD244" s="41"/>
      <c r="VE244" s="41"/>
      <c r="VF244" s="41"/>
      <c r="VG244" s="41"/>
      <c r="VH244" s="41"/>
      <c r="VI244" s="41"/>
      <c r="VJ244" s="41"/>
      <c r="VK244" s="41"/>
      <c r="VL244" s="41"/>
      <c r="VM244" s="41"/>
      <c r="VN244" s="41"/>
      <c r="VO244" s="41"/>
      <c r="VP244" s="41"/>
      <c r="VQ244" s="41"/>
      <c r="VR244" s="41"/>
      <c r="VS244" s="41"/>
      <c r="VT244" s="41"/>
      <c r="VU244" s="41"/>
      <c r="VV244" s="41"/>
      <c r="VW244" s="41"/>
      <c r="VX244" s="41"/>
      <c r="VY244" s="41"/>
      <c r="VZ244" s="41"/>
      <c r="WA244" s="41"/>
      <c r="WB244" s="41"/>
      <c r="WC244" s="41"/>
      <c r="WD244" s="41"/>
      <c r="WE244" s="41"/>
      <c r="WF244" s="41"/>
      <c r="WG244" s="41"/>
      <c r="WH244" s="41"/>
      <c r="WI244" s="41"/>
      <c r="WJ244" s="41"/>
      <c r="WK244" s="41"/>
      <c r="WL244" s="41"/>
      <c r="WM244" s="41"/>
      <c r="WN244" s="41"/>
      <c r="WO244" s="41"/>
      <c r="WP244" s="41"/>
      <c r="WQ244" s="41"/>
      <c r="WR244" s="41"/>
      <c r="WS244" s="41"/>
      <c r="WT244" s="41"/>
      <c r="WU244" s="41"/>
      <c r="WV244" s="41"/>
      <c r="WW244" s="41"/>
      <c r="WX244" s="41"/>
      <c r="WY244" s="41"/>
      <c r="WZ244" s="41"/>
      <c r="XA244" s="41"/>
      <c r="XB244" s="41"/>
      <c r="XC244" s="41"/>
      <c r="XD244" s="41"/>
      <c r="XE244" s="41"/>
      <c r="XF244" s="41"/>
      <c r="XG244" s="41"/>
      <c r="XH244" s="41"/>
      <c r="XI244" s="41"/>
      <c r="XJ244" s="41"/>
      <c r="XK244" s="41"/>
      <c r="XL244" s="41"/>
      <c r="XM244" s="41"/>
      <c r="XN244" s="41"/>
      <c r="XO244" s="41"/>
      <c r="XP244" s="41"/>
      <c r="XQ244" s="41"/>
      <c r="XR244" s="41"/>
      <c r="XS244" s="41"/>
      <c r="XT244" s="41"/>
      <c r="XU244" s="41"/>
      <c r="XV244" s="41"/>
      <c r="XW244" s="41"/>
      <c r="XX244" s="41"/>
      <c r="XY244" s="41"/>
      <c r="XZ244" s="41"/>
      <c r="YA244" s="41"/>
      <c r="YB244" s="41"/>
      <c r="YC244" s="41"/>
      <c r="YD244" s="41"/>
      <c r="YE244" s="41"/>
      <c r="YF244" s="41"/>
      <c r="YG244" s="41"/>
      <c r="YH244" s="41"/>
      <c r="YI244" s="41"/>
      <c r="YJ244" s="41"/>
      <c r="YK244" s="41"/>
      <c r="YL244" s="41"/>
      <c r="YM244" s="41"/>
      <c r="YN244" s="41"/>
      <c r="YO244" s="41"/>
      <c r="YP244" s="41"/>
      <c r="YQ244" s="41"/>
      <c r="YR244" s="41"/>
      <c r="YS244" s="41"/>
      <c r="YT244" s="41"/>
      <c r="YU244" s="41"/>
      <c r="YV244" s="41"/>
      <c r="YW244" s="41"/>
      <c r="YX244" s="41"/>
      <c r="YY244" s="41"/>
      <c r="YZ244" s="41"/>
      <c r="ZA244" s="41"/>
      <c r="ZB244" s="41"/>
      <c r="ZC244" s="41"/>
      <c r="ZD244" s="41"/>
      <c r="ZE244" s="41"/>
      <c r="ZF244" s="41"/>
      <c r="ZG244" s="41"/>
      <c r="ZH244" s="41"/>
      <c r="ZI244" s="41"/>
      <c r="ZJ244" s="41"/>
      <c r="ZK244" s="41"/>
      <c r="ZL244" s="41"/>
      <c r="ZM244" s="41"/>
      <c r="ZN244" s="41"/>
      <c r="ZO244" s="41"/>
      <c r="ZP244" s="41"/>
      <c r="ZQ244" s="41"/>
      <c r="ZR244" s="41"/>
      <c r="ZS244" s="41"/>
      <c r="ZT244" s="41"/>
      <c r="ZU244" s="41"/>
      <c r="ZV244" s="41"/>
      <c r="ZW244" s="41"/>
      <c r="ZX244" s="41"/>
      <c r="ZY244" s="41"/>
      <c r="ZZ244" s="41"/>
      <c r="AAA244" s="41"/>
      <c r="AAB244" s="41"/>
      <c r="AAC244" s="41"/>
      <c r="AAD244" s="41"/>
      <c r="AAE244" s="41"/>
      <c r="AAF244" s="41"/>
      <c r="AAG244" s="41"/>
      <c r="AAH244" s="41"/>
      <c r="AAI244" s="41"/>
      <c r="AAJ244" s="41"/>
      <c r="AAK244" s="41"/>
      <c r="AAL244" s="41"/>
      <c r="AAM244" s="41"/>
      <c r="AAN244" s="41"/>
      <c r="AAO244" s="41"/>
      <c r="AAP244" s="41"/>
      <c r="AAQ244" s="41"/>
      <c r="AAR244" s="41"/>
      <c r="AAS244" s="41"/>
      <c r="AAT244" s="41"/>
      <c r="AAU244" s="41"/>
      <c r="AAV244" s="41"/>
      <c r="AAW244" s="41"/>
      <c r="AAX244" s="41"/>
      <c r="AAY244" s="41"/>
      <c r="AAZ244" s="41"/>
      <c r="ABA244" s="41"/>
      <c r="ABB244" s="41"/>
      <c r="ABC244" s="41"/>
      <c r="ABD244" s="41"/>
      <c r="ABE244" s="41"/>
      <c r="ABF244" s="41"/>
      <c r="ABG244" s="41"/>
      <c r="ABH244" s="41"/>
      <c r="ABI244" s="41"/>
      <c r="ABJ244" s="41"/>
      <c r="ABK244" s="41"/>
      <c r="ABL244" s="41"/>
      <c r="ABM244" s="41"/>
      <c r="ABN244" s="41"/>
      <c r="ABO244" s="41"/>
      <c r="ABP244" s="41"/>
      <c r="ABQ244" s="41"/>
      <c r="ABR244" s="41"/>
      <c r="ABS244" s="41"/>
      <c r="ABT244" s="41"/>
      <c r="ABU244" s="41"/>
      <c r="ABV244" s="41"/>
      <c r="ABW244" s="41"/>
      <c r="ABX244" s="41"/>
      <c r="ABY244" s="41"/>
      <c r="ABZ244" s="41"/>
      <c r="ACA244" s="41"/>
      <c r="ACB244" s="41"/>
      <c r="ACC244" s="41"/>
      <c r="ACD244" s="41"/>
      <c r="ACE244" s="41"/>
      <c r="ACF244" s="41"/>
      <c r="ACG244" s="41"/>
      <c r="ACH244" s="41"/>
      <c r="ACI244" s="41"/>
      <c r="ACJ244" s="41"/>
      <c r="ACK244" s="41"/>
      <c r="ACL244" s="41"/>
      <c r="ACM244" s="41"/>
      <c r="ACN244" s="41"/>
      <c r="ACO244" s="41"/>
      <c r="ACP244" s="41"/>
      <c r="ACQ244" s="41"/>
      <c r="ACR244" s="41"/>
      <c r="ACS244" s="41"/>
      <c r="ACT244" s="41"/>
      <c r="ACU244" s="41"/>
      <c r="ACV244" s="41"/>
      <c r="ACW244" s="41"/>
      <c r="ACX244" s="41"/>
      <c r="ACY244" s="41"/>
      <c r="ACZ244" s="41"/>
      <c r="ADA244" s="41"/>
      <c r="ADB244" s="41"/>
      <c r="ADC244" s="41"/>
      <c r="ADD244" s="41"/>
      <c r="ADE244" s="41"/>
      <c r="ADF244" s="41"/>
      <c r="ADG244" s="41"/>
      <c r="ADH244" s="41"/>
      <c r="ADI244" s="41"/>
      <c r="ADJ244" s="41"/>
      <c r="ADK244" s="41"/>
      <c r="ADL244" s="41"/>
      <c r="ADM244" s="41"/>
      <c r="ADN244" s="41"/>
      <c r="ADO244" s="41"/>
      <c r="ADP244" s="41"/>
      <c r="ADQ244" s="41"/>
      <c r="ADR244" s="41"/>
      <c r="ADS244" s="41"/>
      <c r="ADT244" s="41"/>
      <c r="ADU244" s="41"/>
      <c r="ADV244" s="41"/>
      <c r="ADW244" s="41"/>
      <c r="ADX244" s="41"/>
      <c r="ADY244" s="41"/>
      <c r="ADZ244" s="41"/>
      <c r="AEA244" s="41"/>
      <c r="AEB244" s="41"/>
      <c r="AEC244" s="41"/>
      <c r="AED244" s="41"/>
      <c r="AEE244" s="41"/>
      <c r="AEF244" s="41"/>
      <c r="AEG244" s="41"/>
      <c r="AEH244" s="41"/>
      <c r="AEI244" s="41"/>
      <c r="AEJ244" s="41"/>
      <c r="AEK244" s="41"/>
      <c r="AEL244" s="41"/>
      <c r="AEM244" s="41"/>
      <c r="AEN244" s="41"/>
      <c r="AEO244" s="41"/>
      <c r="AEP244" s="41"/>
      <c r="AEQ244" s="41"/>
      <c r="AER244" s="41"/>
      <c r="AES244" s="41"/>
      <c r="AET244" s="41"/>
      <c r="AEU244" s="41"/>
      <c r="AEV244" s="41"/>
      <c r="AEW244" s="41"/>
      <c r="AEX244" s="41"/>
      <c r="AEY244" s="41"/>
      <c r="AEZ244" s="41"/>
      <c r="AFA244" s="41"/>
      <c r="AFB244" s="41"/>
      <c r="AFC244" s="41"/>
      <c r="AFD244" s="41"/>
      <c r="AFE244" s="41"/>
      <c r="AFF244" s="41"/>
      <c r="AFG244" s="41"/>
      <c r="AFH244" s="41"/>
      <c r="AFI244" s="41"/>
      <c r="AFJ244" s="41"/>
      <c r="AFK244" s="41"/>
      <c r="AFL244" s="41"/>
      <c r="AFM244" s="41"/>
      <c r="AFN244" s="41"/>
      <c r="AFO244" s="41"/>
      <c r="AFP244" s="41"/>
      <c r="AFQ244" s="41"/>
      <c r="AFR244" s="41"/>
      <c r="AFS244" s="41"/>
      <c r="AFT244" s="41"/>
      <c r="AFU244" s="41"/>
      <c r="AFV244" s="41"/>
      <c r="AFW244" s="41"/>
      <c r="AFX244" s="41"/>
      <c r="AFY244" s="41"/>
      <c r="AFZ244" s="41"/>
      <c r="AGA244" s="41"/>
      <c r="AGB244" s="41"/>
      <c r="AGC244" s="41"/>
      <c r="AGD244" s="41"/>
      <c r="AGE244" s="41"/>
      <c r="AGF244" s="41"/>
      <c r="AGG244" s="41"/>
      <c r="AGH244" s="41"/>
      <c r="AGI244" s="41"/>
      <c r="AGJ244" s="41"/>
      <c r="AGK244" s="41"/>
      <c r="AGL244" s="41"/>
      <c r="AGM244" s="41"/>
      <c r="AGN244" s="41"/>
      <c r="AGO244" s="41"/>
      <c r="AGP244" s="41"/>
      <c r="AGQ244" s="41"/>
      <c r="AGR244" s="41"/>
      <c r="AGS244" s="41"/>
      <c r="AGT244" s="41"/>
      <c r="AGU244" s="41"/>
      <c r="AGV244" s="41"/>
      <c r="AGW244" s="41"/>
      <c r="AGX244" s="41"/>
      <c r="AGY244" s="41"/>
      <c r="AGZ244" s="41"/>
      <c r="AHA244" s="41"/>
      <c r="AHB244" s="41"/>
      <c r="AHC244" s="41"/>
      <c r="AHD244" s="41"/>
      <c r="AHE244" s="41"/>
      <c r="AHF244" s="41"/>
      <c r="AHG244" s="41"/>
      <c r="AHH244" s="41"/>
      <c r="AHI244" s="41"/>
      <c r="AHJ244" s="41"/>
      <c r="AHK244" s="41"/>
      <c r="AHL244" s="41"/>
      <c r="AHM244" s="41"/>
      <c r="AHN244" s="41"/>
      <c r="AHO244" s="41"/>
      <c r="AHP244" s="41"/>
      <c r="AHQ244" s="41"/>
      <c r="AHR244" s="41"/>
      <c r="AHS244" s="41"/>
      <c r="AHT244" s="41"/>
      <c r="AHU244" s="41"/>
      <c r="AHV244" s="41"/>
      <c r="AHW244" s="41"/>
      <c r="AHX244" s="41"/>
      <c r="AHY244" s="41"/>
      <c r="AHZ244" s="41"/>
      <c r="AIA244" s="41"/>
      <c r="AIB244" s="41"/>
      <c r="AIC244" s="41"/>
      <c r="AID244" s="41"/>
      <c r="AIE244" s="41"/>
      <c r="AIF244" s="41"/>
      <c r="AIG244" s="41"/>
      <c r="AIH244" s="41"/>
      <c r="AII244" s="41"/>
      <c r="AIJ244" s="41"/>
      <c r="AIK244" s="41"/>
      <c r="AIL244" s="41"/>
      <c r="AIM244" s="41"/>
      <c r="AIN244" s="41"/>
      <c r="AIO244" s="41"/>
      <c r="AIP244" s="41"/>
      <c r="AIQ244" s="41"/>
      <c r="AIR244" s="41"/>
      <c r="AIS244" s="41"/>
      <c r="AIT244" s="41"/>
      <c r="AIU244" s="41"/>
      <c r="AIV244" s="41"/>
      <c r="AIW244" s="41"/>
      <c r="AIX244" s="41"/>
      <c r="AIY244" s="41"/>
      <c r="AIZ244" s="41"/>
      <c r="AJA244" s="41"/>
      <c r="AJB244" s="41"/>
      <c r="AJC244" s="41"/>
      <c r="AJD244" s="41"/>
      <c r="AJE244" s="41"/>
      <c r="AJF244" s="41"/>
      <c r="AJG244" s="41"/>
      <c r="AJH244" s="41"/>
      <c r="AJI244" s="41"/>
      <c r="AJJ244" s="41"/>
      <c r="AJK244" s="41"/>
      <c r="AJL244" s="41"/>
      <c r="AJM244" s="41"/>
      <c r="AJN244" s="41"/>
      <c r="AJO244" s="41"/>
      <c r="AJP244" s="41"/>
      <c r="AJQ244" s="41"/>
      <c r="AJR244" s="41"/>
      <c r="AJS244" s="41"/>
      <c r="AJT244" s="41"/>
      <c r="AJU244" s="41"/>
      <c r="AJV244" s="41"/>
      <c r="AJW244" s="41"/>
      <c r="AJX244" s="41"/>
      <c r="AJY244" s="41"/>
      <c r="AJZ244" s="41"/>
      <c r="AKA244" s="41"/>
      <c r="AKB244" s="41"/>
      <c r="AKC244" s="41"/>
      <c r="AKD244" s="41"/>
      <c r="AKE244" s="41"/>
      <c r="AKF244" s="41"/>
      <c r="AKG244" s="41"/>
      <c r="AKH244" s="41"/>
      <c r="AKI244" s="41"/>
      <c r="AKJ244" s="41"/>
      <c r="AKK244" s="41"/>
      <c r="AKL244" s="41"/>
      <c r="AKM244" s="41"/>
      <c r="AKN244" s="41"/>
      <c r="AKO244" s="41"/>
      <c r="AKP244" s="41"/>
      <c r="AKQ244" s="41"/>
      <c r="AKR244" s="41"/>
      <c r="AKS244" s="41"/>
      <c r="AKT244" s="41"/>
      <c r="AKU244" s="41"/>
      <c r="AKV244" s="41"/>
      <c r="AKW244" s="41"/>
      <c r="AKX244" s="41"/>
      <c r="AKY244" s="41"/>
      <c r="AKZ244" s="41"/>
      <c r="ALA244" s="41"/>
      <c r="ALB244" s="41"/>
      <c r="ALC244" s="41"/>
      <c r="ALD244" s="41"/>
      <c r="ALE244" s="41"/>
      <c r="ALF244" s="41"/>
      <c r="ALG244" s="41"/>
      <c r="ALH244" s="41"/>
      <c r="ALI244" s="41"/>
      <c r="ALJ244" s="41"/>
      <c r="ALK244" s="41"/>
      <c r="ALL244" s="41"/>
      <c r="ALM244" s="41"/>
      <c r="ALN244" s="41"/>
      <c r="ALO244" s="41"/>
      <c r="ALP244" s="41"/>
      <c r="ALQ244" s="41"/>
      <c r="ALR244" s="41"/>
      <c r="ALS244" s="41"/>
      <c r="ALT244" s="41"/>
      <c r="ALU244" s="41"/>
      <c r="ALV244" s="41"/>
      <c r="ALW244" s="41"/>
      <c r="ALX244" s="41"/>
      <c r="ALY244" s="41"/>
      <c r="ALZ244" s="41"/>
      <c r="AMA244" s="41"/>
      <c r="AMB244" s="41"/>
      <c r="AMC244" s="41"/>
      <c r="AMD244" s="41"/>
      <c r="AME244" s="41"/>
    </row>
    <row r="245" spans="1:1019" ht="24" customHeight="1" thickBot="1" x14ac:dyDescent="0.25">
      <c r="A245" s="586"/>
      <c r="B245" s="657"/>
      <c r="C245" s="555"/>
      <c r="D245" s="1091"/>
      <c r="E245" s="718"/>
      <c r="F245" s="713"/>
      <c r="G245" s="682"/>
      <c r="H245" s="684"/>
      <c r="I245" s="686"/>
      <c r="J245" s="363" t="s">
        <v>305</v>
      </c>
      <c r="K245" s="246">
        <f>L245+N245</f>
        <v>1</v>
      </c>
      <c r="L245" s="209">
        <v>1</v>
      </c>
      <c r="M245" s="209">
        <v>0</v>
      </c>
      <c r="N245" s="210">
        <v>0</v>
      </c>
      <c r="O245" s="246">
        <f>P245+R245</f>
        <v>161.80000000000001</v>
      </c>
      <c r="P245" s="209">
        <v>161.80000000000001</v>
      </c>
      <c r="Q245" s="209">
        <v>0</v>
      </c>
      <c r="R245" s="210">
        <v>0</v>
      </c>
      <c r="S245" s="246">
        <f>T245+V245</f>
        <v>161.80000000000001</v>
      </c>
      <c r="T245" s="209">
        <v>161.80000000000001</v>
      </c>
      <c r="U245" s="209">
        <v>0</v>
      </c>
      <c r="V245" s="210">
        <v>0</v>
      </c>
      <c r="W245" s="246">
        <f>X245+Z245</f>
        <v>0</v>
      </c>
      <c r="X245" s="209">
        <v>0</v>
      </c>
      <c r="Y245" s="209">
        <v>0</v>
      </c>
      <c r="Z245" s="210">
        <v>0</v>
      </c>
      <c r="AA245" s="211">
        <v>121.4</v>
      </c>
      <c r="AB245" s="211">
        <v>0</v>
      </c>
      <c r="AC245" s="716"/>
      <c r="AD245" s="638"/>
      <c r="AE245" s="638"/>
      <c r="AF245" s="641"/>
      <c r="AG245" s="41"/>
      <c r="AH245" s="41"/>
      <c r="AI245" s="41"/>
      <c r="AJ245" s="41"/>
      <c r="AK245" s="41"/>
      <c r="AL245" s="41"/>
      <c r="AM245" s="41"/>
      <c r="AN245" s="67"/>
      <c r="AO245" s="67"/>
      <c r="AP245" s="67"/>
      <c r="AQ245" s="58"/>
      <c r="AR245" s="58"/>
      <c r="AS245" s="58"/>
      <c r="AT245" s="58"/>
      <c r="AU245" s="58"/>
      <c r="AV245" s="58"/>
      <c r="AW245" s="58"/>
      <c r="AX245" s="58"/>
      <c r="AY245" s="58"/>
      <c r="AZ245" s="58"/>
      <c r="BA245" s="58"/>
      <c r="BB245" s="58"/>
      <c r="BC245" s="58"/>
      <c r="BD245" s="58"/>
      <c r="BE245" s="58"/>
      <c r="BF245" s="58"/>
      <c r="BG245" s="59"/>
      <c r="BH245" s="67"/>
      <c r="BI245" s="67"/>
      <c r="BJ245" s="67"/>
      <c r="BK245" s="67"/>
      <c r="BL245" s="67"/>
      <c r="BM245" s="67"/>
      <c r="BN245" s="67"/>
      <c r="BO245" s="67"/>
      <c r="BP245" s="41"/>
      <c r="BQ245" s="41"/>
      <c r="BR245" s="41"/>
      <c r="BS245" s="41"/>
      <c r="BT245" s="41"/>
      <c r="BU245" s="41"/>
      <c r="BV245" s="41"/>
      <c r="BW245" s="41"/>
      <c r="BX245" s="41"/>
      <c r="BY245" s="41"/>
      <c r="BZ245" s="41"/>
      <c r="CA245" s="41"/>
      <c r="CB245" s="41"/>
      <c r="CC245" s="41"/>
      <c r="CD245" s="41"/>
      <c r="CE245" s="41"/>
      <c r="CF245" s="41"/>
      <c r="CG245" s="41"/>
      <c r="CH245" s="41"/>
      <c r="CI245" s="41"/>
      <c r="CJ245" s="41"/>
      <c r="CK245" s="41"/>
      <c r="CL245" s="41"/>
      <c r="CM245" s="41"/>
      <c r="CN245" s="41"/>
      <c r="CO245" s="41"/>
      <c r="CP245" s="41"/>
      <c r="CQ245" s="41"/>
      <c r="CR245" s="41"/>
      <c r="CS245" s="41"/>
      <c r="CT245" s="41"/>
      <c r="CU245" s="41"/>
      <c r="CV245" s="41"/>
      <c r="CW245" s="41"/>
      <c r="CX245" s="41"/>
      <c r="CY245" s="41"/>
      <c r="CZ245" s="41"/>
      <c r="DA245" s="41"/>
      <c r="DB245" s="41"/>
      <c r="DC245" s="41"/>
      <c r="DD245" s="41"/>
      <c r="DE245" s="41"/>
      <c r="DF245" s="41"/>
      <c r="DG245" s="41"/>
      <c r="DH245" s="41"/>
      <c r="DI245" s="41"/>
      <c r="DJ245" s="41"/>
      <c r="DK245" s="41"/>
      <c r="DL245" s="41"/>
      <c r="DM245" s="41"/>
      <c r="DN245" s="41"/>
      <c r="DO245" s="41"/>
      <c r="DP245" s="41"/>
      <c r="DQ245" s="41"/>
      <c r="DR245" s="41"/>
      <c r="DS245" s="41"/>
      <c r="DT245" s="41"/>
      <c r="DU245" s="41"/>
      <c r="DV245" s="41"/>
      <c r="DW245" s="41"/>
      <c r="DX245" s="41"/>
      <c r="DY245" s="41"/>
      <c r="DZ245" s="41"/>
      <c r="EA245" s="41"/>
      <c r="EB245" s="41"/>
      <c r="EC245" s="41"/>
      <c r="ED245" s="41"/>
      <c r="EE245" s="41"/>
      <c r="EF245" s="41"/>
      <c r="EG245" s="41"/>
      <c r="EH245" s="41"/>
      <c r="EI245" s="41"/>
      <c r="EJ245" s="41"/>
      <c r="EK245" s="41"/>
      <c r="EL245" s="41"/>
      <c r="EM245" s="41"/>
      <c r="EN245" s="41"/>
      <c r="EO245" s="41"/>
      <c r="EP245" s="41"/>
      <c r="EQ245" s="41"/>
      <c r="ER245" s="41"/>
      <c r="ES245" s="41"/>
      <c r="ET245" s="41"/>
      <c r="EU245" s="41"/>
      <c r="EV245" s="41"/>
      <c r="EW245" s="41"/>
      <c r="EX245" s="41"/>
      <c r="EY245" s="41"/>
      <c r="EZ245" s="41"/>
      <c r="FA245" s="41"/>
      <c r="FB245" s="41"/>
      <c r="FC245" s="41"/>
      <c r="FD245" s="41"/>
      <c r="FE245" s="41"/>
      <c r="FF245" s="41"/>
      <c r="FG245" s="41"/>
      <c r="FH245" s="41"/>
      <c r="FI245" s="41"/>
      <c r="FJ245" s="41"/>
      <c r="FK245" s="41"/>
      <c r="FL245" s="41"/>
      <c r="FM245" s="41"/>
      <c r="FN245" s="41"/>
      <c r="FO245" s="41"/>
      <c r="FP245" s="41"/>
      <c r="FQ245" s="41"/>
      <c r="FR245" s="41"/>
      <c r="FS245" s="41"/>
      <c r="FT245" s="41"/>
      <c r="FU245" s="41"/>
      <c r="FV245" s="41"/>
      <c r="FW245" s="41"/>
      <c r="FX245" s="41"/>
      <c r="FY245" s="41"/>
      <c r="FZ245" s="41"/>
      <c r="GA245" s="41"/>
      <c r="GB245" s="41"/>
      <c r="GC245" s="41"/>
      <c r="GD245" s="41"/>
      <c r="GE245" s="41"/>
      <c r="GF245" s="41"/>
      <c r="GG245" s="41"/>
      <c r="GH245" s="41"/>
      <c r="GI245" s="41"/>
      <c r="GJ245" s="41"/>
      <c r="GK245" s="41"/>
      <c r="GL245" s="41"/>
      <c r="GM245" s="41"/>
      <c r="GN245" s="41"/>
      <c r="GO245" s="41"/>
      <c r="GP245" s="41"/>
      <c r="GQ245" s="41"/>
      <c r="GR245" s="41"/>
      <c r="GS245" s="41"/>
      <c r="GT245" s="41"/>
      <c r="GU245" s="41"/>
      <c r="GV245" s="41"/>
      <c r="GW245" s="41"/>
      <c r="GX245" s="41"/>
      <c r="GY245" s="41"/>
      <c r="GZ245" s="41"/>
      <c r="HA245" s="41"/>
      <c r="HB245" s="41"/>
      <c r="HC245" s="41"/>
      <c r="HD245" s="41"/>
      <c r="HE245" s="41"/>
      <c r="HF245" s="41"/>
      <c r="HG245" s="41"/>
      <c r="HH245" s="41"/>
      <c r="HI245" s="41"/>
      <c r="HJ245" s="41"/>
      <c r="HK245" s="41"/>
      <c r="HL245" s="41"/>
      <c r="HM245" s="41"/>
      <c r="HN245" s="41"/>
      <c r="HO245" s="41"/>
      <c r="HP245" s="41"/>
      <c r="HQ245" s="41"/>
      <c r="HR245" s="41"/>
      <c r="HS245" s="41"/>
      <c r="HT245" s="41"/>
      <c r="HU245" s="41"/>
      <c r="HV245" s="41"/>
      <c r="HW245" s="41"/>
      <c r="HX245" s="41"/>
      <c r="HY245" s="41"/>
      <c r="HZ245" s="41"/>
      <c r="IA245" s="41"/>
      <c r="IB245" s="41"/>
      <c r="IC245" s="41"/>
      <c r="ID245" s="41"/>
      <c r="IE245" s="41"/>
      <c r="IF245" s="41"/>
      <c r="IG245" s="41"/>
      <c r="IH245" s="41"/>
      <c r="II245" s="41"/>
      <c r="IJ245" s="41"/>
      <c r="IK245" s="41"/>
      <c r="IL245" s="41"/>
      <c r="IM245" s="41"/>
      <c r="IN245" s="41"/>
      <c r="IO245" s="41"/>
      <c r="IP245" s="41"/>
      <c r="IQ245" s="41"/>
      <c r="IR245" s="41"/>
      <c r="IS245" s="41"/>
      <c r="IT245" s="41"/>
      <c r="IU245" s="41"/>
      <c r="IV245" s="41"/>
      <c r="IW245" s="41"/>
      <c r="IX245" s="41"/>
      <c r="IY245" s="41"/>
      <c r="IZ245" s="41"/>
      <c r="JA245" s="41"/>
      <c r="JB245" s="41"/>
      <c r="JC245" s="41"/>
      <c r="JD245" s="41"/>
      <c r="JE245" s="41"/>
      <c r="JF245" s="41"/>
      <c r="JG245" s="41"/>
      <c r="JH245" s="41"/>
      <c r="JI245" s="41"/>
      <c r="JJ245" s="41"/>
      <c r="JK245" s="41"/>
      <c r="JL245" s="41"/>
      <c r="JM245" s="41"/>
      <c r="JN245" s="41"/>
      <c r="JO245" s="41"/>
      <c r="JP245" s="41"/>
      <c r="JQ245" s="41"/>
      <c r="JR245" s="41"/>
      <c r="JS245" s="41"/>
      <c r="JT245" s="41"/>
      <c r="JU245" s="41"/>
      <c r="JV245" s="41"/>
      <c r="JW245" s="41"/>
      <c r="JX245" s="41"/>
      <c r="JY245" s="41"/>
      <c r="JZ245" s="41"/>
      <c r="KA245" s="41"/>
      <c r="KB245" s="41"/>
      <c r="KC245" s="41"/>
      <c r="KD245" s="41"/>
      <c r="KE245" s="41"/>
      <c r="KF245" s="41"/>
      <c r="KG245" s="41"/>
      <c r="KH245" s="41"/>
      <c r="KI245" s="41"/>
      <c r="KJ245" s="41"/>
      <c r="KK245" s="41"/>
      <c r="KL245" s="41"/>
      <c r="KM245" s="41"/>
      <c r="KN245" s="41"/>
      <c r="KO245" s="41"/>
      <c r="KP245" s="41"/>
      <c r="KQ245" s="41"/>
      <c r="KR245" s="41"/>
      <c r="KS245" s="41"/>
      <c r="KT245" s="41"/>
      <c r="KU245" s="41"/>
      <c r="KV245" s="41"/>
      <c r="KW245" s="41"/>
      <c r="KX245" s="41"/>
      <c r="KY245" s="41"/>
      <c r="KZ245" s="41"/>
      <c r="LA245" s="41"/>
      <c r="LB245" s="41"/>
      <c r="LC245" s="41"/>
      <c r="LD245" s="41"/>
      <c r="LE245" s="41"/>
      <c r="LF245" s="41"/>
      <c r="LG245" s="41"/>
      <c r="LH245" s="41"/>
      <c r="LI245" s="41"/>
      <c r="LJ245" s="41"/>
      <c r="LK245" s="41"/>
      <c r="LL245" s="41"/>
      <c r="LM245" s="41"/>
      <c r="LN245" s="41"/>
      <c r="LO245" s="41"/>
      <c r="LP245" s="41"/>
      <c r="LQ245" s="41"/>
      <c r="LR245" s="41"/>
      <c r="LS245" s="41"/>
      <c r="LT245" s="41"/>
      <c r="LU245" s="41"/>
      <c r="LV245" s="41"/>
      <c r="LW245" s="41"/>
      <c r="LX245" s="41"/>
      <c r="LY245" s="41"/>
      <c r="LZ245" s="41"/>
      <c r="MA245" s="41"/>
      <c r="MB245" s="41"/>
      <c r="MC245" s="41"/>
      <c r="MD245" s="41"/>
      <c r="ME245" s="41"/>
      <c r="MF245" s="41"/>
      <c r="MG245" s="41"/>
      <c r="MH245" s="41"/>
      <c r="MI245" s="41"/>
      <c r="MJ245" s="41"/>
      <c r="MK245" s="41"/>
      <c r="ML245" s="41"/>
      <c r="MM245" s="41"/>
      <c r="MN245" s="41"/>
      <c r="MO245" s="41"/>
      <c r="MP245" s="41"/>
      <c r="MQ245" s="41"/>
      <c r="MR245" s="41"/>
      <c r="MS245" s="41"/>
      <c r="MT245" s="41"/>
      <c r="MU245" s="41"/>
      <c r="MV245" s="41"/>
      <c r="MW245" s="41"/>
      <c r="MX245" s="41"/>
      <c r="MY245" s="41"/>
      <c r="MZ245" s="41"/>
      <c r="NA245" s="41"/>
      <c r="NB245" s="41"/>
      <c r="NC245" s="41"/>
      <c r="ND245" s="41"/>
      <c r="NE245" s="41"/>
      <c r="NF245" s="41"/>
      <c r="NG245" s="41"/>
      <c r="NH245" s="41"/>
      <c r="NI245" s="41"/>
      <c r="NJ245" s="41"/>
      <c r="NK245" s="41"/>
      <c r="NL245" s="41"/>
      <c r="NM245" s="41"/>
      <c r="NN245" s="41"/>
      <c r="NO245" s="41"/>
      <c r="NP245" s="41"/>
      <c r="NQ245" s="41"/>
      <c r="NR245" s="41"/>
      <c r="NS245" s="41"/>
      <c r="NT245" s="41"/>
      <c r="NU245" s="41"/>
      <c r="NV245" s="41"/>
      <c r="NW245" s="41"/>
      <c r="NX245" s="41"/>
      <c r="NY245" s="41"/>
      <c r="NZ245" s="41"/>
      <c r="OA245" s="41"/>
      <c r="OB245" s="41"/>
      <c r="OC245" s="41"/>
      <c r="OD245" s="41"/>
      <c r="OE245" s="41"/>
      <c r="OF245" s="41"/>
      <c r="OG245" s="41"/>
      <c r="OH245" s="41"/>
      <c r="OI245" s="41"/>
      <c r="OJ245" s="41"/>
      <c r="OK245" s="41"/>
      <c r="OL245" s="41"/>
      <c r="OM245" s="41"/>
      <c r="ON245" s="41"/>
      <c r="OO245" s="41"/>
      <c r="OP245" s="41"/>
      <c r="OQ245" s="41"/>
      <c r="OR245" s="41"/>
      <c r="OS245" s="41"/>
      <c r="OT245" s="41"/>
      <c r="OU245" s="41"/>
      <c r="OV245" s="41"/>
      <c r="OW245" s="41"/>
      <c r="OX245" s="41"/>
      <c r="OY245" s="41"/>
      <c r="OZ245" s="41"/>
      <c r="PA245" s="41"/>
      <c r="PB245" s="41"/>
      <c r="PC245" s="41"/>
      <c r="PD245" s="41"/>
      <c r="PE245" s="41"/>
      <c r="PF245" s="41"/>
      <c r="PG245" s="41"/>
      <c r="PH245" s="41"/>
      <c r="PI245" s="41"/>
      <c r="PJ245" s="41"/>
      <c r="PK245" s="41"/>
      <c r="PL245" s="41"/>
      <c r="PM245" s="41"/>
      <c r="PN245" s="41"/>
      <c r="PO245" s="41"/>
      <c r="PP245" s="41"/>
      <c r="PQ245" s="41"/>
      <c r="PR245" s="41"/>
      <c r="PS245" s="41"/>
      <c r="PT245" s="41"/>
      <c r="PU245" s="41"/>
      <c r="PV245" s="41"/>
      <c r="PW245" s="41"/>
      <c r="PX245" s="41"/>
      <c r="PY245" s="41"/>
      <c r="PZ245" s="41"/>
      <c r="QA245" s="41"/>
      <c r="QB245" s="41"/>
      <c r="QC245" s="41"/>
      <c r="QD245" s="41"/>
      <c r="QE245" s="41"/>
      <c r="QF245" s="41"/>
      <c r="QG245" s="41"/>
      <c r="QH245" s="41"/>
      <c r="QI245" s="41"/>
      <c r="QJ245" s="41"/>
      <c r="QK245" s="41"/>
      <c r="QL245" s="41"/>
      <c r="QM245" s="41"/>
      <c r="QN245" s="41"/>
      <c r="QO245" s="41"/>
      <c r="QP245" s="41"/>
      <c r="QQ245" s="41"/>
      <c r="QR245" s="41"/>
      <c r="QS245" s="41"/>
      <c r="QT245" s="41"/>
      <c r="QU245" s="41"/>
      <c r="QV245" s="41"/>
      <c r="QW245" s="41"/>
      <c r="QX245" s="41"/>
      <c r="QY245" s="41"/>
      <c r="QZ245" s="41"/>
      <c r="RA245" s="41"/>
      <c r="RB245" s="41"/>
      <c r="RC245" s="41"/>
      <c r="RD245" s="41"/>
      <c r="RE245" s="41"/>
      <c r="RF245" s="41"/>
      <c r="RG245" s="41"/>
      <c r="RH245" s="41"/>
      <c r="RI245" s="41"/>
      <c r="RJ245" s="41"/>
      <c r="RK245" s="41"/>
      <c r="RL245" s="41"/>
      <c r="RM245" s="41"/>
      <c r="RN245" s="41"/>
      <c r="RO245" s="41"/>
      <c r="RP245" s="41"/>
      <c r="RQ245" s="41"/>
      <c r="RR245" s="41"/>
      <c r="RS245" s="41"/>
      <c r="RT245" s="41"/>
      <c r="RU245" s="41"/>
      <c r="RV245" s="41"/>
      <c r="RW245" s="41"/>
      <c r="RX245" s="41"/>
      <c r="RY245" s="41"/>
      <c r="RZ245" s="41"/>
      <c r="SA245" s="41"/>
      <c r="SB245" s="41"/>
      <c r="SC245" s="41"/>
      <c r="SD245" s="41"/>
      <c r="SE245" s="41"/>
      <c r="SF245" s="41"/>
      <c r="SG245" s="41"/>
      <c r="SH245" s="41"/>
      <c r="SI245" s="41"/>
      <c r="SJ245" s="41"/>
      <c r="SK245" s="41"/>
      <c r="SL245" s="41"/>
      <c r="SM245" s="41"/>
      <c r="SN245" s="41"/>
      <c r="SO245" s="41"/>
      <c r="SP245" s="41"/>
      <c r="SQ245" s="41"/>
      <c r="SR245" s="41"/>
      <c r="SS245" s="41"/>
      <c r="ST245" s="41"/>
      <c r="SU245" s="41"/>
      <c r="SV245" s="41"/>
      <c r="SW245" s="41"/>
      <c r="SX245" s="41"/>
      <c r="SY245" s="41"/>
      <c r="SZ245" s="41"/>
      <c r="TA245" s="41"/>
      <c r="TB245" s="41"/>
      <c r="TC245" s="41"/>
      <c r="TD245" s="41"/>
      <c r="TE245" s="41"/>
      <c r="TF245" s="41"/>
      <c r="TG245" s="41"/>
      <c r="TH245" s="41"/>
      <c r="TI245" s="41"/>
      <c r="TJ245" s="41"/>
      <c r="TK245" s="41"/>
      <c r="TL245" s="41"/>
      <c r="TM245" s="41"/>
      <c r="TN245" s="41"/>
      <c r="TO245" s="41"/>
      <c r="TP245" s="41"/>
      <c r="TQ245" s="41"/>
      <c r="TR245" s="41"/>
      <c r="TS245" s="41"/>
      <c r="TT245" s="41"/>
      <c r="TU245" s="41"/>
      <c r="TV245" s="41"/>
      <c r="TW245" s="41"/>
      <c r="TX245" s="41"/>
      <c r="TY245" s="41"/>
      <c r="TZ245" s="41"/>
      <c r="UA245" s="41"/>
      <c r="UB245" s="41"/>
      <c r="UC245" s="41"/>
      <c r="UD245" s="41"/>
      <c r="UE245" s="41"/>
      <c r="UF245" s="41"/>
      <c r="UG245" s="41"/>
      <c r="UH245" s="41"/>
      <c r="UI245" s="41"/>
      <c r="UJ245" s="41"/>
      <c r="UK245" s="41"/>
      <c r="UL245" s="41"/>
      <c r="UM245" s="41"/>
      <c r="UN245" s="41"/>
      <c r="UO245" s="41"/>
      <c r="UP245" s="41"/>
      <c r="UQ245" s="41"/>
      <c r="UR245" s="41"/>
      <c r="US245" s="41"/>
      <c r="UT245" s="41"/>
      <c r="UU245" s="41"/>
      <c r="UV245" s="41"/>
      <c r="UW245" s="41"/>
      <c r="UX245" s="41"/>
      <c r="UY245" s="41"/>
      <c r="UZ245" s="41"/>
      <c r="VA245" s="41"/>
      <c r="VB245" s="41"/>
      <c r="VC245" s="41"/>
      <c r="VD245" s="41"/>
      <c r="VE245" s="41"/>
      <c r="VF245" s="41"/>
      <c r="VG245" s="41"/>
      <c r="VH245" s="41"/>
      <c r="VI245" s="41"/>
      <c r="VJ245" s="41"/>
      <c r="VK245" s="41"/>
      <c r="VL245" s="41"/>
      <c r="VM245" s="41"/>
      <c r="VN245" s="41"/>
      <c r="VO245" s="41"/>
      <c r="VP245" s="41"/>
      <c r="VQ245" s="41"/>
      <c r="VR245" s="41"/>
      <c r="VS245" s="41"/>
      <c r="VT245" s="41"/>
      <c r="VU245" s="41"/>
      <c r="VV245" s="41"/>
      <c r="VW245" s="41"/>
      <c r="VX245" s="41"/>
      <c r="VY245" s="41"/>
      <c r="VZ245" s="41"/>
      <c r="WA245" s="41"/>
      <c r="WB245" s="41"/>
      <c r="WC245" s="41"/>
      <c r="WD245" s="41"/>
      <c r="WE245" s="41"/>
      <c r="WF245" s="41"/>
      <c r="WG245" s="41"/>
      <c r="WH245" s="41"/>
      <c r="WI245" s="41"/>
      <c r="WJ245" s="41"/>
      <c r="WK245" s="41"/>
      <c r="WL245" s="41"/>
      <c r="WM245" s="41"/>
      <c r="WN245" s="41"/>
      <c r="WO245" s="41"/>
      <c r="WP245" s="41"/>
      <c r="WQ245" s="41"/>
      <c r="WR245" s="41"/>
      <c r="WS245" s="41"/>
      <c r="WT245" s="41"/>
      <c r="WU245" s="41"/>
      <c r="WV245" s="41"/>
      <c r="WW245" s="41"/>
      <c r="WX245" s="41"/>
      <c r="WY245" s="41"/>
      <c r="WZ245" s="41"/>
      <c r="XA245" s="41"/>
      <c r="XB245" s="41"/>
      <c r="XC245" s="41"/>
      <c r="XD245" s="41"/>
      <c r="XE245" s="41"/>
      <c r="XF245" s="41"/>
      <c r="XG245" s="41"/>
      <c r="XH245" s="41"/>
      <c r="XI245" s="41"/>
      <c r="XJ245" s="41"/>
      <c r="XK245" s="41"/>
      <c r="XL245" s="41"/>
      <c r="XM245" s="41"/>
      <c r="XN245" s="41"/>
      <c r="XO245" s="41"/>
      <c r="XP245" s="41"/>
      <c r="XQ245" s="41"/>
      <c r="XR245" s="41"/>
      <c r="XS245" s="41"/>
      <c r="XT245" s="41"/>
      <c r="XU245" s="41"/>
      <c r="XV245" s="41"/>
      <c r="XW245" s="41"/>
      <c r="XX245" s="41"/>
      <c r="XY245" s="41"/>
      <c r="XZ245" s="41"/>
      <c r="YA245" s="41"/>
      <c r="YB245" s="41"/>
      <c r="YC245" s="41"/>
      <c r="YD245" s="41"/>
      <c r="YE245" s="41"/>
      <c r="YF245" s="41"/>
      <c r="YG245" s="41"/>
      <c r="YH245" s="41"/>
      <c r="YI245" s="41"/>
      <c r="YJ245" s="41"/>
      <c r="YK245" s="41"/>
      <c r="YL245" s="41"/>
      <c r="YM245" s="41"/>
      <c r="YN245" s="41"/>
      <c r="YO245" s="41"/>
      <c r="YP245" s="41"/>
      <c r="YQ245" s="41"/>
      <c r="YR245" s="41"/>
      <c r="YS245" s="41"/>
      <c r="YT245" s="41"/>
      <c r="YU245" s="41"/>
      <c r="YV245" s="41"/>
      <c r="YW245" s="41"/>
      <c r="YX245" s="41"/>
      <c r="YY245" s="41"/>
      <c r="YZ245" s="41"/>
      <c r="ZA245" s="41"/>
      <c r="ZB245" s="41"/>
      <c r="ZC245" s="41"/>
      <c r="ZD245" s="41"/>
      <c r="ZE245" s="41"/>
      <c r="ZF245" s="41"/>
      <c r="ZG245" s="41"/>
      <c r="ZH245" s="41"/>
      <c r="ZI245" s="41"/>
      <c r="ZJ245" s="41"/>
      <c r="ZK245" s="41"/>
      <c r="ZL245" s="41"/>
      <c r="ZM245" s="41"/>
      <c r="ZN245" s="41"/>
      <c r="ZO245" s="41"/>
      <c r="ZP245" s="41"/>
      <c r="ZQ245" s="41"/>
      <c r="ZR245" s="41"/>
      <c r="ZS245" s="41"/>
      <c r="ZT245" s="41"/>
      <c r="ZU245" s="41"/>
      <c r="ZV245" s="41"/>
      <c r="ZW245" s="41"/>
      <c r="ZX245" s="41"/>
      <c r="ZY245" s="41"/>
      <c r="ZZ245" s="41"/>
      <c r="AAA245" s="41"/>
      <c r="AAB245" s="41"/>
      <c r="AAC245" s="41"/>
      <c r="AAD245" s="41"/>
      <c r="AAE245" s="41"/>
      <c r="AAF245" s="41"/>
      <c r="AAG245" s="41"/>
      <c r="AAH245" s="41"/>
      <c r="AAI245" s="41"/>
      <c r="AAJ245" s="41"/>
      <c r="AAK245" s="41"/>
      <c r="AAL245" s="41"/>
      <c r="AAM245" s="41"/>
      <c r="AAN245" s="41"/>
      <c r="AAO245" s="41"/>
      <c r="AAP245" s="41"/>
      <c r="AAQ245" s="41"/>
      <c r="AAR245" s="41"/>
      <c r="AAS245" s="41"/>
      <c r="AAT245" s="41"/>
      <c r="AAU245" s="41"/>
      <c r="AAV245" s="41"/>
      <c r="AAW245" s="41"/>
      <c r="AAX245" s="41"/>
      <c r="AAY245" s="41"/>
      <c r="AAZ245" s="41"/>
      <c r="ABA245" s="41"/>
      <c r="ABB245" s="41"/>
      <c r="ABC245" s="41"/>
      <c r="ABD245" s="41"/>
      <c r="ABE245" s="41"/>
      <c r="ABF245" s="41"/>
      <c r="ABG245" s="41"/>
      <c r="ABH245" s="41"/>
      <c r="ABI245" s="41"/>
      <c r="ABJ245" s="41"/>
      <c r="ABK245" s="41"/>
      <c r="ABL245" s="41"/>
      <c r="ABM245" s="41"/>
      <c r="ABN245" s="41"/>
      <c r="ABO245" s="41"/>
      <c r="ABP245" s="41"/>
      <c r="ABQ245" s="41"/>
      <c r="ABR245" s="41"/>
      <c r="ABS245" s="41"/>
      <c r="ABT245" s="41"/>
      <c r="ABU245" s="41"/>
      <c r="ABV245" s="41"/>
      <c r="ABW245" s="41"/>
      <c r="ABX245" s="41"/>
      <c r="ABY245" s="41"/>
      <c r="ABZ245" s="41"/>
      <c r="ACA245" s="41"/>
      <c r="ACB245" s="41"/>
      <c r="ACC245" s="41"/>
      <c r="ACD245" s="41"/>
      <c r="ACE245" s="41"/>
      <c r="ACF245" s="41"/>
      <c r="ACG245" s="41"/>
      <c r="ACH245" s="41"/>
      <c r="ACI245" s="41"/>
      <c r="ACJ245" s="41"/>
      <c r="ACK245" s="41"/>
      <c r="ACL245" s="41"/>
      <c r="ACM245" s="41"/>
      <c r="ACN245" s="41"/>
      <c r="ACO245" s="41"/>
      <c r="ACP245" s="41"/>
      <c r="ACQ245" s="41"/>
      <c r="ACR245" s="41"/>
      <c r="ACS245" s="41"/>
      <c r="ACT245" s="41"/>
      <c r="ACU245" s="41"/>
      <c r="ACV245" s="41"/>
      <c r="ACW245" s="41"/>
      <c r="ACX245" s="41"/>
      <c r="ACY245" s="41"/>
      <c r="ACZ245" s="41"/>
      <c r="ADA245" s="41"/>
      <c r="ADB245" s="41"/>
      <c r="ADC245" s="41"/>
      <c r="ADD245" s="41"/>
      <c r="ADE245" s="41"/>
      <c r="ADF245" s="41"/>
      <c r="ADG245" s="41"/>
      <c r="ADH245" s="41"/>
      <c r="ADI245" s="41"/>
      <c r="ADJ245" s="41"/>
      <c r="ADK245" s="41"/>
      <c r="ADL245" s="41"/>
      <c r="ADM245" s="41"/>
      <c r="ADN245" s="41"/>
      <c r="ADO245" s="41"/>
      <c r="ADP245" s="41"/>
      <c r="ADQ245" s="41"/>
      <c r="ADR245" s="41"/>
      <c r="ADS245" s="41"/>
      <c r="ADT245" s="41"/>
      <c r="ADU245" s="41"/>
      <c r="ADV245" s="41"/>
      <c r="ADW245" s="41"/>
      <c r="ADX245" s="41"/>
      <c r="ADY245" s="41"/>
      <c r="ADZ245" s="41"/>
      <c r="AEA245" s="41"/>
      <c r="AEB245" s="41"/>
      <c r="AEC245" s="41"/>
      <c r="AED245" s="41"/>
      <c r="AEE245" s="41"/>
      <c r="AEF245" s="41"/>
      <c r="AEG245" s="41"/>
      <c r="AEH245" s="41"/>
      <c r="AEI245" s="41"/>
      <c r="AEJ245" s="41"/>
      <c r="AEK245" s="41"/>
      <c r="AEL245" s="41"/>
      <c r="AEM245" s="41"/>
      <c r="AEN245" s="41"/>
      <c r="AEO245" s="41"/>
      <c r="AEP245" s="41"/>
      <c r="AEQ245" s="41"/>
      <c r="AER245" s="41"/>
      <c r="AES245" s="41"/>
      <c r="AET245" s="41"/>
      <c r="AEU245" s="41"/>
      <c r="AEV245" s="41"/>
      <c r="AEW245" s="41"/>
      <c r="AEX245" s="41"/>
      <c r="AEY245" s="41"/>
      <c r="AEZ245" s="41"/>
      <c r="AFA245" s="41"/>
      <c r="AFB245" s="41"/>
      <c r="AFC245" s="41"/>
      <c r="AFD245" s="41"/>
      <c r="AFE245" s="41"/>
      <c r="AFF245" s="41"/>
      <c r="AFG245" s="41"/>
      <c r="AFH245" s="41"/>
      <c r="AFI245" s="41"/>
      <c r="AFJ245" s="41"/>
      <c r="AFK245" s="41"/>
      <c r="AFL245" s="41"/>
      <c r="AFM245" s="41"/>
      <c r="AFN245" s="41"/>
      <c r="AFO245" s="41"/>
      <c r="AFP245" s="41"/>
      <c r="AFQ245" s="41"/>
      <c r="AFR245" s="41"/>
      <c r="AFS245" s="41"/>
      <c r="AFT245" s="41"/>
      <c r="AFU245" s="41"/>
      <c r="AFV245" s="41"/>
      <c r="AFW245" s="41"/>
      <c r="AFX245" s="41"/>
      <c r="AFY245" s="41"/>
      <c r="AFZ245" s="41"/>
      <c r="AGA245" s="41"/>
      <c r="AGB245" s="41"/>
      <c r="AGC245" s="41"/>
      <c r="AGD245" s="41"/>
      <c r="AGE245" s="41"/>
      <c r="AGF245" s="41"/>
      <c r="AGG245" s="41"/>
      <c r="AGH245" s="41"/>
      <c r="AGI245" s="41"/>
      <c r="AGJ245" s="41"/>
      <c r="AGK245" s="41"/>
      <c r="AGL245" s="41"/>
      <c r="AGM245" s="41"/>
      <c r="AGN245" s="41"/>
      <c r="AGO245" s="41"/>
      <c r="AGP245" s="41"/>
      <c r="AGQ245" s="41"/>
      <c r="AGR245" s="41"/>
      <c r="AGS245" s="41"/>
      <c r="AGT245" s="41"/>
      <c r="AGU245" s="41"/>
      <c r="AGV245" s="41"/>
      <c r="AGW245" s="41"/>
      <c r="AGX245" s="41"/>
      <c r="AGY245" s="41"/>
      <c r="AGZ245" s="41"/>
      <c r="AHA245" s="41"/>
      <c r="AHB245" s="41"/>
      <c r="AHC245" s="41"/>
      <c r="AHD245" s="41"/>
      <c r="AHE245" s="41"/>
      <c r="AHF245" s="41"/>
      <c r="AHG245" s="41"/>
      <c r="AHH245" s="41"/>
      <c r="AHI245" s="41"/>
      <c r="AHJ245" s="41"/>
      <c r="AHK245" s="41"/>
      <c r="AHL245" s="41"/>
      <c r="AHM245" s="41"/>
      <c r="AHN245" s="41"/>
      <c r="AHO245" s="41"/>
      <c r="AHP245" s="41"/>
      <c r="AHQ245" s="41"/>
      <c r="AHR245" s="41"/>
      <c r="AHS245" s="41"/>
      <c r="AHT245" s="41"/>
      <c r="AHU245" s="41"/>
      <c r="AHV245" s="41"/>
      <c r="AHW245" s="41"/>
      <c r="AHX245" s="41"/>
      <c r="AHY245" s="41"/>
      <c r="AHZ245" s="41"/>
      <c r="AIA245" s="41"/>
      <c r="AIB245" s="41"/>
      <c r="AIC245" s="41"/>
      <c r="AID245" s="41"/>
      <c r="AIE245" s="41"/>
      <c r="AIF245" s="41"/>
      <c r="AIG245" s="41"/>
      <c r="AIH245" s="41"/>
      <c r="AII245" s="41"/>
      <c r="AIJ245" s="41"/>
      <c r="AIK245" s="41"/>
      <c r="AIL245" s="41"/>
      <c r="AIM245" s="41"/>
      <c r="AIN245" s="41"/>
      <c r="AIO245" s="41"/>
      <c r="AIP245" s="41"/>
      <c r="AIQ245" s="41"/>
      <c r="AIR245" s="41"/>
      <c r="AIS245" s="41"/>
      <c r="AIT245" s="41"/>
      <c r="AIU245" s="41"/>
      <c r="AIV245" s="41"/>
      <c r="AIW245" s="41"/>
      <c r="AIX245" s="41"/>
      <c r="AIY245" s="41"/>
      <c r="AIZ245" s="41"/>
      <c r="AJA245" s="41"/>
      <c r="AJB245" s="41"/>
      <c r="AJC245" s="41"/>
      <c r="AJD245" s="41"/>
      <c r="AJE245" s="41"/>
      <c r="AJF245" s="41"/>
      <c r="AJG245" s="41"/>
      <c r="AJH245" s="41"/>
      <c r="AJI245" s="41"/>
      <c r="AJJ245" s="41"/>
      <c r="AJK245" s="41"/>
      <c r="AJL245" s="41"/>
      <c r="AJM245" s="41"/>
      <c r="AJN245" s="41"/>
      <c r="AJO245" s="41"/>
      <c r="AJP245" s="41"/>
      <c r="AJQ245" s="41"/>
      <c r="AJR245" s="41"/>
      <c r="AJS245" s="41"/>
      <c r="AJT245" s="41"/>
      <c r="AJU245" s="41"/>
      <c r="AJV245" s="41"/>
      <c r="AJW245" s="41"/>
      <c r="AJX245" s="41"/>
      <c r="AJY245" s="41"/>
      <c r="AJZ245" s="41"/>
      <c r="AKA245" s="41"/>
      <c r="AKB245" s="41"/>
      <c r="AKC245" s="41"/>
      <c r="AKD245" s="41"/>
      <c r="AKE245" s="41"/>
      <c r="AKF245" s="41"/>
      <c r="AKG245" s="41"/>
      <c r="AKH245" s="41"/>
      <c r="AKI245" s="41"/>
      <c r="AKJ245" s="41"/>
      <c r="AKK245" s="41"/>
      <c r="AKL245" s="41"/>
      <c r="AKM245" s="41"/>
      <c r="AKN245" s="41"/>
      <c r="AKO245" s="41"/>
      <c r="AKP245" s="41"/>
      <c r="AKQ245" s="41"/>
      <c r="AKR245" s="41"/>
      <c r="AKS245" s="41"/>
      <c r="AKT245" s="41"/>
      <c r="AKU245" s="41"/>
      <c r="AKV245" s="41"/>
      <c r="AKW245" s="41"/>
      <c r="AKX245" s="41"/>
      <c r="AKY245" s="41"/>
      <c r="AKZ245" s="41"/>
      <c r="ALA245" s="41"/>
      <c r="ALB245" s="41"/>
      <c r="ALC245" s="41"/>
      <c r="ALD245" s="41"/>
      <c r="ALE245" s="41"/>
      <c r="ALF245" s="41"/>
      <c r="ALG245" s="41"/>
      <c r="ALH245" s="41"/>
      <c r="ALI245" s="41"/>
      <c r="ALJ245" s="41"/>
      <c r="ALK245" s="41"/>
      <c r="ALL245" s="41"/>
      <c r="ALM245" s="41"/>
      <c r="ALN245" s="41"/>
      <c r="ALO245" s="41"/>
      <c r="ALP245" s="41"/>
      <c r="ALQ245" s="41"/>
      <c r="ALR245" s="41"/>
      <c r="ALS245" s="41"/>
      <c r="ALT245" s="41"/>
      <c r="ALU245" s="41"/>
      <c r="ALV245" s="41"/>
      <c r="ALW245" s="41"/>
      <c r="ALX245" s="41"/>
      <c r="ALY245" s="41"/>
      <c r="ALZ245" s="41"/>
      <c r="AMA245" s="41"/>
      <c r="AMB245" s="41"/>
      <c r="AMC245" s="41"/>
      <c r="AMD245" s="41"/>
      <c r="AME245" s="41"/>
    </row>
    <row r="246" spans="1:1019" ht="24" customHeight="1" thickBot="1" x14ac:dyDescent="0.25">
      <c r="A246" s="586"/>
      <c r="B246" s="657"/>
      <c r="C246" s="555"/>
      <c r="D246" s="1091"/>
      <c r="E246" s="718"/>
      <c r="F246" s="713"/>
      <c r="G246" s="682"/>
      <c r="H246" s="684"/>
      <c r="I246" s="686"/>
      <c r="J246" s="449" t="s">
        <v>26</v>
      </c>
      <c r="K246" s="8">
        <f>SUM(K244:K245)</f>
        <v>2.6</v>
      </c>
      <c r="L246" s="2">
        <f t="shared" ref="L246:AB246" si="78">SUM(L244:L245)</f>
        <v>2.6</v>
      </c>
      <c r="M246" s="2">
        <f t="shared" si="78"/>
        <v>0</v>
      </c>
      <c r="N246" s="7">
        <f t="shared" si="78"/>
        <v>0</v>
      </c>
      <c r="O246" s="8">
        <f t="shared" si="78"/>
        <v>181.8</v>
      </c>
      <c r="P246" s="2">
        <f t="shared" si="78"/>
        <v>181.8</v>
      </c>
      <c r="Q246" s="2">
        <f t="shared" si="78"/>
        <v>0</v>
      </c>
      <c r="R246" s="7">
        <f t="shared" si="78"/>
        <v>0</v>
      </c>
      <c r="S246" s="8">
        <f t="shared" si="78"/>
        <v>181.8</v>
      </c>
      <c r="T246" s="2">
        <f t="shared" si="78"/>
        <v>181.8</v>
      </c>
      <c r="U246" s="2">
        <f t="shared" si="78"/>
        <v>0</v>
      </c>
      <c r="V246" s="7">
        <f t="shared" si="78"/>
        <v>0</v>
      </c>
      <c r="W246" s="8">
        <f t="shared" si="78"/>
        <v>0</v>
      </c>
      <c r="X246" s="2">
        <f t="shared" si="78"/>
        <v>0</v>
      </c>
      <c r="Y246" s="2">
        <f t="shared" si="78"/>
        <v>0</v>
      </c>
      <c r="Z246" s="7">
        <f t="shared" si="78"/>
        <v>0</v>
      </c>
      <c r="AA246" s="9">
        <f t="shared" si="78"/>
        <v>136.4</v>
      </c>
      <c r="AB246" s="9">
        <f t="shared" si="78"/>
        <v>0</v>
      </c>
      <c r="AC246" s="688"/>
      <c r="AD246" s="639"/>
      <c r="AE246" s="639"/>
      <c r="AF246" s="642"/>
      <c r="AG246" s="41"/>
      <c r="AH246" s="41"/>
      <c r="AI246" s="41"/>
      <c r="AJ246" s="41"/>
      <c r="AK246" s="41"/>
      <c r="AL246" s="41"/>
      <c r="AM246" s="41"/>
      <c r="AN246" s="67"/>
      <c r="AO246" s="67"/>
      <c r="AP246" s="67"/>
      <c r="AQ246" s="58"/>
      <c r="AR246" s="58"/>
      <c r="AS246" s="58"/>
      <c r="AT246" s="58"/>
      <c r="AU246" s="58"/>
      <c r="AV246" s="58"/>
      <c r="AW246" s="58"/>
      <c r="AX246" s="58"/>
      <c r="AY246" s="58"/>
      <c r="AZ246" s="58"/>
      <c r="BA246" s="58"/>
      <c r="BB246" s="58"/>
      <c r="BC246" s="58"/>
      <c r="BD246" s="58"/>
      <c r="BE246" s="58"/>
      <c r="BF246" s="58"/>
      <c r="BG246" s="59"/>
      <c r="BH246" s="67"/>
      <c r="BI246" s="67"/>
      <c r="BJ246" s="67"/>
      <c r="BK246" s="67"/>
      <c r="BL246" s="67"/>
      <c r="BM246" s="67"/>
      <c r="BN246" s="67"/>
      <c r="BO246" s="67"/>
      <c r="BP246" s="41"/>
      <c r="BQ246" s="41"/>
      <c r="BR246" s="41"/>
      <c r="BS246" s="41"/>
      <c r="BT246" s="41"/>
      <c r="BU246" s="41"/>
      <c r="BV246" s="41"/>
      <c r="BW246" s="41"/>
      <c r="BX246" s="41"/>
      <c r="BY246" s="41"/>
      <c r="BZ246" s="41"/>
      <c r="CA246" s="41"/>
      <c r="CB246" s="41"/>
      <c r="CC246" s="41"/>
      <c r="CD246" s="41"/>
      <c r="CE246" s="41"/>
      <c r="CF246" s="41"/>
      <c r="CG246" s="41"/>
      <c r="CH246" s="41"/>
      <c r="CI246" s="41"/>
      <c r="CJ246" s="41"/>
      <c r="CK246" s="41"/>
      <c r="CL246" s="41"/>
      <c r="CM246" s="41"/>
      <c r="CN246" s="41"/>
      <c r="CO246" s="41"/>
      <c r="CP246" s="41"/>
      <c r="CQ246" s="41"/>
      <c r="CR246" s="41"/>
      <c r="CS246" s="41"/>
      <c r="CT246" s="41"/>
      <c r="CU246" s="41"/>
      <c r="CV246" s="41"/>
      <c r="CW246" s="41"/>
      <c r="CX246" s="41"/>
      <c r="CY246" s="41"/>
      <c r="CZ246" s="41"/>
      <c r="DA246" s="41"/>
      <c r="DB246" s="41"/>
      <c r="DC246" s="41"/>
      <c r="DD246" s="41"/>
      <c r="DE246" s="41"/>
      <c r="DF246" s="41"/>
      <c r="DG246" s="41"/>
      <c r="DH246" s="41"/>
      <c r="DI246" s="41"/>
      <c r="DJ246" s="41"/>
      <c r="DK246" s="41"/>
      <c r="DL246" s="41"/>
      <c r="DM246" s="41"/>
      <c r="DN246" s="41"/>
      <c r="DO246" s="41"/>
      <c r="DP246" s="41"/>
      <c r="DQ246" s="41"/>
      <c r="DR246" s="41"/>
      <c r="DS246" s="41"/>
      <c r="DT246" s="41"/>
      <c r="DU246" s="41"/>
      <c r="DV246" s="41"/>
      <c r="DW246" s="41"/>
      <c r="DX246" s="41"/>
      <c r="DY246" s="41"/>
      <c r="DZ246" s="41"/>
      <c r="EA246" s="41"/>
      <c r="EB246" s="41"/>
      <c r="EC246" s="41"/>
      <c r="ED246" s="41"/>
      <c r="EE246" s="41"/>
      <c r="EF246" s="41"/>
      <c r="EG246" s="41"/>
      <c r="EH246" s="41"/>
      <c r="EI246" s="41"/>
      <c r="EJ246" s="41"/>
      <c r="EK246" s="41"/>
      <c r="EL246" s="41"/>
      <c r="EM246" s="41"/>
      <c r="EN246" s="41"/>
      <c r="EO246" s="41"/>
      <c r="EP246" s="41"/>
      <c r="EQ246" s="41"/>
      <c r="ER246" s="41"/>
      <c r="ES246" s="41"/>
      <c r="ET246" s="41"/>
      <c r="EU246" s="41"/>
      <c r="EV246" s="41"/>
      <c r="EW246" s="41"/>
      <c r="EX246" s="41"/>
      <c r="EY246" s="41"/>
      <c r="EZ246" s="41"/>
      <c r="FA246" s="41"/>
      <c r="FB246" s="41"/>
      <c r="FC246" s="41"/>
      <c r="FD246" s="41"/>
      <c r="FE246" s="41"/>
      <c r="FF246" s="41"/>
      <c r="FG246" s="41"/>
      <c r="FH246" s="41"/>
      <c r="FI246" s="41"/>
      <c r="FJ246" s="41"/>
      <c r="FK246" s="41"/>
      <c r="FL246" s="41"/>
      <c r="FM246" s="41"/>
      <c r="FN246" s="41"/>
      <c r="FO246" s="41"/>
      <c r="FP246" s="41"/>
      <c r="FQ246" s="41"/>
      <c r="FR246" s="41"/>
      <c r="FS246" s="41"/>
      <c r="FT246" s="41"/>
      <c r="FU246" s="41"/>
      <c r="FV246" s="41"/>
      <c r="FW246" s="41"/>
      <c r="FX246" s="41"/>
      <c r="FY246" s="41"/>
      <c r="FZ246" s="41"/>
      <c r="GA246" s="41"/>
      <c r="GB246" s="41"/>
      <c r="GC246" s="41"/>
      <c r="GD246" s="41"/>
      <c r="GE246" s="41"/>
      <c r="GF246" s="41"/>
      <c r="GG246" s="41"/>
      <c r="GH246" s="41"/>
      <c r="GI246" s="41"/>
      <c r="GJ246" s="41"/>
      <c r="GK246" s="41"/>
      <c r="GL246" s="41"/>
      <c r="GM246" s="41"/>
      <c r="GN246" s="41"/>
      <c r="GO246" s="41"/>
      <c r="GP246" s="41"/>
      <c r="GQ246" s="41"/>
      <c r="GR246" s="41"/>
      <c r="GS246" s="41"/>
      <c r="GT246" s="41"/>
      <c r="GU246" s="41"/>
      <c r="GV246" s="41"/>
      <c r="GW246" s="41"/>
      <c r="GX246" s="41"/>
      <c r="GY246" s="41"/>
      <c r="GZ246" s="41"/>
      <c r="HA246" s="41"/>
      <c r="HB246" s="41"/>
      <c r="HC246" s="41"/>
      <c r="HD246" s="41"/>
      <c r="HE246" s="41"/>
      <c r="HF246" s="41"/>
      <c r="HG246" s="41"/>
      <c r="HH246" s="41"/>
      <c r="HI246" s="41"/>
      <c r="HJ246" s="41"/>
      <c r="HK246" s="41"/>
      <c r="HL246" s="41"/>
      <c r="HM246" s="41"/>
      <c r="HN246" s="41"/>
      <c r="HO246" s="41"/>
      <c r="HP246" s="41"/>
      <c r="HQ246" s="41"/>
      <c r="HR246" s="41"/>
      <c r="HS246" s="41"/>
      <c r="HT246" s="41"/>
      <c r="HU246" s="41"/>
      <c r="HV246" s="41"/>
      <c r="HW246" s="41"/>
      <c r="HX246" s="41"/>
      <c r="HY246" s="41"/>
      <c r="HZ246" s="41"/>
      <c r="IA246" s="41"/>
      <c r="IB246" s="41"/>
      <c r="IC246" s="41"/>
      <c r="ID246" s="41"/>
      <c r="IE246" s="41"/>
      <c r="IF246" s="41"/>
      <c r="IG246" s="41"/>
      <c r="IH246" s="41"/>
      <c r="II246" s="41"/>
      <c r="IJ246" s="41"/>
      <c r="IK246" s="41"/>
      <c r="IL246" s="41"/>
      <c r="IM246" s="41"/>
      <c r="IN246" s="41"/>
      <c r="IO246" s="41"/>
      <c r="IP246" s="41"/>
      <c r="IQ246" s="41"/>
      <c r="IR246" s="41"/>
      <c r="IS246" s="41"/>
      <c r="IT246" s="41"/>
      <c r="IU246" s="41"/>
      <c r="IV246" s="41"/>
      <c r="IW246" s="41"/>
      <c r="IX246" s="41"/>
      <c r="IY246" s="41"/>
      <c r="IZ246" s="41"/>
      <c r="JA246" s="41"/>
      <c r="JB246" s="41"/>
      <c r="JC246" s="41"/>
      <c r="JD246" s="41"/>
      <c r="JE246" s="41"/>
      <c r="JF246" s="41"/>
      <c r="JG246" s="41"/>
      <c r="JH246" s="41"/>
      <c r="JI246" s="41"/>
      <c r="JJ246" s="41"/>
      <c r="JK246" s="41"/>
      <c r="JL246" s="41"/>
      <c r="JM246" s="41"/>
      <c r="JN246" s="41"/>
      <c r="JO246" s="41"/>
      <c r="JP246" s="41"/>
      <c r="JQ246" s="41"/>
      <c r="JR246" s="41"/>
      <c r="JS246" s="41"/>
      <c r="JT246" s="41"/>
      <c r="JU246" s="41"/>
      <c r="JV246" s="41"/>
      <c r="JW246" s="41"/>
      <c r="JX246" s="41"/>
      <c r="JY246" s="41"/>
      <c r="JZ246" s="41"/>
      <c r="KA246" s="41"/>
      <c r="KB246" s="41"/>
      <c r="KC246" s="41"/>
      <c r="KD246" s="41"/>
      <c r="KE246" s="41"/>
      <c r="KF246" s="41"/>
      <c r="KG246" s="41"/>
      <c r="KH246" s="41"/>
      <c r="KI246" s="41"/>
      <c r="KJ246" s="41"/>
      <c r="KK246" s="41"/>
      <c r="KL246" s="41"/>
      <c r="KM246" s="41"/>
      <c r="KN246" s="41"/>
      <c r="KO246" s="41"/>
      <c r="KP246" s="41"/>
      <c r="KQ246" s="41"/>
      <c r="KR246" s="41"/>
      <c r="KS246" s="41"/>
      <c r="KT246" s="41"/>
      <c r="KU246" s="41"/>
      <c r="KV246" s="41"/>
      <c r="KW246" s="41"/>
      <c r="KX246" s="41"/>
      <c r="KY246" s="41"/>
      <c r="KZ246" s="41"/>
      <c r="LA246" s="41"/>
      <c r="LB246" s="41"/>
      <c r="LC246" s="41"/>
      <c r="LD246" s="41"/>
      <c r="LE246" s="41"/>
      <c r="LF246" s="41"/>
      <c r="LG246" s="41"/>
      <c r="LH246" s="41"/>
      <c r="LI246" s="41"/>
      <c r="LJ246" s="41"/>
      <c r="LK246" s="41"/>
      <c r="LL246" s="41"/>
      <c r="LM246" s="41"/>
      <c r="LN246" s="41"/>
      <c r="LO246" s="41"/>
      <c r="LP246" s="41"/>
      <c r="LQ246" s="41"/>
      <c r="LR246" s="41"/>
      <c r="LS246" s="41"/>
      <c r="LT246" s="41"/>
      <c r="LU246" s="41"/>
      <c r="LV246" s="41"/>
      <c r="LW246" s="41"/>
      <c r="LX246" s="41"/>
      <c r="LY246" s="41"/>
      <c r="LZ246" s="41"/>
      <c r="MA246" s="41"/>
      <c r="MB246" s="41"/>
      <c r="MC246" s="41"/>
      <c r="MD246" s="41"/>
      <c r="ME246" s="41"/>
      <c r="MF246" s="41"/>
      <c r="MG246" s="41"/>
      <c r="MH246" s="41"/>
      <c r="MI246" s="41"/>
      <c r="MJ246" s="41"/>
      <c r="MK246" s="41"/>
      <c r="ML246" s="41"/>
      <c r="MM246" s="41"/>
      <c r="MN246" s="41"/>
      <c r="MO246" s="41"/>
      <c r="MP246" s="41"/>
      <c r="MQ246" s="41"/>
      <c r="MR246" s="41"/>
      <c r="MS246" s="41"/>
      <c r="MT246" s="41"/>
      <c r="MU246" s="41"/>
      <c r="MV246" s="41"/>
      <c r="MW246" s="41"/>
      <c r="MX246" s="41"/>
      <c r="MY246" s="41"/>
      <c r="MZ246" s="41"/>
      <c r="NA246" s="41"/>
      <c r="NB246" s="41"/>
      <c r="NC246" s="41"/>
      <c r="ND246" s="41"/>
      <c r="NE246" s="41"/>
      <c r="NF246" s="41"/>
      <c r="NG246" s="41"/>
      <c r="NH246" s="41"/>
      <c r="NI246" s="41"/>
      <c r="NJ246" s="41"/>
      <c r="NK246" s="41"/>
      <c r="NL246" s="41"/>
      <c r="NM246" s="41"/>
      <c r="NN246" s="41"/>
      <c r="NO246" s="41"/>
      <c r="NP246" s="41"/>
      <c r="NQ246" s="41"/>
      <c r="NR246" s="41"/>
      <c r="NS246" s="41"/>
      <c r="NT246" s="41"/>
      <c r="NU246" s="41"/>
      <c r="NV246" s="41"/>
      <c r="NW246" s="41"/>
      <c r="NX246" s="41"/>
      <c r="NY246" s="41"/>
      <c r="NZ246" s="41"/>
      <c r="OA246" s="41"/>
      <c r="OB246" s="41"/>
      <c r="OC246" s="41"/>
      <c r="OD246" s="41"/>
      <c r="OE246" s="41"/>
      <c r="OF246" s="41"/>
      <c r="OG246" s="41"/>
      <c r="OH246" s="41"/>
      <c r="OI246" s="41"/>
      <c r="OJ246" s="41"/>
      <c r="OK246" s="41"/>
      <c r="OL246" s="41"/>
      <c r="OM246" s="41"/>
      <c r="ON246" s="41"/>
      <c r="OO246" s="41"/>
      <c r="OP246" s="41"/>
      <c r="OQ246" s="41"/>
      <c r="OR246" s="41"/>
      <c r="OS246" s="41"/>
      <c r="OT246" s="41"/>
      <c r="OU246" s="41"/>
      <c r="OV246" s="41"/>
      <c r="OW246" s="41"/>
      <c r="OX246" s="41"/>
      <c r="OY246" s="41"/>
      <c r="OZ246" s="41"/>
      <c r="PA246" s="41"/>
      <c r="PB246" s="41"/>
      <c r="PC246" s="41"/>
      <c r="PD246" s="41"/>
      <c r="PE246" s="41"/>
      <c r="PF246" s="41"/>
      <c r="PG246" s="41"/>
      <c r="PH246" s="41"/>
      <c r="PI246" s="41"/>
      <c r="PJ246" s="41"/>
      <c r="PK246" s="41"/>
      <c r="PL246" s="41"/>
      <c r="PM246" s="41"/>
      <c r="PN246" s="41"/>
      <c r="PO246" s="41"/>
      <c r="PP246" s="41"/>
      <c r="PQ246" s="41"/>
      <c r="PR246" s="41"/>
      <c r="PS246" s="41"/>
      <c r="PT246" s="41"/>
      <c r="PU246" s="41"/>
      <c r="PV246" s="41"/>
      <c r="PW246" s="41"/>
      <c r="PX246" s="41"/>
      <c r="PY246" s="41"/>
      <c r="PZ246" s="41"/>
      <c r="QA246" s="41"/>
      <c r="QB246" s="41"/>
      <c r="QC246" s="41"/>
      <c r="QD246" s="41"/>
      <c r="QE246" s="41"/>
      <c r="QF246" s="41"/>
      <c r="QG246" s="41"/>
      <c r="QH246" s="41"/>
      <c r="QI246" s="41"/>
      <c r="QJ246" s="41"/>
      <c r="QK246" s="41"/>
      <c r="QL246" s="41"/>
      <c r="QM246" s="41"/>
      <c r="QN246" s="41"/>
      <c r="QO246" s="41"/>
      <c r="QP246" s="41"/>
      <c r="QQ246" s="41"/>
      <c r="QR246" s="41"/>
      <c r="QS246" s="41"/>
      <c r="QT246" s="41"/>
      <c r="QU246" s="41"/>
      <c r="QV246" s="41"/>
      <c r="QW246" s="41"/>
      <c r="QX246" s="41"/>
      <c r="QY246" s="41"/>
      <c r="QZ246" s="41"/>
      <c r="RA246" s="41"/>
      <c r="RB246" s="41"/>
      <c r="RC246" s="41"/>
      <c r="RD246" s="41"/>
      <c r="RE246" s="41"/>
      <c r="RF246" s="41"/>
      <c r="RG246" s="41"/>
      <c r="RH246" s="41"/>
      <c r="RI246" s="41"/>
      <c r="RJ246" s="41"/>
      <c r="RK246" s="41"/>
      <c r="RL246" s="41"/>
      <c r="RM246" s="41"/>
      <c r="RN246" s="41"/>
      <c r="RO246" s="41"/>
      <c r="RP246" s="41"/>
      <c r="RQ246" s="41"/>
      <c r="RR246" s="41"/>
      <c r="RS246" s="41"/>
      <c r="RT246" s="41"/>
      <c r="RU246" s="41"/>
      <c r="RV246" s="41"/>
      <c r="RW246" s="41"/>
      <c r="RX246" s="41"/>
      <c r="RY246" s="41"/>
      <c r="RZ246" s="41"/>
      <c r="SA246" s="41"/>
      <c r="SB246" s="41"/>
      <c r="SC246" s="41"/>
      <c r="SD246" s="41"/>
      <c r="SE246" s="41"/>
      <c r="SF246" s="41"/>
      <c r="SG246" s="41"/>
      <c r="SH246" s="41"/>
      <c r="SI246" s="41"/>
      <c r="SJ246" s="41"/>
      <c r="SK246" s="41"/>
      <c r="SL246" s="41"/>
      <c r="SM246" s="41"/>
      <c r="SN246" s="41"/>
      <c r="SO246" s="41"/>
      <c r="SP246" s="41"/>
      <c r="SQ246" s="41"/>
      <c r="SR246" s="41"/>
      <c r="SS246" s="41"/>
      <c r="ST246" s="41"/>
      <c r="SU246" s="41"/>
      <c r="SV246" s="41"/>
      <c r="SW246" s="41"/>
      <c r="SX246" s="41"/>
      <c r="SY246" s="41"/>
      <c r="SZ246" s="41"/>
      <c r="TA246" s="41"/>
      <c r="TB246" s="41"/>
      <c r="TC246" s="41"/>
      <c r="TD246" s="41"/>
      <c r="TE246" s="41"/>
      <c r="TF246" s="41"/>
      <c r="TG246" s="41"/>
      <c r="TH246" s="41"/>
      <c r="TI246" s="41"/>
      <c r="TJ246" s="41"/>
      <c r="TK246" s="41"/>
      <c r="TL246" s="41"/>
      <c r="TM246" s="41"/>
      <c r="TN246" s="41"/>
      <c r="TO246" s="41"/>
      <c r="TP246" s="41"/>
      <c r="TQ246" s="41"/>
      <c r="TR246" s="41"/>
      <c r="TS246" s="41"/>
      <c r="TT246" s="41"/>
      <c r="TU246" s="41"/>
      <c r="TV246" s="41"/>
      <c r="TW246" s="41"/>
      <c r="TX246" s="41"/>
      <c r="TY246" s="41"/>
      <c r="TZ246" s="41"/>
      <c r="UA246" s="41"/>
      <c r="UB246" s="41"/>
      <c r="UC246" s="41"/>
      <c r="UD246" s="41"/>
      <c r="UE246" s="41"/>
      <c r="UF246" s="41"/>
      <c r="UG246" s="41"/>
      <c r="UH246" s="41"/>
      <c r="UI246" s="41"/>
      <c r="UJ246" s="41"/>
      <c r="UK246" s="41"/>
      <c r="UL246" s="41"/>
      <c r="UM246" s="41"/>
      <c r="UN246" s="41"/>
      <c r="UO246" s="41"/>
      <c r="UP246" s="41"/>
      <c r="UQ246" s="41"/>
      <c r="UR246" s="41"/>
      <c r="US246" s="41"/>
      <c r="UT246" s="41"/>
      <c r="UU246" s="41"/>
      <c r="UV246" s="41"/>
      <c r="UW246" s="41"/>
      <c r="UX246" s="41"/>
      <c r="UY246" s="41"/>
      <c r="UZ246" s="41"/>
      <c r="VA246" s="41"/>
      <c r="VB246" s="41"/>
      <c r="VC246" s="41"/>
      <c r="VD246" s="41"/>
      <c r="VE246" s="41"/>
      <c r="VF246" s="41"/>
      <c r="VG246" s="41"/>
      <c r="VH246" s="41"/>
      <c r="VI246" s="41"/>
      <c r="VJ246" s="41"/>
      <c r="VK246" s="41"/>
      <c r="VL246" s="41"/>
      <c r="VM246" s="41"/>
      <c r="VN246" s="41"/>
      <c r="VO246" s="41"/>
      <c r="VP246" s="41"/>
      <c r="VQ246" s="41"/>
      <c r="VR246" s="41"/>
      <c r="VS246" s="41"/>
      <c r="VT246" s="41"/>
      <c r="VU246" s="41"/>
      <c r="VV246" s="41"/>
      <c r="VW246" s="41"/>
      <c r="VX246" s="41"/>
      <c r="VY246" s="41"/>
      <c r="VZ246" s="41"/>
      <c r="WA246" s="41"/>
      <c r="WB246" s="41"/>
      <c r="WC246" s="41"/>
      <c r="WD246" s="41"/>
      <c r="WE246" s="41"/>
      <c r="WF246" s="41"/>
      <c r="WG246" s="41"/>
      <c r="WH246" s="41"/>
      <c r="WI246" s="41"/>
      <c r="WJ246" s="41"/>
      <c r="WK246" s="41"/>
      <c r="WL246" s="41"/>
      <c r="WM246" s="41"/>
      <c r="WN246" s="41"/>
      <c r="WO246" s="41"/>
      <c r="WP246" s="41"/>
      <c r="WQ246" s="41"/>
      <c r="WR246" s="41"/>
      <c r="WS246" s="41"/>
      <c r="WT246" s="41"/>
      <c r="WU246" s="41"/>
      <c r="WV246" s="41"/>
      <c r="WW246" s="41"/>
      <c r="WX246" s="41"/>
      <c r="WY246" s="41"/>
      <c r="WZ246" s="41"/>
      <c r="XA246" s="41"/>
      <c r="XB246" s="41"/>
      <c r="XC246" s="41"/>
      <c r="XD246" s="41"/>
      <c r="XE246" s="41"/>
      <c r="XF246" s="41"/>
      <c r="XG246" s="41"/>
      <c r="XH246" s="41"/>
      <c r="XI246" s="41"/>
      <c r="XJ246" s="41"/>
      <c r="XK246" s="41"/>
      <c r="XL246" s="41"/>
      <c r="XM246" s="41"/>
      <c r="XN246" s="41"/>
      <c r="XO246" s="41"/>
      <c r="XP246" s="41"/>
      <c r="XQ246" s="41"/>
      <c r="XR246" s="41"/>
      <c r="XS246" s="41"/>
      <c r="XT246" s="41"/>
      <c r="XU246" s="41"/>
      <c r="XV246" s="41"/>
      <c r="XW246" s="41"/>
      <c r="XX246" s="41"/>
      <c r="XY246" s="41"/>
      <c r="XZ246" s="41"/>
      <c r="YA246" s="41"/>
      <c r="YB246" s="41"/>
      <c r="YC246" s="41"/>
      <c r="YD246" s="41"/>
      <c r="YE246" s="41"/>
      <c r="YF246" s="41"/>
      <c r="YG246" s="41"/>
      <c r="YH246" s="41"/>
      <c r="YI246" s="41"/>
      <c r="YJ246" s="41"/>
      <c r="YK246" s="41"/>
      <c r="YL246" s="41"/>
      <c r="YM246" s="41"/>
      <c r="YN246" s="41"/>
      <c r="YO246" s="41"/>
      <c r="YP246" s="41"/>
      <c r="YQ246" s="41"/>
      <c r="YR246" s="41"/>
      <c r="YS246" s="41"/>
      <c r="YT246" s="41"/>
      <c r="YU246" s="41"/>
      <c r="YV246" s="41"/>
      <c r="YW246" s="41"/>
      <c r="YX246" s="41"/>
      <c r="YY246" s="41"/>
      <c r="YZ246" s="41"/>
      <c r="ZA246" s="41"/>
      <c r="ZB246" s="41"/>
      <c r="ZC246" s="41"/>
      <c r="ZD246" s="41"/>
      <c r="ZE246" s="41"/>
      <c r="ZF246" s="41"/>
      <c r="ZG246" s="41"/>
      <c r="ZH246" s="41"/>
      <c r="ZI246" s="41"/>
      <c r="ZJ246" s="41"/>
      <c r="ZK246" s="41"/>
      <c r="ZL246" s="41"/>
      <c r="ZM246" s="41"/>
      <c r="ZN246" s="41"/>
      <c r="ZO246" s="41"/>
      <c r="ZP246" s="41"/>
      <c r="ZQ246" s="41"/>
      <c r="ZR246" s="41"/>
      <c r="ZS246" s="41"/>
      <c r="ZT246" s="41"/>
      <c r="ZU246" s="41"/>
      <c r="ZV246" s="41"/>
      <c r="ZW246" s="41"/>
      <c r="ZX246" s="41"/>
      <c r="ZY246" s="41"/>
      <c r="ZZ246" s="41"/>
      <c r="AAA246" s="41"/>
      <c r="AAB246" s="41"/>
      <c r="AAC246" s="41"/>
      <c r="AAD246" s="41"/>
      <c r="AAE246" s="41"/>
      <c r="AAF246" s="41"/>
      <c r="AAG246" s="41"/>
      <c r="AAH246" s="41"/>
      <c r="AAI246" s="41"/>
      <c r="AAJ246" s="41"/>
      <c r="AAK246" s="41"/>
      <c r="AAL246" s="41"/>
      <c r="AAM246" s="41"/>
      <c r="AAN246" s="41"/>
      <c r="AAO246" s="41"/>
      <c r="AAP246" s="41"/>
      <c r="AAQ246" s="41"/>
      <c r="AAR246" s="41"/>
      <c r="AAS246" s="41"/>
      <c r="AAT246" s="41"/>
      <c r="AAU246" s="41"/>
      <c r="AAV246" s="41"/>
      <c r="AAW246" s="41"/>
      <c r="AAX246" s="41"/>
      <c r="AAY246" s="41"/>
      <c r="AAZ246" s="41"/>
      <c r="ABA246" s="41"/>
      <c r="ABB246" s="41"/>
      <c r="ABC246" s="41"/>
      <c r="ABD246" s="41"/>
      <c r="ABE246" s="41"/>
      <c r="ABF246" s="41"/>
      <c r="ABG246" s="41"/>
      <c r="ABH246" s="41"/>
      <c r="ABI246" s="41"/>
      <c r="ABJ246" s="41"/>
      <c r="ABK246" s="41"/>
      <c r="ABL246" s="41"/>
      <c r="ABM246" s="41"/>
      <c r="ABN246" s="41"/>
      <c r="ABO246" s="41"/>
      <c r="ABP246" s="41"/>
      <c r="ABQ246" s="41"/>
      <c r="ABR246" s="41"/>
      <c r="ABS246" s="41"/>
      <c r="ABT246" s="41"/>
      <c r="ABU246" s="41"/>
      <c r="ABV246" s="41"/>
      <c r="ABW246" s="41"/>
      <c r="ABX246" s="41"/>
      <c r="ABY246" s="41"/>
      <c r="ABZ246" s="41"/>
      <c r="ACA246" s="41"/>
      <c r="ACB246" s="41"/>
      <c r="ACC246" s="41"/>
      <c r="ACD246" s="41"/>
      <c r="ACE246" s="41"/>
      <c r="ACF246" s="41"/>
      <c r="ACG246" s="41"/>
      <c r="ACH246" s="41"/>
      <c r="ACI246" s="41"/>
      <c r="ACJ246" s="41"/>
      <c r="ACK246" s="41"/>
      <c r="ACL246" s="41"/>
      <c r="ACM246" s="41"/>
      <c r="ACN246" s="41"/>
      <c r="ACO246" s="41"/>
      <c r="ACP246" s="41"/>
      <c r="ACQ246" s="41"/>
      <c r="ACR246" s="41"/>
      <c r="ACS246" s="41"/>
      <c r="ACT246" s="41"/>
      <c r="ACU246" s="41"/>
      <c r="ACV246" s="41"/>
      <c r="ACW246" s="41"/>
      <c r="ACX246" s="41"/>
      <c r="ACY246" s="41"/>
      <c r="ACZ246" s="41"/>
      <c r="ADA246" s="41"/>
      <c r="ADB246" s="41"/>
      <c r="ADC246" s="41"/>
      <c r="ADD246" s="41"/>
      <c r="ADE246" s="41"/>
      <c r="ADF246" s="41"/>
      <c r="ADG246" s="41"/>
      <c r="ADH246" s="41"/>
      <c r="ADI246" s="41"/>
      <c r="ADJ246" s="41"/>
      <c r="ADK246" s="41"/>
      <c r="ADL246" s="41"/>
      <c r="ADM246" s="41"/>
      <c r="ADN246" s="41"/>
      <c r="ADO246" s="41"/>
      <c r="ADP246" s="41"/>
      <c r="ADQ246" s="41"/>
      <c r="ADR246" s="41"/>
      <c r="ADS246" s="41"/>
      <c r="ADT246" s="41"/>
      <c r="ADU246" s="41"/>
      <c r="ADV246" s="41"/>
      <c r="ADW246" s="41"/>
      <c r="ADX246" s="41"/>
      <c r="ADY246" s="41"/>
      <c r="ADZ246" s="41"/>
      <c r="AEA246" s="41"/>
      <c r="AEB246" s="41"/>
      <c r="AEC246" s="41"/>
      <c r="AED246" s="41"/>
      <c r="AEE246" s="41"/>
      <c r="AEF246" s="41"/>
      <c r="AEG246" s="41"/>
      <c r="AEH246" s="41"/>
      <c r="AEI246" s="41"/>
      <c r="AEJ246" s="41"/>
      <c r="AEK246" s="41"/>
      <c r="AEL246" s="41"/>
      <c r="AEM246" s="41"/>
      <c r="AEN246" s="41"/>
      <c r="AEO246" s="41"/>
      <c r="AEP246" s="41"/>
      <c r="AEQ246" s="41"/>
      <c r="AER246" s="41"/>
      <c r="AES246" s="41"/>
      <c r="AET246" s="41"/>
      <c r="AEU246" s="41"/>
      <c r="AEV246" s="41"/>
      <c r="AEW246" s="41"/>
      <c r="AEX246" s="41"/>
      <c r="AEY246" s="41"/>
      <c r="AEZ246" s="41"/>
      <c r="AFA246" s="41"/>
      <c r="AFB246" s="41"/>
      <c r="AFC246" s="41"/>
      <c r="AFD246" s="41"/>
      <c r="AFE246" s="41"/>
      <c r="AFF246" s="41"/>
      <c r="AFG246" s="41"/>
      <c r="AFH246" s="41"/>
      <c r="AFI246" s="41"/>
      <c r="AFJ246" s="41"/>
      <c r="AFK246" s="41"/>
      <c r="AFL246" s="41"/>
      <c r="AFM246" s="41"/>
      <c r="AFN246" s="41"/>
      <c r="AFO246" s="41"/>
      <c r="AFP246" s="41"/>
      <c r="AFQ246" s="41"/>
      <c r="AFR246" s="41"/>
      <c r="AFS246" s="41"/>
      <c r="AFT246" s="41"/>
      <c r="AFU246" s="41"/>
      <c r="AFV246" s="41"/>
      <c r="AFW246" s="41"/>
      <c r="AFX246" s="41"/>
      <c r="AFY246" s="41"/>
      <c r="AFZ246" s="41"/>
      <c r="AGA246" s="41"/>
      <c r="AGB246" s="41"/>
      <c r="AGC246" s="41"/>
      <c r="AGD246" s="41"/>
      <c r="AGE246" s="41"/>
      <c r="AGF246" s="41"/>
      <c r="AGG246" s="41"/>
      <c r="AGH246" s="41"/>
      <c r="AGI246" s="41"/>
      <c r="AGJ246" s="41"/>
      <c r="AGK246" s="41"/>
      <c r="AGL246" s="41"/>
      <c r="AGM246" s="41"/>
      <c r="AGN246" s="41"/>
      <c r="AGO246" s="41"/>
      <c r="AGP246" s="41"/>
      <c r="AGQ246" s="41"/>
      <c r="AGR246" s="41"/>
      <c r="AGS246" s="41"/>
      <c r="AGT246" s="41"/>
      <c r="AGU246" s="41"/>
      <c r="AGV246" s="41"/>
      <c r="AGW246" s="41"/>
      <c r="AGX246" s="41"/>
      <c r="AGY246" s="41"/>
      <c r="AGZ246" s="41"/>
      <c r="AHA246" s="41"/>
      <c r="AHB246" s="41"/>
      <c r="AHC246" s="41"/>
      <c r="AHD246" s="41"/>
      <c r="AHE246" s="41"/>
      <c r="AHF246" s="41"/>
      <c r="AHG246" s="41"/>
      <c r="AHH246" s="41"/>
      <c r="AHI246" s="41"/>
      <c r="AHJ246" s="41"/>
      <c r="AHK246" s="41"/>
      <c r="AHL246" s="41"/>
      <c r="AHM246" s="41"/>
      <c r="AHN246" s="41"/>
      <c r="AHO246" s="41"/>
      <c r="AHP246" s="41"/>
      <c r="AHQ246" s="41"/>
      <c r="AHR246" s="41"/>
      <c r="AHS246" s="41"/>
      <c r="AHT246" s="41"/>
      <c r="AHU246" s="41"/>
      <c r="AHV246" s="41"/>
      <c r="AHW246" s="41"/>
      <c r="AHX246" s="41"/>
      <c r="AHY246" s="41"/>
      <c r="AHZ246" s="41"/>
      <c r="AIA246" s="41"/>
      <c r="AIB246" s="41"/>
      <c r="AIC246" s="41"/>
      <c r="AID246" s="41"/>
      <c r="AIE246" s="41"/>
      <c r="AIF246" s="41"/>
      <c r="AIG246" s="41"/>
      <c r="AIH246" s="41"/>
      <c r="AII246" s="41"/>
      <c r="AIJ246" s="41"/>
      <c r="AIK246" s="41"/>
      <c r="AIL246" s="41"/>
      <c r="AIM246" s="41"/>
      <c r="AIN246" s="41"/>
      <c r="AIO246" s="41"/>
      <c r="AIP246" s="41"/>
      <c r="AIQ246" s="41"/>
      <c r="AIR246" s="41"/>
      <c r="AIS246" s="41"/>
      <c r="AIT246" s="41"/>
      <c r="AIU246" s="41"/>
      <c r="AIV246" s="41"/>
      <c r="AIW246" s="41"/>
      <c r="AIX246" s="41"/>
      <c r="AIY246" s="41"/>
      <c r="AIZ246" s="41"/>
      <c r="AJA246" s="41"/>
      <c r="AJB246" s="41"/>
      <c r="AJC246" s="41"/>
      <c r="AJD246" s="41"/>
      <c r="AJE246" s="41"/>
      <c r="AJF246" s="41"/>
      <c r="AJG246" s="41"/>
      <c r="AJH246" s="41"/>
      <c r="AJI246" s="41"/>
      <c r="AJJ246" s="41"/>
      <c r="AJK246" s="41"/>
      <c r="AJL246" s="41"/>
      <c r="AJM246" s="41"/>
      <c r="AJN246" s="41"/>
      <c r="AJO246" s="41"/>
      <c r="AJP246" s="41"/>
      <c r="AJQ246" s="41"/>
      <c r="AJR246" s="41"/>
      <c r="AJS246" s="41"/>
      <c r="AJT246" s="41"/>
      <c r="AJU246" s="41"/>
      <c r="AJV246" s="41"/>
      <c r="AJW246" s="41"/>
      <c r="AJX246" s="41"/>
      <c r="AJY246" s="41"/>
      <c r="AJZ246" s="41"/>
      <c r="AKA246" s="41"/>
      <c r="AKB246" s="41"/>
      <c r="AKC246" s="41"/>
      <c r="AKD246" s="41"/>
      <c r="AKE246" s="41"/>
      <c r="AKF246" s="41"/>
      <c r="AKG246" s="41"/>
      <c r="AKH246" s="41"/>
      <c r="AKI246" s="41"/>
      <c r="AKJ246" s="41"/>
      <c r="AKK246" s="41"/>
      <c r="AKL246" s="41"/>
      <c r="AKM246" s="41"/>
      <c r="AKN246" s="41"/>
      <c r="AKO246" s="41"/>
      <c r="AKP246" s="41"/>
      <c r="AKQ246" s="41"/>
      <c r="AKR246" s="41"/>
      <c r="AKS246" s="41"/>
      <c r="AKT246" s="41"/>
      <c r="AKU246" s="41"/>
      <c r="AKV246" s="41"/>
      <c r="AKW246" s="41"/>
      <c r="AKX246" s="41"/>
      <c r="AKY246" s="41"/>
      <c r="AKZ246" s="41"/>
      <c r="ALA246" s="41"/>
      <c r="ALB246" s="41"/>
      <c r="ALC246" s="41"/>
      <c r="ALD246" s="41"/>
      <c r="ALE246" s="41"/>
      <c r="ALF246" s="41"/>
      <c r="ALG246" s="41"/>
      <c r="ALH246" s="41"/>
      <c r="ALI246" s="41"/>
      <c r="ALJ246" s="41"/>
      <c r="ALK246" s="41"/>
      <c r="ALL246" s="41"/>
      <c r="ALM246" s="41"/>
      <c r="ALN246" s="41"/>
      <c r="ALO246" s="41"/>
      <c r="ALP246" s="41"/>
      <c r="ALQ246" s="41"/>
      <c r="ALR246" s="41"/>
      <c r="ALS246" s="41"/>
      <c r="ALT246" s="41"/>
      <c r="ALU246" s="41"/>
      <c r="ALV246" s="41"/>
      <c r="ALW246" s="41"/>
      <c r="ALX246" s="41"/>
      <c r="ALY246" s="41"/>
      <c r="ALZ246" s="41"/>
      <c r="AMA246" s="41"/>
      <c r="AMB246" s="41"/>
      <c r="AMC246" s="41"/>
      <c r="AMD246" s="41"/>
      <c r="AME246" s="41"/>
    </row>
    <row r="247" spans="1:1019" ht="19.5" customHeight="1" thickBot="1" x14ac:dyDescent="0.25">
      <c r="A247" s="665" t="s">
        <v>17</v>
      </c>
      <c r="B247" s="656" t="s">
        <v>18</v>
      </c>
      <c r="C247" s="764" t="s">
        <v>18</v>
      </c>
      <c r="D247" s="1233" t="s">
        <v>409</v>
      </c>
      <c r="E247" s="971" t="s">
        <v>410</v>
      </c>
      <c r="F247" s="1133"/>
      <c r="G247" s="1129" t="s">
        <v>123</v>
      </c>
      <c r="H247" s="1109" t="s">
        <v>21</v>
      </c>
      <c r="I247" s="1234" t="s">
        <v>22</v>
      </c>
      <c r="J247" s="468" t="s">
        <v>28</v>
      </c>
      <c r="K247" s="469">
        <f>+L247+N247</f>
        <v>0</v>
      </c>
      <c r="L247" s="470">
        <v>0</v>
      </c>
      <c r="M247" s="470">
        <v>0</v>
      </c>
      <c r="N247" s="471">
        <v>0</v>
      </c>
      <c r="O247" s="469">
        <f>+P247+R247</f>
        <v>0</v>
      </c>
      <c r="P247" s="470">
        <v>0</v>
      </c>
      <c r="Q247" s="470">
        <v>0</v>
      </c>
      <c r="R247" s="471">
        <v>0</v>
      </c>
      <c r="S247" s="469">
        <f>+T247+V247</f>
        <v>0</v>
      </c>
      <c r="T247" s="470">
        <v>0</v>
      </c>
      <c r="U247" s="470">
        <v>0</v>
      </c>
      <c r="V247" s="471">
        <v>0</v>
      </c>
      <c r="W247" s="469">
        <f>+X247+Z247</f>
        <v>0</v>
      </c>
      <c r="X247" s="470">
        <v>0</v>
      </c>
      <c r="Y247" s="470">
        <v>0</v>
      </c>
      <c r="Z247" s="471">
        <v>0</v>
      </c>
      <c r="AA247" s="472">
        <v>5</v>
      </c>
      <c r="AB247" s="472">
        <v>0</v>
      </c>
      <c r="AC247" s="1235" t="s">
        <v>411</v>
      </c>
      <c r="AD247" s="577" t="s">
        <v>33</v>
      </c>
      <c r="AE247" s="577" t="s">
        <v>29</v>
      </c>
      <c r="AF247" s="580" t="s">
        <v>29</v>
      </c>
      <c r="AG247" s="41"/>
      <c r="AH247" s="41"/>
      <c r="AI247" s="41"/>
      <c r="AJ247" s="41"/>
      <c r="AK247" s="41"/>
      <c r="AL247" s="41"/>
      <c r="AM247" s="41"/>
      <c r="AN247" s="67"/>
      <c r="AO247" s="67"/>
      <c r="AP247" s="67"/>
      <c r="AQ247" s="58"/>
      <c r="AR247" s="58"/>
      <c r="AS247" s="58"/>
      <c r="AT247" s="58"/>
      <c r="AU247" s="58"/>
      <c r="AV247" s="58"/>
      <c r="AW247" s="58"/>
      <c r="AX247" s="58"/>
      <c r="AY247" s="58"/>
      <c r="AZ247" s="58"/>
      <c r="BA247" s="58"/>
      <c r="BB247" s="58"/>
      <c r="BC247" s="58"/>
      <c r="BD247" s="58"/>
      <c r="BE247" s="58"/>
      <c r="BF247" s="58"/>
      <c r="BG247" s="59"/>
      <c r="BH247" s="67"/>
      <c r="BI247" s="67"/>
      <c r="BJ247" s="67"/>
      <c r="BK247" s="67"/>
      <c r="BL247" s="67"/>
      <c r="BM247" s="67"/>
      <c r="BN247" s="67"/>
      <c r="BO247" s="67"/>
      <c r="BP247" s="41"/>
      <c r="BQ247" s="41"/>
      <c r="BR247" s="41"/>
      <c r="BS247" s="41"/>
      <c r="BT247" s="41"/>
      <c r="BU247" s="41"/>
      <c r="BV247" s="41"/>
      <c r="BW247" s="41"/>
      <c r="BX247" s="41"/>
      <c r="BY247" s="41"/>
      <c r="BZ247" s="41"/>
      <c r="CA247" s="41"/>
      <c r="CB247" s="41"/>
      <c r="CC247" s="41"/>
      <c r="CD247" s="41"/>
      <c r="CE247" s="41"/>
      <c r="CF247" s="41"/>
      <c r="CG247" s="41"/>
      <c r="CH247" s="41"/>
      <c r="CI247" s="41"/>
      <c r="CJ247" s="41"/>
      <c r="CK247" s="41"/>
      <c r="CL247" s="41"/>
      <c r="CM247" s="41"/>
      <c r="CN247" s="41"/>
      <c r="CO247" s="41"/>
      <c r="CP247" s="41"/>
      <c r="CQ247" s="41"/>
      <c r="CR247" s="41"/>
      <c r="CS247" s="41"/>
      <c r="CT247" s="41"/>
      <c r="CU247" s="41"/>
      <c r="CV247" s="41"/>
      <c r="CW247" s="41"/>
      <c r="CX247" s="41"/>
      <c r="CY247" s="41"/>
      <c r="CZ247" s="41"/>
      <c r="DA247" s="41"/>
      <c r="DB247" s="41"/>
      <c r="DC247" s="41"/>
      <c r="DD247" s="41"/>
      <c r="DE247" s="41"/>
      <c r="DF247" s="41"/>
      <c r="DG247" s="41"/>
      <c r="DH247" s="41"/>
      <c r="DI247" s="41"/>
      <c r="DJ247" s="41"/>
      <c r="DK247" s="41"/>
      <c r="DL247" s="41"/>
      <c r="DM247" s="41"/>
      <c r="DN247" s="41"/>
      <c r="DO247" s="41"/>
      <c r="DP247" s="41"/>
      <c r="DQ247" s="41"/>
      <c r="DR247" s="41"/>
      <c r="DS247" s="41"/>
      <c r="DT247" s="41"/>
      <c r="DU247" s="41"/>
      <c r="DV247" s="41"/>
      <c r="DW247" s="41"/>
      <c r="DX247" s="41"/>
      <c r="DY247" s="41"/>
      <c r="DZ247" s="41"/>
      <c r="EA247" s="41"/>
      <c r="EB247" s="41"/>
      <c r="EC247" s="41"/>
      <c r="ED247" s="41"/>
      <c r="EE247" s="41"/>
      <c r="EF247" s="41"/>
      <c r="EG247" s="41"/>
      <c r="EH247" s="41"/>
      <c r="EI247" s="41"/>
      <c r="EJ247" s="41"/>
      <c r="EK247" s="41"/>
      <c r="EL247" s="41"/>
      <c r="EM247" s="41"/>
      <c r="EN247" s="41"/>
      <c r="EO247" s="41"/>
      <c r="EP247" s="41"/>
      <c r="EQ247" s="41"/>
      <c r="ER247" s="41"/>
      <c r="ES247" s="41"/>
      <c r="ET247" s="41"/>
      <c r="EU247" s="41"/>
      <c r="EV247" s="41"/>
      <c r="EW247" s="41"/>
      <c r="EX247" s="41"/>
      <c r="EY247" s="41"/>
      <c r="EZ247" s="41"/>
      <c r="FA247" s="41"/>
      <c r="FB247" s="41"/>
      <c r="FC247" s="41"/>
      <c r="FD247" s="41"/>
      <c r="FE247" s="41"/>
      <c r="FF247" s="41"/>
      <c r="FG247" s="41"/>
      <c r="FH247" s="41"/>
      <c r="FI247" s="41"/>
      <c r="FJ247" s="41"/>
      <c r="FK247" s="41"/>
      <c r="FL247" s="41"/>
      <c r="FM247" s="41"/>
      <c r="FN247" s="41"/>
      <c r="FO247" s="41"/>
      <c r="FP247" s="41"/>
      <c r="FQ247" s="41"/>
      <c r="FR247" s="41"/>
      <c r="FS247" s="41"/>
      <c r="FT247" s="41"/>
      <c r="FU247" s="41"/>
      <c r="FV247" s="41"/>
      <c r="FW247" s="41"/>
      <c r="FX247" s="41"/>
      <c r="FY247" s="41"/>
      <c r="FZ247" s="41"/>
      <c r="GA247" s="41"/>
      <c r="GB247" s="41"/>
      <c r="GC247" s="41"/>
      <c r="GD247" s="41"/>
      <c r="GE247" s="41"/>
      <c r="GF247" s="41"/>
      <c r="GG247" s="41"/>
      <c r="GH247" s="41"/>
      <c r="GI247" s="41"/>
      <c r="GJ247" s="41"/>
      <c r="GK247" s="41"/>
      <c r="GL247" s="41"/>
      <c r="GM247" s="41"/>
      <c r="GN247" s="41"/>
      <c r="GO247" s="41"/>
      <c r="GP247" s="41"/>
      <c r="GQ247" s="41"/>
      <c r="GR247" s="41"/>
      <c r="GS247" s="41"/>
      <c r="GT247" s="41"/>
      <c r="GU247" s="41"/>
      <c r="GV247" s="41"/>
      <c r="GW247" s="41"/>
      <c r="GX247" s="41"/>
      <c r="GY247" s="41"/>
      <c r="GZ247" s="41"/>
      <c r="HA247" s="41"/>
      <c r="HB247" s="41"/>
      <c r="HC247" s="41"/>
      <c r="HD247" s="41"/>
      <c r="HE247" s="41"/>
      <c r="HF247" s="41"/>
      <c r="HG247" s="41"/>
      <c r="HH247" s="41"/>
      <c r="HI247" s="41"/>
      <c r="HJ247" s="41"/>
      <c r="HK247" s="41"/>
      <c r="HL247" s="41"/>
      <c r="HM247" s="41"/>
      <c r="HN247" s="41"/>
      <c r="HO247" s="41"/>
      <c r="HP247" s="41"/>
      <c r="HQ247" s="41"/>
      <c r="HR247" s="41"/>
      <c r="HS247" s="41"/>
      <c r="HT247" s="41"/>
      <c r="HU247" s="41"/>
      <c r="HV247" s="41"/>
      <c r="HW247" s="41"/>
      <c r="HX247" s="41"/>
      <c r="HY247" s="41"/>
      <c r="HZ247" s="41"/>
      <c r="IA247" s="41"/>
      <c r="IB247" s="41"/>
      <c r="IC247" s="41"/>
      <c r="ID247" s="41"/>
      <c r="IE247" s="41"/>
      <c r="IF247" s="41"/>
      <c r="IG247" s="41"/>
      <c r="IH247" s="41"/>
      <c r="II247" s="41"/>
      <c r="IJ247" s="41"/>
      <c r="IK247" s="41"/>
      <c r="IL247" s="41"/>
      <c r="IM247" s="41"/>
      <c r="IN247" s="41"/>
      <c r="IO247" s="41"/>
      <c r="IP247" s="41"/>
      <c r="IQ247" s="41"/>
      <c r="IR247" s="41"/>
      <c r="IS247" s="41"/>
      <c r="IT247" s="41"/>
      <c r="IU247" s="41"/>
      <c r="IV247" s="41"/>
      <c r="IW247" s="41"/>
      <c r="IX247" s="41"/>
      <c r="IY247" s="41"/>
      <c r="IZ247" s="41"/>
      <c r="JA247" s="41"/>
      <c r="JB247" s="41"/>
      <c r="JC247" s="41"/>
      <c r="JD247" s="41"/>
      <c r="JE247" s="41"/>
      <c r="JF247" s="41"/>
      <c r="JG247" s="41"/>
      <c r="JH247" s="41"/>
      <c r="JI247" s="41"/>
      <c r="JJ247" s="41"/>
      <c r="JK247" s="41"/>
      <c r="JL247" s="41"/>
      <c r="JM247" s="41"/>
      <c r="JN247" s="41"/>
      <c r="JO247" s="41"/>
      <c r="JP247" s="41"/>
      <c r="JQ247" s="41"/>
      <c r="JR247" s="41"/>
      <c r="JS247" s="41"/>
      <c r="JT247" s="41"/>
      <c r="JU247" s="41"/>
      <c r="JV247" s="41"/>
      <c r="JW247" s="41"/>
      <c r="JX247" s="41"/>
      <c r="JY247" s="41"/>
      <c r="JZ247" s="41"/>
      <c r="KA247" s="41"/>
      <c r="KB247" s="41"/>
      <c r="KC247" s="41"/>
      <c r="KD247" s="41"/>
      <c r="KE247" s="41"/>
      <c r="KF247" s="41"/>
      <c r="KG247" s="41"/>
      <c r="KH247" s="41"/>
      <c r="KI247" s="41"/>
      <c r="KJ247" s="41"/>
      <c r="KK247" s="41"/>
      <c r="KL247" s="41"/>
      <c r="KM247" s="41"/>
      <c r="KN247" s="41"/>
      <c r="KO247" s="41"/>
      <c r="KP247" s="41"/>
      <c r="KQ247" s="41"/>
      <c r="KR247" s="41"/>
      <c r="KS247" s="41"/>
      <c r="KT247" s="41"/>
      <c r="KU247" s="41"/>
      <c r="KV247" s="41"/>
      <c r="KW247" s="41"/>
      <c r="KX247" s="41"/>
      <c r="KY247" s="41"/>
      <c r="KZ247" s="41"/>
      <c r="LA247" s="41"/>
      <c r="LB247" s="41"/>
      <c r="LC247" s="41"/>
      <c r="LD247" s="41"/>
      <c r="LE247" s="41"/>
      <c r="LF247" s="41"/>
      <c r="LG247" s="41"/>
      <c r="LH247" s="41"/>
      <c r="LI247" s="41"/>
      <c r="LJ247" s="41"/>
      <c r="LK247" s="41"/>
      <c r="LL247" s="41"/>
      <c r="LM247" s="41"/>
      <c r="LN247" s="41"/>
      <c r="LO247" s="41"/>
      <c r="LP247" s="41"/>
      <c r="LQ247" s="41"/>
      <c r="LR247" s="41"/>
      <c r="LS247" s="41"/>
      <c r="LT247" s="41"/>
      <c r="LU247" s="41"/>
      <c r="LV247" s="41"/>
      <c r="LW247" s="41"/>
      <c r="LX247" s="41"/>
      <c r="LY247" s="41"/>
      <c r="LZ247" s="41"/>
      <c r="MA247" s="41"/>
      <c r="MB247" s="41"/>
      <c r="MC247" s="41"/>
      <c r="MD247" s="41"/>
      <c r="ME247" s="41"/>
      <c r="MF247" s="41"/>
      <c r="MG247" s="41"/>
      <c r="MH247" s="41"/>
      <c r="MI247" s="41"/>
      <c r="MJ247" s="41"/>
      <c r="MK247" s="41"/>
      <c r="ML247" s="41"/>
      <c r="MM247" s="41"/>
      <c r="MN247" s="41"/>
      <c r="MO247" s="41"/>
      <c r="MP247" s="41"/>
      <c r="MQ247" s="41"/>
      <c r="MR247" s="41"/>
      <c r="MS247" s="41"/>
      <c r="MT247" s="41"/>
      <c r="MU247" s="41"/>
      <c r="MV247" s="41"/>
      <c r="MW247" s="41"/>
      <c r="MX247" s="41"/>
      <c r="MY247" s="41"/>
      <c r="MZ247" s="41"/>
      <c r="NA247" s="41"/>
      <c r="NB247" s="41"/>
      <c r="NC247" s="41"/>
      <c r="ND247" s="41"/>
      <c r="NE247" s="41"/>
      <c r="NF247" s="41"/>
      <c r="NG247" s="41"/>
      <c r="NH247" s="41"/>
      <c r="NI247" s="41"/>
      <c r="NJ247" s="41"/>
      <c r="NK247" s="41"/>
      <c r="NL247" s="41"/>
      <c r="NM247" s="41"/>
      <c r="NN247" s="41"/>
      <c r="NO247" s="41"/>
      <c r="NP247" s="41"/>
      <c r="NQ247" s="41"/>
      <c r="NR247" s="41"/>
      <c r="NS247" s="41"/>
      <c r="NT247" s="41"/>
      <c r="NU247" s="41"/>
      <c r="NV247" s="41"/>
      <c r="NW247" s="41"/>
      <c r="NX247" s="41"/>
      <c r="NY247" s="41"/>
      <c r="NZ247" s="41"/>
      <c r="OA247" s="41"/>
      <c r="OB247" s="41"/>
      <c r="OC247" s="41"/>
      <c r="OD247" s="41"/>
      <c r="OE247" s="41"/>
      <c r="OF247" s="41"/>
      <c r="OG247" s="41"/>
      <c r="OH247" s="41"/>
      <c r="OI247" s="41"/>
      <c r="OJ247" s="41"/>
      <c r="OK247" s="41"/>
      <c r="OL247" s="41"/>
      <c r="OM247" s="41"/>
      <c r="ON247" s="41"/>
      <c r="OO247" s="41"/>
      <c r="OP247" s="41"/>
      <c r="OQ247" s="41"/>
      <c r="OR247" s="41"/>
      <c r="OS247" s="41"/>
      <c r="OT247" s="41"/>
      <c r="OU247" s="41"/>
      <c r="OV247" s="41"/>
      <c r="OW247" s="41"/>
      <c r="OX247" s="41"/>
      <c r="OY247" s="41"/>
      <c r="OZ247" s="41"/>
      <c r="PA247" s="41"/>
      <c r="PB247" s="41"/>
      <c r="PC247" s="41"/>
      <c r="PD247" s="41"/>
      <c r="PE247" s="41"/>
      <c r="PF247" s="41"/>
      <c r="PG247" s="41"/>
      <c r="PH247" s="41"/>
      <c r="PI247" s="41"/>
      <c r="PJ247" s="41"/>
      <c r="PK247" s="41"/>
      <c r="PL247" s="41"/>
      <c r="PM247" s="41"/>
      <c r="PN247" s="41"/>
      <c r="PO247" s="41"/>
      <c r="PP247" s="41"/>
      <c r="PQ247" s="41"/>
      <c r="PR247" s="41"/>
      <c r="PS247" s="41"/>
      <c r="PT247" s="41"/>
      <c r="PU247" s="41"/>
      <c r="PV247" s="41"/>
      <c r="PW247" s="41"/>
      <c r="PX247" s="41"/>
      <c r="PY247" s="41"/>
      <c r="PZ247" s="41"/>
      <c r="QA247" s="41"/>
      <c r="QB247" s="41"/>
      <c r="QC247" s="41"/>
      <c r="QD247" s="41"/>
      <c r="QE247" s="41"/>
      <c r="QF247" s="41"/>
      <c r="QG247" s="41"/>
      <c r="QH247" s="41"/>
      <c r="QI247" s="41"/>
      <c r="QJ247" s="41"/>
      <c r="QK247" s="41"/>
      <c r="QL247" s="41"/>
      <c r="QM247" s="41"/>
      <c r="QN247" s="41"/>
      <c r="QO247" s="41"/>
      <c r="QP247" s="41"/>
      <c r="QQ247" s="41"/>
      <c r="QR247" s="41"/>
      <c r="QS247" s="41"/>
      <c r="QT247" s="41"/>
      <c r="QU247" s="41"/>
      <c r="QV247" s="41"/>
      <c r="QW247" s="41"/>
      <c r="QX247" s="41"/>
      <c r="QY247" s="41"/>
      <c r="QZ247" s="41"/>
      <c r="RA247" s="41"/>
      <c r="RB247" s="41"/>
      <c r="RC247" s="41"/>
      <c r="RD247" s="41"/>
      <c r="RE247" s="41"/>
      <c r="RF247" s="41"/>
      <c r="RG247" s="41"/>
      <c r="RH247" s="41"/>
      <c r="RI247" s="41"/>
      <c r="RJ247" s="41"/>
      <c r="RK247" s="41"/>
      <c r="RL247" s="41"/>
      <c r="RM247" s="41"/>
      <c r="RN247" s="41"/>
      <c r="RO247" s="41"/>
      <c r="RP247" s="41"/>
      <c r="RQ247" s="41"/>
      <c r="RR247" s="41"/>
      <c r="RS247" s="41"/>
      <c r="RT247" s="41"/>
      <c r="RU247" s="41"/>
      <c r="RV247" s="41"/>
      <c r="RW247" s="41"/>
      <c r="RX247" s="41"/>
      <c r="RY247" s="41"/>
      <c r="RZ247" s="41"/>
      <c r="SA247" s="41"/>
      <c r="SB247" s="41"/>
      <c r="SC247" s="41"/>
      <c r="SD247" s="41"/>
      <c r="SE247" s="41"/>
      <c r="SF247" s="41"/>
      <c r="SG247" s="41"/>
      <c r="SH247" s="41"/>
      <c r="SI247" s="41"/>
      <c r="SJ247" s="41"/>
      <c r="SK247" s="41"/>
      <c r="SL247" s="41"/>
      <c r="SM247" s="41"/>
      <c r="SN247" s="41"/>
      <c r="SO247" s="41"/>
      <c r="SP247" s="41"/>
      <c r="SQ247" s="41"/>
      <c r="SR247" s="41"/>
      <c r="SS247" s="41"/>
      <c r="ST247" s="41"/>
      <c r="SU247" s="41"/>
      <c r="SV247" s="41"/>
      <c r="SW247" s="41"/>
      <c r="SX247" s="41"/>
      <c r="SY247" s="41"/>
      <c r="SZ247" s="41"/>
      <c r="TA247" s="41"/>
      <c r="TB247" s="41"/>
      <c r="TC247" s="41"/>
      <c r="TD247" s="41"/>
      <c r="TE247" s="41"/>
      <c r="TF247" s="41"/>
      <c r="TG247" s="41"/>
      <c r="TH247" s="41"/>
      <c r="TI247" s="41"/>
      <c r="TJ247" s="41"/>
      <c r="TK247" s="41"/>
      <c r="TL247" s="41"/>
      <c r="TM247" s="41"/>
      <c r="TN247" s="41"/>
      <c r="TO247" s="41"/>
      <c r="TP247" s="41"/>
      <c r="TQ247" s="41"/>
      <c r="TR247" s="41"/>
      <c r="TS247" s="41"/>
      <c r="TT247" s="41"/>
      <c r="TU247" s="41"/>
      <c r="TV247" s="41"/>
      <c r="TW247" s="41"/>
      <c r="TX247" s="41"/>
      <c r="TY247" s="41"/>
      <c r="TZ247" s="41"/>
      <c r="UA247" s="41"/>
      <c r="UB247" s="41"/>
      <c r="UC247" s="41"/>
      <c r="UD247" s="41"/>
      <c r="UE247" s="41"/>
      <c r="UF247" s="41"/>
      <c r="UG247" s="41"/>
      <c r="UH247" s="41"/>
      <c r="UI247" s="41"/>
      <c r="UJ247" s="41"/>
      <c r="UK247" s="41"/>
      <c r="UL247" s="41"/>
      <c r="UM247" s="41"/>
      <c r="UN247" s="41"/>
      <c r="UO247" s="41"/>
      <c r="UP247" s="41"/>
      <c r="UQ247" s="41"/>
      <c r="UR247" s="41"/>
      <c r="US247" s="41"/>
      <c r="UT247" s="41"/>
      <c r="UU247" s="41"/>
      <c r="UV247" s="41"/>
      <c r="UW247" s="41"/>
      <c r="UX247" s="41"/>
      <c r="UY247" s="41"/>
      <c r="UZ247" s="41"/>
      <c r="VA247" s="41"/>
      <c r="VB247" s="41"/>
      <c r="VC247" s="41"/>
      <c r="VD247" s="41"/>
      <c r="VE247" s="41"/>
      <c r="VF247" s="41"/>
      <c r="VG247" s="41"/>
      <c r="VH247" s="41"/>
      <c r="VI247" s="41"/>
      <c r="VJ247" s="41"/>
      <c r="VK247" s="41"/>
      <c r="VL247" s="41"/>
      <c r="VM247" s="41"/>
      <c r="VN247" s="41"/>
      <c r="VO247" s="41"/>
      <c r="VP247" s="41"/>
      <c r="VQ247" s="41"/>
      <c r="VR247" s="41"/>
      <c r="VS247" s="41"/>
      <c r="VT247" s="41"/>
      <c r="VU247" s="41"/>
      <c r="VV247" s="41"/>
      <c r="VW247" s="41"/>
      <c r="VX247" s="41"/>
      <c r="VY247" s="41"/>
      <c r="VZ247" s="41"/>
      <c r="WA247" s="41"/>
      <c r="WB247" s="41"/>
      <c r="WC247" s="41"/>
      <c r="WD247" s="41"/>
      <c r="WE247" s="41"/>
      <c r="WF247" s="41"/>
      <c r="WG247" s="41"/>
      <c r="WH247" s="41"/>
      <c r="WI247" s="41"/>
      <c r="WJ247" s="41"/>
      <c r="WK247" s="41"/>
      <c r="WL247" s="41"/>
      <c r="WM247" s="41"/>
      <c r="WN247" s="41"/>
      <c r="WO247" s="41"/>
      <c r="WP247" s="41"/>
      <c r="WQ247" s="41"/>
      <c r="WR247" s="41"/>
      <c r="WS247" s="41"/>
      <c r="WT247" s="41"/>
      <c r="WU247" s="41"/>
      <c r="WV247" s="41"/>
      <c r="WW247" s="41"/>
      <c r="WX247" s="41"/>
      <c r="WY247" s="41"/>
      <c r="WZ247" s="41"/>
      <c r="XA247" s="41"/>
      <c r="XB247" s="41"/>
      <c r="XC247" s="41"/>
      <c r="XD247" s="41"/>
      <c r="XE247" s="41"/>
      <c r="XF247" s="41"/>
      <c r="XG247" s="41"/>
      <c r="XH247" s="41"/>
      <c r="XI247" s="41"/>
      <c r="XJ247" s="41"/>
      <c r="XK247" s="41"/>
      <c r="XL247" s="41"/>
      <c r="XM247" s="41"/>
      <c r="XN247" s="41"/>
      <c r="XO247" s="41"/>
      <c r="XP247" s="41"/>
      <c r="XQ247" s="41"/>
      <c r="XR247" s="41"/>
      <c r="XS247" s="41"/>
      <c r="XT247" s="41"/>
      <c r="XU247" s="41"/>
      <c r="XV247" s="41"/>
      <c r="XW247" s="41"/>
      <c r="XX247" s="41"/>
      <c r="XY247" s="41"/>
      <c r="XZ247" s="41"/>
      <c r="YA247" s="41"/>
      <c r="YB247" s="41"/>
      <c r="YC247" s="41"/>
      <c r="YD247" s="41"/>
      <c r="YE247" s="41"/>
      <c r="YF247" s="41"/>
      <c r="YG247" s="41"/>
      <c r="YH247" s="41"/>
      <c r="YI247" s="41"/>
      <c r="YJ247" s="41"/>
      <c r="YK247" s="41"/>
      <c r="YL247" s="41"/>
      <c r="YM247" s="41"/>
      <c r="YN247" s="41"/>
      <c r="YO247" s="41"/>
      <c r="YP247" s="41"/>
      <c r="YQ247" s="41"/>
      <c r="YR247" s="41"/>
      <c r="YS247" s="41"/>
      <c r="YT247" s="41"/>
      <c r="YU247" s="41"/>
      <c r="YV247" s="41"/>
      <c r="YW247" s="41"/>
      <c r="YX247" s="41"/>
      <c r="YY247" s="41"/>
      <c r="YZ247" s="41"/>
      <c r="ZA247" s="41"/>
      <c r="ZB247" s="41"/>
      <c r="ZC247" s="41"/>
      <c r="ZD247" s="41"/>
      <c r="ZE247" s="41"/>
      <c r="ZF247" s="41"/>
      <c r="ZG247" s="41"/>
      <c r="ZH247" s="41"/>
      <c r="ZI247" s="41"/>
      <c r="ZJ247" s="41"/>
      <c r="ZK247" s="41"/>
      <c r="ZL247" s="41"/>
      <c r="ZM247" s="41"/>
      <c r="ZN247" s="41"/>
      <c r="ZO247" s="41"/>
      <c r="ZP247" s="41"/>
      <c r="ZQ247" s="41"/>
      <c r="ZR247" s="41"/>
      <c r="ZS247" s="41"/>
      <c r="ZT247" s="41"/>
      <c r="ZU247" s="41"/>
      <c r="ZV247" s="41"/>
      <c r="ZW247" s="41"/>
      <c r="ZX247" s="41"/>
      <c r="ZY247" s="41"/>
      <c r="ZZ247" s="41"/>
      <c r="AAA247" s="41"/>
      <c r="AAB247" s="41"/>
      <c r="AAC247" s="41"/>
      <c r="AAD247" s="41"/>
      <c r="AAE247" s="41"/>
      <c r="AAF247" s="41"/>
      <c r="AAG247" s="41"/>
      <c r="AAH247" s="41"/>
      <c r="AAI247" s="41"/>
      <c r="AAJ247" s="41"/>
      <c r="AAK247" s="41"/>
      <c r="AAL247" s="41"/>
      <c r="AAM247" s="41"/>
      <c r="AAN247" s="41"/>
      <c r="AAO247" s="41"/>
      <c r="AAP247" s="41"/>
      <c r="AAQ247" s="41"/>
      <c r="AAR247" s="41"/>
      <c r="AAS247" s="41"/>
      <c r="AAT247" s="41"/>
      <c r="AAU247" s="41"/>
      <c r="AAV247" s="41"/>
      <c r="AAW247" s="41"/>
      <c r="AAX247" s="41"/>
      <c r="AAY247" s="41"/>
      <c r="AAZ247" s="41"/>
      <c r="ABA247" s="41"/>
      <c r="ABB247" s="41"/>
      <c r="ABC247" s="41"/>
      <c r="ABD247" s="41"/>
      <c r="ABE247" s="41"/>
      <c r="ABF247" s="41"/>
      <c r="ABG247" s="41"/>
      <c r="ABH247" s="41"/>
      <c r="ABI247" s="41"/>
      <c r="ABJ247" s="41"/>
      <c r="ABK247" s="41"/>
      <c r="ABL247" s="41"/>
      <c r="ABM247" s="41"/>
      <c r="ABN247" s="41"/>
      <c r="ABO247" s="41"/>
      <c r="ABP247" s="41"/>
      <c r="ABQ247" s="41"/>
      <c r="ABR247" s="41"/>
      <c r="ABS247" s="41"/>
      <c r="ABT247" s="41"/>
      <c r="ABU247" s="41"/>
      <c r="ABV247" s="41"/>
      <c r="ABW247" s="41"/>
      <c r="ABX247" s="41"/>
      <c r="ABY247" s="41"/>
      <c r="ABZ247" s="41"/>
      <c r="ACA247" s="41"/>
      <c r="ACB247" s="41"/>
      <c r="ACC247" s="41"/>
      <c r="ACD247" s="41"/>
      <c r="ACE247" s="41"/>
      <c r="ACF247" s="41"/>
      <c r="ACG247" s="41"/>
      <c r="ACH247" s="41"/>
      <c r="ACI247" s="41"/>
      <c r="ACJ247" s="41"/>
      <c r="ACK247" s="41"/>
      <c r="ACL247" s="41"/>
      <c r="ACM247" s="41"/>
      <c r="ACN247" s="41"/>
      <c r="ACO247" s="41"/>
      <c r="ACP247" s="41"/>
      <c r="ACQ247" s="41"/>
      <c r="ACR247" s="41"/>
      <c r="ACS247" s="41"/>
      <c r="ACT247" s="41"/>
      <c r="ACU247" s="41"/>
      <c r="ACV247" s="41"/>
      <c r="ACW247" s="41"/>
      <c r="ACX247" s="41"/>
      <c r="ACY247" s="41"/>
      <c r="ACZ247" s="41"/>
      <c r="ADA247" s="41"/>
      <c r="ADB247" s="41"/>
      <c r="ADC247" s="41"/>
      <c r="ADD247" s="41"/>
      <c r="ADE247" s="41"/>
      <c r="ADF247" s="41"/>
      <c r="ADG247" s="41"/>
      <c r="ADH247" s="41"/>
      <c r="ADI247" s="41"/>
      <c r="ADJ247" s="41"/>
      <c r="ADK247" s="41"/>
      <c r="ADL247" s="41"/>
      <c r="ADM247" s="41"/>
      <c r="ADN247" s="41"/>
      <c r="ADO247" s="41"/>
      <c r="ADP247" s="41"/>
      <c r="ADQ247" s="41"/>
      <c r="ADR247" s="41"/>
      <c r="ADS247" s="41"/>
      <c r="ADT247" s="41"/>
      <c r="ADU247" s="41"/>
      <c r="ADV247" s="41"/>
      <c r="ADW247" s="41"/>
      <c r="ADX247" s="41"/>
      <c r="ADY247" s="41"/>
      <c r="ADZ247" s="41"/>
      <c r="AEA247" s="41"/>
      <c r="AEB247" s="41"/>
      <c r="AEC247" s="41"/>
      <c r="AED247" s="41"/>
      <c r="AEE247" s="41"/>
      <c r="AEF247" s="41"/>
      <c r="AEG247" s="41"/>
      <c r="AEH247" s="41"/>
      <c r="AEI247" s="41"/>
      <c r="AEJ247" s="41"/>
      <c r="AEK247" s="41"/>
      <c r="AEL247" s="41"/>
      <c r="AEM247" s="41"/>
      <c r="AEN247" s="41"/>
      <c r="AEO247" s="41"/>
      <c r="AEP247" s="41"/>
      <c r="AEQ247" s="41"/>
      <c r="AER247" s="41"/>
      <c r="AES247" s="41"/>
      <c r="AET247" s="41"/>
      <c r="AEU247" s="41"/>
      <c r="AEV247" s="41"/>
      <c r="AEW247" s="41"/>
      <c r="AEX247" s="41"/>
      <c r="AEY247" s="41"/>
      <c r="AEZ247" s="41"/>
      <c r="AFA247" s="41"/>
      <c r="AFB247" s="41"/>
      <c r="AFC247" s="41"/>
      <c r="AFD247" s="41"/>
      <c r="AFE247" s="41"/>
      <c r="AFF247" s="41"/>
      <c r="AFG247" s="41"/>
      <c r="AFH247" s="41"/>
      <c r="AFI247" s="41"/>
      <c r="AFJ247" s="41"/>
      <c r="AFK247" s="41"/>
      <c r="AFL247" s="41"/>
      <c r="AFM247" s="41"/>
      <c r="AFN247" s="41"/>
      <c r="AFO247" s="41"/>
      <c r="AFP247" s="41"/>
      <c r="AFQ247" s="41"/>
      <c r="AFR247" s="41"/>
      <c r="AFS247" s="41"/>
      <c r="AFT247" s="41"/>
      <c r="AFU247" s="41"/>
      <c r="AFV247" s="41"/>
      <c r="AFW247" s="41"/>
      <c r="AFX247" s="41"/>
      <c r="AFY247" s="41"/>
      <c r="AFZ247" s="41"/>
      <c r="AGA247" s="41"/>
      <c r="AGB247" s="41"/>
      <c r="AGC247" s="41"/>
      <c r="AGD247" s="41"/>
      <c r="AGE247" s="41"/>
      <c r="AGF247" s="41"/>
      <c r="AGG247" s="41"/>
      <c r="AGH247" s="41"/>
      <c r="AGI247" s="41"/>
      <c r="AGJ247" s="41"/>
      <c r="AGK247" s="41"/>
      <c r="AGL247" s="41"/>
      <c r="AGM247" s="41"/>
      <c r="AGN247" s="41"/>
      <c r="AGO247" s="41"/>
      <c r="AGP247" s="41"/>
      <c r="AGQ247" s="41"/>
      <c r="AGR247" s="41"/>
      <c r="AGS247" s="41"/>
      <c r="AGT247" s="41"/>
      <c r="AGU247" s="41"/>
      <c r="AGV247" s="41"/>
      <c r="AGW247" s="41"/>
      <c r="AGX247" s="41"/>
      <c r="AGY247" s="41"/>
      <c r="AGZ247" s="41"/>
      <c r="AHA247" s="41"/>
      <c r="AHB247" s="41"/>
      <c r="AHC247" s="41"/>
      <c r="AHD247" s="41"/>
      <c r="AHE247" s="41"/>
      <c r="AHF247" s="41"/>
      <c r="AHG247" s="41"/>
      <c r="AHH247" s="41"/>
      <c r="AHI247" s="41"/>
      <c r="AHJ247" s="41"/>
      <c r="AHK247" s="41"/>
      <c r="AHL247" s="41"/>
      <c r="AHM247" s="41"/>
      <c r="AHN247" s="41"/>
      <c r="AHO247" s="41"/>
      <c r="AHP247" s="41"/>
      <c r="AHQ247" s="41"/>
      <c r="AHR247" s="41"/>
      <c r="AHS247" s="41"/>
      <c r="AHT247" s="41"/>
      <c r="AHU247" s="41"/>
      <c r="AHV247" s="41"/>
      <c r="AHW247" s="41"/>
      <c r="AHX247" s="41"/>
      <c r="AHY247" s="41"/>
      <c r="AHZ247" s="41"/>
      <c r="AIA247" s="41"/>
      <c r="AIB247" s="41"/>
      <c r="AIC247" s="41"/>
      <c r="AID247" s="41"/>
      <c r="AIE247" s="41"/>
      <c r="AIF247" s="41"/>
      <c r="AIG247" s="41"/>
      <c r="AIH247" s="41"/>
      <c r="AII247" s="41"/>
      <c r="AIJ247" s="41"/>
      <c r="AIK247" s="41"/>
      <c r="AIL247" s="41"/>
      <c r="AIM247" s="41"/>
      <c r="AIN247" s="41"/>
      <c r="AIO247" s="41"/>
      <c r="AIP247" s="41"/>
      <c r="AIQ247" s="41"/>
      <c r="AIR247" s="41"/>
      <c r="AIS247" s="41"/>
      <c r="AIT247" s="41"/>
      <c r="AIU247" s="41"/>
      <c r="AIV247" s="41"/>
      <c r="AIW247" s="41"/>
      <c r="AIX247" s="41"/>
      <c r="AIY247" s="41"/>
      <c r="AIZ247" s="41"/>
      <c r="AJA247" s="41"/>
      <c r="AJB247" s="41"/>
      <c r="AJC247" s="41"/>
      <c r="AJD247" s="41"/>
      <c r="AJE247" s="41"/>
      <c r="AJF247" s="41"/>
      <c r="AJG247" s="41"/>
      <c r="AJH247" s="41"/>
      <c r="AJI247" s="41"/>
      <c r="AJJ247" s="41"/>
      <c r="AJK247" s="41"/>
      <c r="AJL247" s="41"/>
      <c r="AJM247" s="41"/>
      <c r="AJN247" s="41"/>
      <c r="AJO247" s="41"/>
      <c r="AJP247" s="41"/>
      <c r="AJQ247" s="41"/>
      <c r="AJR247" s="41"/>
      <c r="AJS247" s="41"/>
      <c r="AJT247" s="41"/>
      <c r="AJU247" s="41"/>
      <c r="AJV247" s="41"/>
      <c r="AJW247" s="41"/>
      <c r="AJX247" s="41"/>
      <c r="AJY247" s="41"/>
      <c r="AJZ247" s="41"/>
      <c r="AKA247" s="41"/>
      <c r="AKB247" s="41"/>
      <c r="AKC247" s="41"/>
      <c r="AKD247" s="41"/>
      <c r="AKE247" s="41"/>
      <c r="AKF247" s="41"/>
      <c r="AKG247" s="41"/>
      <c r="AKH247" s="41"/>
      <c r="AKI247" s="41"/>
      <c r="AKJ247" s="41"/>
      <c r="AKK247" s="41"/>
      <c r="AKL247" s="41"/>
      <c r="AKM247" s="41"/>
      <c r="AKN247" s="41"/>
      <c r="AKO247" s="41"/>
      <c r="AKP247" s="41"/>
      <c r="AKQ247" s="41"/>
      <c r="AKR247" s="41"/>
      <c r="AKS247" s="41"/>
      <c r="AKT247" s="41"/>
      <c r="AKU247" s="41"/>
      <c r="AKV247" s="41"/>
      <c r="AKW247" s="41"/>
      <c r="AKX247" s="41"/>
      <c r="AKY247" s="41"/>
      <c r="AKZ247" s="41"/>
      <c r="ALA247" s="41"/>
      <c r="ALB247" s="41"/>
      <c r="ALC247" s="41"/>
      <c r="ALD247" s="41"/>
      <c r="ALE247" s="41"/>
      <c r="ALF247" s="41"/>
      <c r="ALG247" s="41"/>
      <c r="ALH247" s="41"/>
      <c r="ALI247" s="41"/>
      <c r="ALJ247" s="41"/>
      <c r="ALK247" s="41"/>
      <c r="ALL247" s="41"/>
      <c r="ALM247" s="41"/>
      <c r="ALN247" s="41"/>
      <c r="ALO247" s="41"/>
      <c r="ALP247" s="41"/>
      <c r="ALQ247" s="41"/>
      <c r="ALR247" s="41"/>
      <c r="ALS247" s="41"/>
      <c r="ALT247" s="41"/>
      <c r="ALU247" s="41"/>
      <c r="ALV247" s="41"/>
      <c r="ALW247" s="41"/>
      <c r="ALX247" s="41"/>
      <c r="ALY247" s="41"/>
      <c r="ALZ247" s="41"/>
      <c r="AMA247" s="41"/>
      <c r="AMB247" s="41"/>
      <c r="AMC247" s="41"/>
      <c r="AMD247" s="41"/>
      <c r="AME247" s="41"/>
    </row>
    <row r="248" spans="1:1019" ht="21" customHeight="1" thickBot="1" x14ac:dyDescent="0.25">
      <c r="A248" s="586"/>
      <c r="B248" s="657"/>
      <c r="C248" s="555"/>
      <c r="D248" s="1236"/>
      <c r="E248" s="804"/>
      <c r="F248" s="564"/>
      <c r="G248" s="1018"/>
      <c r="H248" s="987"/>
      <c r="I248" s="573"/>
      <c r="J248" s="1237" t="s">
        <v>25</v>
      </c>
      <c r="K248" s="1238">
        <f>L248+N248</f>
        <v>0</v>
      </c>
      <c r="L248" s="476">
        <v>0</v>
      </c>
      <c r="M248" s="476">
        <v>0</v>
      </c>
      <c r="N248" s="478">
        <v>0</v>
      </c>
      <c r="O248" s="1238">
        <f>P248+R248</f>
        <v>0</v>
      </c>
      <c r="P248" s="476">
        <v>0</v>
      </c>
      <c r="Q248" s="476">
        <v>0</v>
      </c>
      <c r="R248" s="478">
        <v>0</v>
      </c>
      <c r="S248" s="1238">
        <f>T248+V248</f>
        <v>0</v>
      </c>
      <c r="T248" s="476">
        <v>0</v>
      </c>
      <c r="U248" s="476">
        <v>0</v>
      </c>
      <c r="V248" s="478">
        <v>0</v>
      </c>
      <c r="W248" s="1238">
        <f>X248+Z248</f>
        <v>0</v>
      </c>
      <c r="X248" s="476">
        <v>0</v>
      </c>
      <c r="Y248" s="476">
        <v>0</v>
      </c>
      <c r="Z248" s="478">
        <v>0</v>
      </c>
      <c r="AA248" s="479">
        <v>28</v>
      </c>
      <c r="AB248" s="479">
        <v>0</v>
      </c>
      <c r="AC248" s="1239"/>
      <c r="AD248" s="578"/>
      <c r="AE248" s="578"/>
      <c r="AF248" s="581"/>
      <c r="AG248" s="41"/>
      <c r="AH248" s="41"/>
      <c r="AI248" s="41"/>
      <c r="AJ248" s="41"/>
      <c r="AK248" s="41"/>
      <c r="AL248" s="41"/>
      <c r="AM248" s="41"/>
      <c r="AN248" s="67"/>
      <c r="AO248" s="67"/>
      <c r="AP248" s="67"/>
      <c r="AQ248" s="58"/>
      <c r="AR248" s="58"/>
      <c r="AS248" s="58"/>
      <c r="AT248" s="58"/>
      <c r="AU248" s="58"/>
      <c r="AV248" s="58"/>
      <c r="AW248" s="58"/>
      <c r="AX248" s="58"/>
      <c r="AY248" s="58"/>
      <c r="AZ248" s="58"/>
      <c r="BA248" s="58"/>
      <c r="BB248" s="58"/>
      <c r="BC248" s="58"/>
      <c r="BD248" s="58"/>
      <c r="BE248" s="58"/>
      <c r="BF248" s="58"/>
      <c r="BG248" s="59"/>
      <c r="BH248" s="67"/>
      <c r="BI248" s="67"/>
      <c r="BJ248" s="67"/>
      <c r="BK248" s="67"/>
      <c r="BL248" s="67"/>
      <c r="BM248" s="67"/>
      <c r="BN248" s="67"/>
      <c r="BO248" s="67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  <c r="CA248" s="41"/>
      <c r="CB248" s="41"/>
      <c r="CC248" s="41"/>
      <c r="CD248" s="41"/>
      <c r="CE248" s="41"/>
      <c r="CF248" s="41"/>
      <c r="CG248" s="41"/>
      <c r="CH248" s="41"/>
      <c r="CI248" s="41"/>
      <c r="CJ248" s="41"/>
      <c r="CK248" s="41"/>
      <c r="CL248" s="41"/>
      <c r="CM248" s="41"/>
      <c r="CN248" s="41"/>
      <c r="CO248" s="41"/>
      <c r="CP248" s="41"/>
      <c r="CQ248" s="41"/>
      <c r="CR248" s="41"/>
      <c r="CS248" s="41"/>
      <c r="CT248" s="41"/>
      <c r="CU248" s="41"/>
      <c r="CV248" s="41"/>
      <c r="CW248" s="41"/>
      <c r="CX248" s="41"/>
      <c r="CY248" s="41"/>
      <c r="CZ248" s="41"/>
      <c r="DA248" s="41"/>
      <c r="DB248" s="41"/>
      <c r="DC248" s="41"/>
      <c r="DD248" s="41"/>
      <c r="DE248" s="41"/>
      <c r="DF248" s="41"/>
      <c r="DG248" s="41"/>
      <c r="DH248" s="41"/>
      <c r="DI248" s="41"/>
      <c r="DJ248" s="41"/>
      <c r="DK248" s="41"/>
      <c r="DL248" s="41"/>
      <c r="DM248" s="41"/>
      <c r="DN248" s="41"/>
      <c r="DO248" s="41"/>
      <c r="DP248" s="41"/>
      <c r="DQ248" s="41"/>
      <c r="DR248" s="41"/>
      <c r="DS248" s="41"/>
      <c r="DT248" s="41"/>
      <c r="DU248" s="41"/>
      <c r="DV248" s="41"/>
      <c r="DW248" s="41"/>
      <c r="DX248" s="41"/>
      <c r="DY248" s="41"/>
      <c r="DZ248" s="41"/>
      <c r="EA248" s="41"/>
      <c r="EB248" s="41"/>
      <c r="EC248" s="41"/>
      <c r="ED248" s="41"/>
      <c r="EE248" s="41"/>
      <c r="EF248" s="41"/>
      <c r="EG248" s="41"/>
      <c r="EH248" s="41"/>
      <c r="EI248" s="41"/>
      <c r="EJ248" s="41"/>
      <c r="EK248" s="41"/>
      <c r="EL248" s="41"/>
      <c r="EM248" s="41"/>
      <c r="EN248" s="41"/>
      <c r="EO248" s="41"/>
      <c r="EP248" s="41"/>
      <c r="EQ248" s="41"/>
      <c r="ER248" s="41"/>
      <c r="ES248" s="41"/>
      <c r="ET248" s="41"/>
      <c r="EU248" s="41"/>
      <c r="EV248" s="41"/>
      <c r="EW248" s="41"/>
      <c r="EX248" s="41"/>
      <c r="EY248" s="41"/>
      <c r="EZ248" s="41"/>
      <c r="FA248" s="41"/>
      <c r="FB248" s="41"/>
      <c r="FC248" s="41"/>
      <c r="FD248" s="41"/>
      <c r="FE248" s="41"/>
      <c r="FF248" s="41"/>
      <c r="FG248" s="41"/>
      <c r="FH248" s="41"/>
      <c r="FI248" s="41"/>
      <c r="FJ248" s="41"/>
      <c r="FK248" s="41"/>
      <c r="FL248" s="41"/>
      <c r="FM248" s="41"/>
      <c r="FN248" s="41"/>
      <c r="FO248" s="41"/>
      <c r="FP248" s="41"/>
      <c r="FQ248" s="41"/>
      <c r="FR248" s="41"/>
      <c r="FS248" s="41"/>
      <c r="FT248" s="41"/>
      <c r="FU248" s="41"/>
      <c r="FV248" s="41"/>
      <c r="FW248" s="41"/>
      <c r="FX248" s="41"/>
      <c r="FY248" s="41"/>
      <c r="FZ248" s="41"/>
      <c r="GA248" s="41"/>
      <c r="GB248" s="41"/>
      <c r="GC248" s="41"/>
      <c r="GD248" s="41"/>
      <c r="GE248" s="41"/>
      <c r="GF248" s="41"/>
      <c r="GG248" s="41"/>
      <c r="GH248" s="41"/>
      <c r="GI248" s="41"/>
      <c r="GJ248" s="41"/>
      <c r="GK248" s="41"/>
      <c r="GL248" s="41"/>
      <c r="GM248" s="41"/>
      <c r="GN248" s="41"/>
      <c r="GO248" s="41"/>
      <c r="GP248" s="41"/>
      <c r="GQ248" s="41"/>
      <c r="GR248" s="41"/>
      <c r="GS248" s="41"/>
      <c r="GT248" s="41"/>
      <c r="GU248" s="41"/>
      <c r="GV248" s="41"/>
      <c r="GW248" s="41"/>
      <c r="GX248" s="41"/>
      <c r="GY248" s="41"/>
      <c r="GZ248" s="41"/>
      <c r="HA248" s="41"/>
      <c r="HB248" s="41"/>
      <c r="HC248" s="41"/>
      <c r="HD248" s="41"/>
      <c r="HE248" s="41"/>
      <c r="HF248" s="41"/>
      <c r="HG248" s="41"/>
      <c r="HH248" s="41"/>
      <c r="HI248" s="41"/>
      <c r="HJ248" s="41"/>
      <c r="HK248" s="41"/>
      <c r="HL248" s="41"/>
      <c r="HM248" s="41"/>
      <c r="HN248" s="41"/>
      <c r="HO248" s="41"/>
      <c r="HP248" s="41"/>
      <c r="HQ248" s="41"/>
      <c r="HR248" s="41"/>
      <c r="HS248" s="41"/>
      <c r="HT248" s="41"/>
      <c r="HU248" s="41"/>
      <c r="HV248" s="41"/>
      <c r="HW248" s="41"/>
      <c r="HX248" s="41"/>
      <c r="HY248" s="41"/>
      <c r="HZ248" s="41"/>
      <c r="IA248" s="41"/>
      <c r="IB248" s="41"/>
      <c r="IC248" s="41"/>
      <c r="ID248" s="41"/>
      <c r="IE248" s="41"/>
      <c r="IF248" s="41"/>
      <c r="IG248" s="41"/>
      <c r="IH248" s="41"/>
      <c r="II248" s="41"/>
      <c r="IJ248" s="41"/>
      <c r="IK248" s="41"/>
      <c r="IL248" s="41"/>
      <c r="IM248" s="41"/>
      <c r="IN248" s="41"/>
      <c r="IO248" s="41"/>
      <c r="IP248" s="41"/>
      <c r="IQ248" s="41"/>
      <c r="IR248" s="41"/>
      <c r="IS248" s="41"/>
      <c r="IT248" s="41"/>
      <c r="IU248" s="41"/>
      <c r="IV248" s="41"/>
      <c r="IW248" s="41"/>
      <c r="IX248" s="41"/>
      <c r="IY248" s="41"/>
      <c r="IZ248" s="41"/>
      <c r="JA248" s="41"/>
      <c r="JB248" s="41"/>
      <c r="JC248" s="41"/>
      <c r="JD248" s="41"/>
      <c r="JE248" s="41"/>
      <c r="JF248" s="41"/>
      <c r="JG248" s="41"/>
      <c r="JH248" s="41"/>
      <c r="JI248" s="41"/>
      <c r="JJ248" s="41"/>
      <c r="JK248" s="41"/>
      <c r="JL248" s="41"/>
      <c r="JM248" s="41"/>
      <c r="JN248" s="41"/>
      <c r="JO248" s="41"/>
      <c r="JP248" s="41"/>
      <c r="JQ248" s="41"/>
      <c r="JR248" s="41"/>
      <c r="JS248" s="41"/>
      <c r="JT248" s="41"/>
      <c r="JU248" s="41"/>
      <c r="JV248" s="41"/>
      <c r="JW248" s="41"/>
      <c r="JX248" s="41"/>
      <c r="JY248" s="41"/>
      <c r="JZ248" s="41"/>
      <c r="KA248" s="41"/>
      <c r="KB248" s="41"/>
      <c r="KC248" s="41"/>
      <c r="KD248" s="41"/>
      <c r="KE248" s="41"/>
      <c r="KF248" s="41"/>
      <c r="KG248" s="41"/>
      <c r="KH248" s="41"/>
      <c r="KI248" s="41"/>
      <c r="KJ248" s="41"/>
      <c r="KK248" s="41"/>
      <c r="KL248" s="41"/>
      <c r="KM248" s="41"/>
      <c r="KN248" s="41"/>
      <c r="KO248" s="41"/>
      <c r="KP248" s="41"/>
      <c r="KQ248" s="41"/>
      <c r="KR248" s="41"/>
      <c r="KS248" s="41"/>
      <c r="KT248" s="41"/>
      <c r="KU248" s="41"/>
      <c r="KV248" s="41"/>
      <c r="KW248" s="41"/>
      <c r="KX248" s="41"/>
      <c r="KY248" s="41"/>
      <c r="KZ248" s="41"/>
      <c r="LA248" s="41"/>
      <c r="LB248" s="41"/>
      <c r="LC248" s="41"/>
      <c r="LD248" s="41"/>
      <c r="LE248" s="41"/>
      <c r="LF248" s="41"/>
      <c r="LG248" s="41"/>
      <c r="LH248" s="41"/>
      <c r="LI248" s="41"/>
      <c r="LJ248" s="41"/>
      <c r="LK248" s="41"/>
      <c r="LL248" s="41"/>
      <c r="LM248" s="41"/>
      <c r="LN248" s="41"/>
      <c r="LO248" s="41"/>
      <c r="LP248" s="41"/>
      <c r="LQ248" s="41"/>
      <c r="LR248" s="41"/>
      <c r="LS248" s="41"/>
      <c r="LT248" s="41"/>
      <c r="LU248" s="41"/>
      <c r="LV248" s="41"/>
      <c r="LW248" s="41"/>
      <c r="LX248" s="41"/>
      <c r="LY248" s="41"/>
      <c r="LZ248" s="41"/>
      <c r="MA248" s="41"/>
      <c r="MB248" s="41"/>
      <c r="MC248" s="41"/>
      <c r="MD248" s="41"/>
      <c r="ME248" s="41"/>
      <c r="MF248" s="41"/>
      <c r="MG248" s="41"/>
      <c r="MH248" s="41"/>
      <c r="MI248" s="41"/>
      <c r="MJ248" s="41"/>
      <c r="MK248" s="41"/>
      <c r="ML248" s="41"/>
      <c r="MM248" s="41"/>
      <c r="MN248" s="41"/>
      <c r="MO248" s="41"/>
      <c r="MP248" s="41"/>
      <c r="MQ248" s="41"/>
      <c r="MR248" s="41"/>
      <c r="MS248" s="41"/>
      <c r="MT248" s="41"/>
      <c r="MU248" s="41"/>
      <c r="MV248" s="41"/>
      <c r="MW248" s="41"/>
      <c r="MX248" s="41"/>
      <c r="MY248" s="41"/>
      <c r="MZ248" s="41"/>
      <c r="NA248" s="41"/>
      <c r="NB248" s="41"/>
      <c r="NC248" s="41"/>
      <c r="ND248" s="41"/>
      <c r="NE248" s="41"/>
      <c r="NF248" s="41"/>
      <c r="NG248" s="41"/>
      <c r="NH248" s="41"/>
      <c r="NI248" s="41"/>
      <c r="NJ248" s="41"/>
      <c r="NK248" s="41"/>
      <c r="NL248" s="41"/>
      <c r="NM248" s="41"/>
      <c r="NN248" s="41"/>
      <c r="NO248" s="41"/>
      <c r="NP248" s="41"/>
      <c r="NQ248" s="41"/>
      <c r="NR248" s="41"/>
      <c r="NS248" s="41"/>
      <c r="NT248" s="41"/>
      <c r="NU248" s="41"/>
      <c r="NV248" s="41"/>
      <c r="NW248" s="41"/>
      <c r="NX248" s="41"/>
      <c r="NY248" s="41"/>
      <c r="NZ248" s="41"/>
      <c r="OA248" s="41"/>
      <c r="OB248" s="41"/>
      <c r="OC248" s="41"/>
      <c r="OD248" s="41"/>
      <c r="OE248" s="41"/>
      <c r="OF248" s="41"/>
      <c r="OG248" s="41"/>
      <c r="OH248" s="41"/>
      <c r="OI248" s="41"/>
      <c r="OJ248" s="41"/>
      <c r="OK248" s="41"/>
      <c r="OL248" s="41"/>
      <c r="OM248" s="41"/>
      <c r="ON248" s="41"/>
      <c r="OO248" s="41"/>
      <c r="OP248" s="41"/>
      <c r="OQ248" s="41"/>
      <c r="OR248" s="41"/>
      <c r="OS248" s="41"/>
      <c r="OT248" s="41"/>
      <c r="OU248" s="41"/>
      <c r="OV248" s="41"/>
      <c r="OW248" s="41"/>
      <c r="OX248" s="41"/>
      <c r="OY248" s="41"/>
      <c r="OZ248" s="41"/>
      <c r="PA248" s="41"/>
      <c r="PB248" s="41"/>
      <c r="PC248" s="41"/>
      <c r="PD248" s="41"/>
      <c r="PE248" s="41"/>
      <c r="PF248" s="41"/>
      <c r="PG248" s="41"/>
      <c r="PH248" s="41"/>
      <c r="PI248" s="41"/>
      <c r="PJ248" s="41"/>
      <c r="PK248" s="41"/>
      <c r="PL248" s="41"/>
      <c r="PM248" s="41"/>
      <c r="PN248" s="41"/>
      <c r="PO248" s="41"/>
      <c r="PP248" s="41"/>
      <c r="PQ248" s="41"/>
      <c r="PR248" s="41"/>
      <c r="PS248" s="41"/>
      <c r="PT248" s="41"/>
      <c r="PU248" s="41"/>
      <c r="PV248" s="41"/>
      <c r="PW248" s="41"/>
      <c r="PX248" s="41"/>
      <c r="PY248" s="41"/>
      <c r="PZ248" s="41"/>
      <c r="QA248" s="41"/>
      <c r="QB248" s="41"/>
      <c r="QC248" s="41"/>
      <c r="QD248" s="41"/>
      <c r="QE248" s="41"/>
      <c r="QF248" s="41"/>
      <c r="QG248" s="41"/>
      <c r="QH248" s="41"/>
      <c r="QI248" s="41"/>
      <c r="QJ248" s="41"/>
      <c r="QK248" s="41"/>
      <c r="QL248" s="41"/>
      <c r="QM248" s="41"/>
      <c r="QN248" s="41"/>
      <c r="QO248" s="41"/>
      <c r="QP248" s="41"/>
      <c r="QQ248" s="41"/>
      <c r="QR248" s="41"/>
      <c r="QS248" s="41"/>
      <c r="QT248" s="41"/>
      <c r="QU248" s="41"/>
      <c r="QV248" s="41"/>
      <c r="QW248" s="41"/>
      <c r="QX248" s="41"/>
      <c r="QY248" s="41"/>
      <c r="QZ248" s="41"/>
      <c r="RA248" s="41"/>
      <c r="RB248" s="41"/>
      <c r="RC248" s="41"/>
      <c r="RD248" s="41"/>
      <c r="RE248" s="41"/>
      <c r="RF248" s="41"/>
      <c r="RG248" s="41"/>
      <c r="RH248" s="41"/>
      <c r="RI248" s="41"/>
      <c r="RJ248" s="41"/>
      <c r="RK248" s="41"/>
      <c r="RL248" s="41"/>
      <c r="RM248" s="41"/>
      <c r="RN248" s="41"/>
      <c r="RO248" s="41"/>
      <c r="RP248" s="41"/>
      <c r="RQ248" s="41"/>
      <c r="RR248" s="41"/>
      <c r="RS248" s="41"/>
      <c r="RT248" s="41"/>
      <c r="RU248" s="41"/>
      <c r="RV248" s="41"/>
      <c r="RW248" s="41"/>
      <c r="RX248" s="41"/>
      <c r="RY248" s="41"/>
      <c r="RZ248" s="41"/>
      <c r="SA248" s="41"/>
      <c r="SB248" s="41"/>
      <c r="SC248" s="41"/>
      <c r="SD248" s="41"/>
      <c r="SE248" s="41"/>
      <c r="SF248" s="41"/>
      <c r="SG248" s="41"/>
      <c r="SH248" s="41"/>
      <c r="SI248" s="41"/>
      <c r="SJ248" s="41"/>
      <c r="SK248" s="41"/>
      <c r="SL248" s="41"/>
      <c r="SM248" s="41"/>
      <c r="SN248" s="41"/>
      <c r="SO248" s="41"/>
      <c r="SP248" s="41"/>
      <c r="SQ248" s="41"/>
      <c r="SR248" s="41"/>
      <c r="SS248" s="41"/>
      <c r="ST248" s="41"/>
      <c r="SU248" s="41"/>
      <c r="SV248" s="41"/>
      <c r="SW248" s="41"/>
      <c r="SX248" s="41"/>
      <c r="SY248" s="41"/>
      <c r="SZ248" s="41"/>
      <c r="TA248" s="41"/>
      <c r="TB248" s="41"/>
      <c r="TC248" s="41"/>
      <c r="TD248" s="41"/>
      <c r="TE248" s="41"/>
      <c r="TF248" s="41"/>
      <c r="TG248" s="41"/>
      <c r="TH248" s="41"/>
      <c r="TI248" s="41"/>
      <c r="TJ248" s="41"/>
      <c r="TK248" s="41"/>
      <c r="TL248" s="41"/>
      <c r="TM248" s="41"/>
      <c r="TN248" s="41"/>
      <c r="TO248" s="41"/>
      <c r="TP248" s="41"/>
      <c r="TQ248" s="41"/>
      <c r="TR248" s="41"/>
      <c r="TS248" s="41"/>
      <c r="TT248" s="41"/>
      <c r="TU248" s="41"/>
      <c r="TV248" s="41"/>
      <c r="TW248" s="41"/>
      <c r="TX248" s="41"/>
      <c r="TY248" s="41"/>
      <c r="TZ248" s="41"/>
      <c r="UA248" s="41"/>
      <c r="UB248" s="41"/>
      <c r="UC248" s="41"/>
      <c r="UD248" s="41"/>
      <c r="UE248" s="41"/>
      <c r="UF248" s="41"/>
      <c r="UG248" s="41"/>
      <c r="UH248" s="41"/>
      <c r="UI248" s="41"/>
      <c r="UJ248" s="41"/>
      <c r="UK248" s="41"/>
      <c r="UL248" s="41"/>
      <c r="UM248" s="41"/>
      <c r="UN248" s="41"/>
      <c r="UO248" s="41"/>
      <c r="UP248" s="41"/>
      <c r="UQ248" s="41"/>
      <c r="UR248" s="41"/>
      <c r="US248" s="41"/>
      <c r="UT248" s="41"/>
      <c r="UU248" s="41"/>
      <c r="UV248" s="41"/>
      <c r="UW248" s="41"/>
      <c r="UX248" s="41"/>
      <c r="UY248" s="41"/>
      <c r="UZ248" s="41"/>
      <c r="VA248" s="41"/>
      <c r="VB248" s="41"/>
      <c r="VC248" s="41"/>
      <c r="VD248" s="41"/>
      <c r="VE248" s="41"/>
      <c r="VF248" s="41"/>
      <c r="VG248" s="41"/>
      <c r="VH248" s="41"/>
      <c r="VI248" s="41"/>
      <c r="VJ248" s="41"/>
      <c r="VK248" s="41"/>
      <c r="VL248" s="41"/>
      <c r="VM248" s="41"/>
      <c r="VN248" s="41"/>
      <c r="VO248" s="41"/>
      <c r="VP248" s="41"/>
      <c r="VQ248" s="41"/>
      <c r="VR248" s="41"/>
      <c r="VS248" s="41"/>
      <c r="VT248" s="41"/>
      <c r="VU248" s="41"/>
      <c r="VV248" s="41"/>
      <c r="VW248" s="41"/>
      <c r="VX248" s="41"/>
      <c r="VY248" s="41"/>
      <c r="VZ248" s="41"/>
      <c r="WA248" s="41"/>
      <c r="WB248" s="41"/>
      <c r="WC248" s="41"/>
      <c r="WD248" s="41"/>
      <c r="WE248" s="41"/>
      <c r="WF248" s="41"/>
      <c r="WG248" s="41"/>
      <c r="WH248" s="41"/>
      <c r="WI248" s="41"/>
      <c r="WJ248" s="41"/>
      <c r="WK248" s="41"/>
      <c r="WL248" s="41"/>
      <c r="WM248" s="41"/>
      <c r="WN248" s="41"/>
      <c r="WO248" s="41"/>
      <c r="WP248" s="41"/>
      <c r="WQ248" s="41"/>
      <c r="WR248" s="41"/>
      <c r="WS248" s="41"/>
      <c r="WT248" s="41"/>
      <c r="WU248" s="41"/>
      <c r="WV248" s="41"/>
      <c r="WW248" s="41"/>
      <c r="WX248" s="41"/>
      <c r="WY248" s="41"/>
      <c r="WZ248" s="41"/>
      <c r="XA248" s="41"/>
      <c r="XB248" s="41"/>
      <c r="XC248" s="41"/>
      <c r="XD248" s="41"/>
      <c r="XE248" s="41"/>
      <c r="XF248" s="41"/>
      <c r="XG248" s="41"/>
      <c r="XH248" s="41"/>
      <c r="XI248" s="41"/>
      <c r="XJ248" s="41"/>
      <c r="XK248" s="41"/>
      <c r="XL248" s="41"/>
      <c r="XM248" s="41"/>
      <c r="XN248" s="41"/>
      <c r="XO248" s="41"/>
      <c r="XP248" s="41"/>
      <c r="XQ248" s="41"/>
      <c r="XR248" s="41"/>
      <c r="XS248" s="41"/>
      <c r="XT248" s="41"/>
      <c r="XU248" s="41"/>
      <c r="XV248" s="41"/>
      <c r="XW248" s="41"/>
      <c r="XX248" s="41"/>
      <c r="XY248" s="41"/>
      <c r="XZ248" s="41"/>
      <c r="YA248" s="41"/>
      <c r="YB248" s="41"/>
      <c r="YC248" s="41"/>
      <c r="YD248" s="41"/>
      <c r="YE248" s="41"/>
      <c r="YF248" s="41"/>
      <c r="YG248" s="41"/>
      <c r="YH248" s="41"/>
      <c r="YI248" s="41"/>
      <c r="YJ248" s="41"/>
      <c r="YK248" s="41"/>
      <c r="YL248" s="41"/>
      <c r="YM248" s="41"/>
      <c r="YN248" s="41"/>
      <c r="YO248" s="41"/>
      <c r="YP248" s="41"/>
      <c r="YQ248" s="41"/>
      <c r="YR248" s="41"/>
      <c r="YS248" s="41"/>
      <c r="YT248" s="41"/>
      <c r="YU248" s="41"/>
      <c r="YV248" s="41"/>
      <c r="YW248" s="41"/>
      <c r="YX248" s="41"/>
      <c r="YY248" s="41"/>
      <c r="YZ248" s="41"/>
      <c r="ZA248" s="41"/>
      <c r="ZB248" s="41"/>
      <c r="ZC248" s="41"/>
      <c r="ZD248" s="41"/>
      <c r="ZE248" s="41"/>
      <c r="ZF248" s="41"/>
      <c r="ZG248" s="41"/>
      <c r="ZH248" s="41"/>
      <c r="ZI248" s="41"/>
      <c r="ZJ248" s="41"/>
      <c r="ZK248" s="41"/>
      <c r="ZL248" s="41"/>
      <c r="ZM248" s="41"/>
      <c r="ZN248" s="41"/>
      <c r="ZO248" s="41"/>
      <c r="ZP248" s="41"/>
      <c r="ZQ248" s="41"/>
      <c r="ZR248" s="41"/>
      <c r="ZS248" s="41"/>
      <c r="ZT248" s="41"/>
      <c r="ZU248" s="41"/>
      <c r="ZV248" s="41"/>
      <c r="ZW248" s="41"/>
      <c r="ZX248" s="41"/>
      <c r="ZY248" s="41"/>
      <c r="ZZ248" s="41"/>
      <c r="AAA248" s="41"/>
      <c r="AAB248" s="41"/>
      <c r="AAC248" s="41"/>
      <c r="AAD248" s="41"/>
      <c r="AAE248" s="41"/>
      <c r="AAF248" s="41"/>
      <c r="AAG248" s="41"/>
      <c r="AAH248" s="41"/>
      <c r="AAI248" s="41"/>
      <c r="AAJ248" s="41"/>
      <c r="AAK248" s="41"/>
      <c r="AAL248" s="41"/>
      <c r="AAM248" s="41"/>
      <c r="AAN248" s="41"/>
      <c r="AAO248" s="41"/>
      <c r="AAP248" s="41"/>
      <c r="AAQ248" s="41"/>
      <c r="AAR248" s="41"/>
      <c r="AAS248" s="41"/>
      <c r="AAT248" s="41"/>
      <c r="AAU248" s="41"/>
      <c r="AAV248" s="41"/>
      <c r="AAW248" s="41"/>
      <c r="AAX248" s="41"/>
      <c r="AAY248" s="41"/>
      <c r="AAZ248" s="41"/>
      <c r="ABA248" s="41"/>
      <c r="ABB248" s="41"/>
      <c r="ABC248" s="41"/>
      <c r="ABD248" s="41"/>
      <c r="ABE248" s="41"/>
      <c r="ABF248" s="41"/>
      <c r="ABG248" s="41"/>
      <c r="ABH248" s="41"/>
      <c r="ABI248" s="41"/>
      <c r="ABJ248" s="41"/>
      <c r="ABK248" s="41"/>
      <c r="ABL248" s="41"/>
      <c r="ABM248" s="41"/>
      <c r="ABN248" s="41"/>
      <c r="ABO248" s="41"/>
      <c r="ABP248" s="41"/>
      <c r="ABQ248" s="41"/>
      <c r="ABR248" s="41"/>
      <c r="ABS248" s="41"/>
      <c r="ABT248" s="41"/>
      <c r="ABU248" s="41"/>
      <c r="ABV248" s="41"/>
      <c r="ABW248" s="41"/>
      <c r="ABX248" s="41"/>
      <c r="ABY248" s="41"/>
      <c r="ABZ248" s="41"/>
      <c r="ACA248" s="41"/>
      <c r="ACB248" s="41"/>
      <c r="ACC248" s="41"/>
      <c r="ACD248" s="41"/>
      <c r="ACE248" s="41"/>
      <c r="ACF248" s="41"/>
      <c r="ACG248" s="41"/>
      <c r="ACH248" s="41"/>
      <c r="ACI248" s="41"/>
      <c r="ACJ248" s="41"/>
      <c r="ACK248" s="41"/>
      <c r="ACL248" s="41"/>
      <c r="ACM248" s="41"/>
      <c r="ACN248" s="41"/>
      <c r="ACO248" s="41"/>
      <c r="ACP248" s="41"/>
      <c r="ACQ248" s="41"/>
      <c r="ACR248" s="41"/>
      <c r="ACS248" s="41"/>
      <c r="ACT248" s="41"/>
      <c r="ACU248" s="41"/>
      <c r="ACV248" s="41"/>
      <c r="ACW248" s="41"/>
      <c r="ACX248" s="41"/>
      <c r="ACY248" s="41"/>
      <c r="ACZ248" s="41"/>
      <c r="ADA248" s="41"/>
      <c r="ADB248" s="41"/>
      <c r="ADC248" s="41"/>
      <c r="ADD248" s="41"/>
      <c r="ADE248" s="41"/>
      <c r="ADF248" s="41"/>
      <c r="ADG248" s="41"/>
      <c r="ADH248" s="41"/>
      <c r="ADI248" s="41"/>
      <c r="ADJ248" s="41"/>
      <c r="ADK248" s="41"/>
      <c r="ADL248" s="41"/>
      <c r="ADM248" s="41"/>
      <c r="ADN248" s="41"/>
      <c r="ADO248" s="41"/>
      <c r="ADP248" s="41"/>
      <c r="ADQ248" s="41"/>
      <c r="ADR248" s="41"/>
      <c r="ADS248" s="41"/>
      <c r="ADT248" s="41"/>
      <c r="ADU248" s="41"/>
      <c r="ADV248" s="41"/>
      <c r="ADW248" s="41"/>
      <c r="ADX248" s="41"/>
      <c r="ADY248" s="41"/>
      <c r="ADZ248" s="41"/>
      <c r="AEA248" s="41"/>
      <c r="AEB248" s="41"/>
      <c r="AEC248" s="41"/>
      <c r="AED248" s="41"/>
      <c r="AEE248" s="41"/>
      <c r="AEF248" s="41"/>
      <c r="AEG248" s="41"/>
      <c r="AEH248" s="41"/>
      <c r="AEI248" s="41"/>
      <c r="AEJ248" s="41"/>
      <c r="AEK248" s="41"/>
      <c r="AEL248" s="41"/>
      <c r="AEM248" s="41"/>
      <c r="AEN248" s="41"/>
      <c r="AEO248" s="41"/>
      <c r="AEP248" s="41"/>
      <c r="AEQ248" s="41"/>
      <c r="AER248" s="41"/>
      <c r="AES248" s="41"/>
      <c r="AET248" s="41"/>
      <c r="AEU248" s="41"/>
      <c r="AEV248" s="41"/>
      <c r="AEW248" s="41"/>
      <c r="AEX248" s="41"/>
      <c r="AEY248" s="41"/>
      <c r="AEZ248" s="41"/>
      <c r="AFA248" s="41"/>
      <c r="AFB248" s="41"/>
      <c r="AFC248" s="41"/>
      <c r="AFD248" s="41"/>
      <c r="AFE248" s="41"/>
      <c r="AFF248" s="41"/>
      <c r="AFG248" s="41"/>
      <c r="AFH248" s="41"/>
      <c r="AFI248" s="41"/>
      <c r="AFJ248" s="41"/>
      <c r="AFK248" s="41"/>
      <c r="AFL248" s="41"/>
      <c r="AFM248" s="41"/>
      <c r="AFN248" s="41"/>
      <c r="AFO248" s="41"/>
      <c r="AFP248" s="41"/>
      <c r="AFQ248" s="41"/>
      <c r="AFR248" s="41"/>
      <c r="AFS248" s="41"/>
      <c r="AFT248" s="41"/>
      <c r="AFU248" s="41"/>
      <c r="AFV248" s="41"/>
      <c r="AFW248" s="41"/>
      <c r="AFX248" s="41"/>
      <c r="AFY248" s="41"/>
      <c r="AFZ248" s="41"/>
      <c r="AGA248" s="41"/>
      <c r="AGB248" s="41"/>
      <c r="AGC248" s="41"/>
      <c r="AGD248" s="41"/>
      <c r="AGE248" s="41"/>
      <c r="AGF248" s="41"/>
      <c r="AGG248" s="41"/>
      <c r="AGH248" s="41"/>
      <c r="AGI248" s="41"/>
      <c r="AGJ248" s="41"/>
      <c r="AGK248" s="41"/>
      <c r="AGL248" s="41"/>
      <c r="AGM248" s="41"/>
      <c r="AGN248" s="41"/>
      <c r="AGO248" s="41"/>
      <c r="AGP248" s="41"/>
      <c r="AGQ248" s="41"/>
      <c r="AGR248" s="41"/>
      <c r="AGS248" s="41"/>
      <c r="AGT248" s="41"/>
      <c r="AGU248" s="41"/>
      <c r="AGV248" s="41"/>
      <c r="AGW248" s="41"/>
      <c r="AGX248" s="41"/>
      <c r="AGY248" s="41"/>
      <c r="AGZ248" s="41"/>
      <c r="AHA248" s="41"/>
      <c r="AHB248" s="41"/>
      <c r="AHC248" s="41"/>
      <c r="AHD248" s="41"/>
      <c r="AHE248" s="41"/>
      <c r="AHF248" s="41"/>
      <c r="AHG248" s="41"/>
      <c r="AHH248" s="41"/>
      <c r="AHI248" s="41"/>
      <c r="AHJ248" s="41"/>
      <c r="AHK248" s="41"/>
      <c r="AHL248" s="41"/>
      <c r="AHM248" s="41"/>
      <c r="AHN248" s="41"/>
      <c r="AHO248" s="41"/>
      <c r="AHP248" s="41"/>
      <c r="AHQ248" s="41"/>
      <c r="AHR248" s="41"/>
      <c r="AHS248" s="41"/>
      <c r="AHT248" s="41"/>
      <c r="AHU248" s="41"/>
      <c r="AHV248" s="41"/>
      <c r="AHW248" s="41"/>
      <c r="AHX248" s="41"/>
      <c r="AHY248" s="41"/>
      <c r="AHZ248" s="41"/>
      <c r="AIA248" s="41"/>
      <c r="AIB248" s="41"/>
      <c r="AIC248" s="41"/>
      <c r="AID248" s="41"/>
      <c r="AIE248" s="41"/>
      <c r="AIF248" s="41"/>
      <c r="AIG248" s="41"/>
      <c r="AIH248" s="41"/>
      <c r="AII248" s="41"/>
      <c r="AIJ248" s="41"/>
      <c r="AIK248" s="41"/>
      <c r="AIL248" s="41"/>
      <c r="AIM248" s="41"/>
      <c r="AIN248" s="41"/>
      <c r="AIO248" s="41"/>
      <c r="AIP248" s="41"/>
      <c r="AIQ248" s="41"/>
      <c r="AIR248" s="41"/>
      <c r="AIS248" s="41"/>
      <c r="AIT248" s="41"/>
      <c r="AIU248" s="41"/>
      <c r="AIV248" s="41"/>
      <c r="AIW248" s="41"/>
      <c r="AIX248" s="41"/>
      <c r="AIY248" s="41"/>
      <c r="AIZ248" s="41"/>
      <c r="AJA248" s="41"/>
      <c r="AJB248" s="41"/>
      <c r="AJC248" s="41"/>
      <c r="AJD248" s="41"/>
      <c r="AJE248" s="41"/>
      <c r="AJF248" s="41"/>
      <c r="AJG248" s="41"/>
      <c r="AJH248" s="41"/>
      <c r="AJI248" s="41"/>
      <c r="AJJ248" s="41"/>
      <c r="AJK248" s="41"/>
      <c r="AJL248" s="41"/>
      <c r="AJM248" s="41"/>
      <c r="AJN248" s="41"/>
      <c r="AJO248" s="41"/>
      <c r="AJP248" s="41"/>
      <c r="AJQ248" s="41"/>
      <c r="AJR248" s="41"/>
      <c r="AJS248" s="41"/>
      <c r="AJT248" s="41"/>
      <c r="AJU248" s="41"/>
      <c r="AJV248" s="41"/>
      <c r="AJW248" s="41"/>
      <c r="AJX248" s="41"/>
      <c r="AJY248" s="41"/>
      <c r="AJZ248" s="41"/>
      <c r="AKA248" s="41"/>
      <c r="AKB248" s="41"/>
      <c r="AKC248" s="41"/>
      <c r="AKD248" s="41"/>
      <c r="AKE248" s="41"/>
      <c r="AKF248" s="41"/>
      <c r="AKG248" s="41"/>
      <c r="AKH248" s="41"/>
      <c r="AKI248" s="41"/>
      <c r="AKJ248" s="41"/>
      <c r="AKK248" s="41"/>
      <c r="AKL248" s="41"/>
      <c r="AKM248" s="41"/>
      <c r="AKN248" s="41"/>
      <c r="AKO248" s="41"/>
      <c r="AKP248" s="41"/>
      <c r="AKQ248" s="41"/>
      <c r="AKR248" s="41"/>
      <c r="AKS248" s="41"/>
      <c r="AKT248" s="41"/>
      <c r="AKU248" s="41"/>
      <c r="AKV248" s="41"/>
      <c r="AKW248" s="41"/>
      <c r="AKX248" s="41"/>
      <c r="AKY248" s="41"/>
      <c r="AKZ248" s="41"/>
      <c r="ALA248" s="41"/>
      <c r="ALB248" s="41"/>
      <c r="ALC248" s="41"/>
      <c r="ALD248" s="41"/>
      <c r="ALE248" s="41"/>
      <c r="ALF248" s="41"/>
      <c r="ALG248" s="41"/>
      <c r="ALH248" s="41"/>
      <c r="ALI248" s="41"/>
      <c r="ALJ248" s="41"/>
      <c r="ALK248" s="41"/>
      <c r="ALL248" s="41"/>
      <c r="ALM248" s="41"/>
      <c r="ALN248" s="41"/>
      <c r="ALO248" s="41"/>
      <c r="ALP248" s="41"/>
      <c r="ALQ248" s="41"/>
      <c r="ALR248" s="41"/>
      <c r="ALS248" s="41"/>
      <c r="ALT248" s="41"/>
      <c r="ALU248" s="41"/>
      <c r="ALV248" s="41"/>
      <c r="ALW248" s="41"/>
      <c r="ALX248" s="41"/>
      <c r="ALY248" s="41"/>
      <c r="ALZ248" s="41"/>
      <c r="AMA248" s="41"/>
      <c r="AMB248" s="41"/>
      <c r="AMC248" s="41"/>
      <c r="AMD248" s="41"/>
      <c r="AME248" s="41"/>
    </row>
    <row r="249" spans="1:1019" ht="23.25" customHeight="1" thickBot="1" x14ac:dyDescent="0.25">
      <c r="A249" s="586"/>
      <c r="B249" s="657"/>
      <c r="C249" s="555"/>
      <c r="D249" s="1236"/>
      <c r="E249" s="804"/>
      <c r="F249" s="564"/>
      <c r="G249" s="1018"/>
      <c r="H249" s="987"/>
      <c r="I249" s="573"/>
      <c r="J249" s="1240" t="s">
        <v>26</v>
      </c>
      <c r="K249" s="342">
        <f>SUM(K247:K248)</f>
        <v>0</v>
      </c>
      <c r="L249" s="136">
        <f t="shared" ref="L249:AB249" si="79">SUM(L247:L248)</f>
        <v>0</v>
      </c>
      <c r="M249" s="136">
        <f t="shared" si="79"/>
        <v>0</v>
      </c>
      <c r="N249" s="343">
        <f t="shared" si="79"/>
        <v>0</v>
      </c>
      <c r="O249" s="342">
        <f t="shared" si="79"/>
        <v>0</v>
      </c>
      <c r="P249" s="136">
        <f t="shared" si="79"/>
        <v>0</v>
      </c>
      <c r="Q249" s="136">
        <f t="shared" si="79"/>
        <v>0</v>
      </c>
      <c r="R249" s="343">
        <f t="shared" si="79"/>
        <v>0</v>
      </c>
      <c r="S249" s="342">
        <f t="shared" si="79"/>
        <v>0</v>
      </c>
      <c r="T249" s="136">
        <f t="shared" si="79"/>
        <v>0</v>
      </c>
      <c r="U249" s="136">
        <f t="shared" si="79"/>
        <v>0</v>
      </c>
      <c r="V249" s="343">
        <f t="shared" si="79"/>
        <v>0</v>
      </c>
      <c r="W249" s="342">
        <f t="shared" si="79"/>
        <v>0</v>
      </c>
      <c r="X249" s="136">
        <f t="shared" si="79"/>
        <v>0</v>
      </c>
      <c r="Y249" s="136">
        <f t="shared" si="79"/>
        <v>0</v>
      </c>
      <c r="Z249" s="343">
        <f t="shared" si="79"/>
        <v>0</v>
      </c>
      <c r="AA249" s="340">
        <f t="shared" si="79"/>
        <v>33</v>
      </c>
      <c r="AB249" s="340">
        <f t="shared" si="79"/>
        <v>0</v>
      </c>
      <c r="AC249" s="576"/>
      <c r="AD249" s="579"/>
      <c r="AE249" s="579"/>
      <c r="AF249" s="582"/>
      <c r="AG249" s="41"/>
      <c r="AH249" s="41"/>
      <c r="AI249" s="41"/>
      <c r="AJ249" s="41"/>
      <c r="AK249" s="41"/>
      <c r="AL249" s="41"/>
      <c r="AM249" s="41"/>
      <c r="AN249" s="67"/>
      <c r="AO249" s="67"/>
      <c r="AP249" s="67"/>
      <c r="AQ249" s="58"/>
      <c r="AR249" s="58"/>
      <c r="AS249" s="58"/>
      <c r="AT249" s="58"/>
      <c r="AU249" s="58"/>
      <c r="AV249" s="58"/>
      <c r="AW249" s="58"/>
      <c r="AX249" s="58"/>
      <c r="AY249" s="58"/>
      <c r="AZ249" s="58"/>
      <c r="BA249" s="58"/>
      <c r="BB249" s="58"/>
      <c r="BC249" s="58"/>
      <c r="BD249" s="58"/>
      <c r="BE249" s="58"/>
      <c r="BF249" s="58"/>
      <c r="BG249" s="59"/>
      <c r="BH249" s="67"/>
      <c r="BI249" s="67"/>
      <c r="BJ249" s="67"/>
      <c r="BK249" s="67"/>
      <c r="BL249" s="67"/>
      <c r="BM249" s="67"/>
      <c r="BN249" s="67"/>
      <c r="BO249" s="67"/>
      <c r="BP249" s="41"/>
      <c r="BQ249" s="41"/>
      <c r="BR249" s="41"/>
      <c r="BS249" s="41"/>
      <c r="BT249" s="41"/>
      <c r="BU249" s="41"/>
      <c r="BV249" s="41"/>
      <c r="BW249" s="41"/>
      <c r="BX249" s="41"/>
      <c r="BY249" s="41"/>
      <c r="BZ249" s="41"/>
      <c r="CA249" s="41"/>
      <c r="CB249" s="41"/>
      <c r="CC249" s="41"/>
      <c r="CD249" s="41"/>
      <c r="CE249" s="41"/>
      <c r="CF249" s="41"/>
      <c r="CG249" s="41"/>
      <c r="CH249" s="41"/>
      <c r="CI249" s="41"/>
      <c r="CJ249" s="41"/>
      <c r="CK249" s="41"/>
      <c r="CL249" s="41"/>
      <c r="CM249" s="41"/>
      <c r="CN249" s="41"/>
      <c r="CO249" s="41"/>
      <c r="CP249" s="41"/>
      <c r="CQ249" s="41"/>
      <c r="CR249" s="41"/>
      <c r="CS249" s="41"/>
      <c r="CT249" s="41"/>
      <c r="CU249" s="41"/>
      <c r="CV249" s="41"/>
      <c r="CW249" s="41"/>
      <c r="CX249" s="41"/>
      <c r="CY249" s="41"/>
      <c r="CZ249" s="41"/>
      <c r="DA249" s="41"/>
      <c r="DB249" s="41"/>
      <c r="DC249" s="41"/>
      <c r="DD249" s="41"/>
      <c r="DE249" s="41"/>
      <c r="DF249" s="41"/>
      <c r="DG249" s="41"/>
      <c r="DH249" s="41"/>
      <c r="DI249" s="41"/>
      <c r="DJ249" s="41"/>
      <c r="DK249" s="41"/>
      <c r="DL249" s="41"/>
      <c r="DM249" s="41"/>
      <c r="DN249" s="41"/>
      <c r="DO249" s="41"/>
      <c r="DP249" s="41"/>
      <c r="DQ249" s="41"/>
      <c r="DR249" s="41"/>
      <c r="DS249" s="41"/>
      <c r="DT249" s="41"/>
      <c r="DU249" s="41"/>
      <c r="DV249" s="41"/>
      <c r="DW249" s="41"/>
      <c r="DX249" s="41"/>
      <c r="DY249" s="41"/>
      <c r="DZ249" s="41"/>
      <c r="EA249" s="41"/>
      <c r="EB249" s="41"/>
      <c r="EC249" s="41"/>
      <c r="ED249" s="41"/>
      <c r="EE249" s="41"/>
      <c r="EF249" s="41"/>
      <c r="EG249" s="41"/>
      <c r="EH249" s="41"/>
      <c r="EI249" s="41"/>
      <c r="EJ249" s="41"/>
      <c r="EK249" s="41"/>
      <c r="EL249" s="41"/>
      <c r="EM249" s="41"/>
      <c r="EN249" s="41"/>
      <c r="EO249" s="41"/>
      <c r="EP249" s="41"/>
      <c r="EQ249" s="41"/>
      <c r="ER249" s="41"/>
      <c r="ES249" s="41"/>
      <c r="ET249" s="41"/>
      <c r="EU249" s="41"/>
      <c r="EV249" s="41"/>
      <c r="EW249" s="41"/>
      <c r="EX249" s="41"/>
      <c r="EY249" s="41"/>
      <c r="EZ249" s="41"/>
      <c r="FA249" s="41"/>
      <c r="FB249" s="41"/>
      <c r="FC249" s="41"/>
      <c r="FD249" s="41"/>
      <c r="FE249" s="41"/>
      <c r="FF249" s="41"/>
      <c r="FG249" s="41"/>
      <c r="FH249" s="41"/>
      <c r="FI249" s="41"/>
      <c r="FJ249" s="41"/>
      <c r="FK249" s="41"/>
      <c r="FL249" s="41"/>
      <c r="FM249" s="41"/>
      <c r="FN249" s="41"/>
      <c r="FO249" s="41"/>
      <c r="FP249" s="41"/>
      <c r="FQ249" s="41"/>
      <c r="FR249" s="41"/>
      <c r="FS249" s="41"/>
      <c r="FT249" s="41"/>
      <c r="FU249" s="41"/>
      <c r="FV249" s="41"/>
      <c r="FW249" s="41"/>
      <c r="FX249" s="41"/>
      <c r="FY249" s="41"/>
      <c r="FZ249" s="41"/>
      <c r="GA249" s="41"/>
      <c r="GB249" s="41"/>
      <c r="GC249" s="41"/>
      <c r="GD249" s="41"/>
      <c r="GE249" s="41"/>
      <c r="GF249" s="41"/>
      <c r="GG249" s="41"/>
      <c r="GH249" s="41"/>
      <c r="GI249" s="41"/>
      <c r="GJ249" s="41"/>
      <c r="GK249" s="41"/>
      <c r="GL249" s="41"/>
      <c r="GM249" s="41"/>
      <c r="GN249" s="41"/>
      <c r="GO249" s="41"/>
      <c r="GP249" s="41"/>
      <c r="GQ249" s="41"/>
      <c r="GR249" s="41"/>
      <c r="GS249" s="41"/>
      <c r="GT249" s="41"/>
      <c r="GU249" s="41"/>
      <c r="GV249" s="41"/>
      <c r="GW249" s="41"/>
      <c r="GX249" s="41"/>
      <c r="GY249" s="41"/>
      <c r="GZ249" s="41"/>
      <c r="HA249" s="41"/>
      <c r="HB249" s="41"/>
      <c r="HC249" s="41"/>
      <c r="HD249" s="41"/>
      <c r="HE249" s="41"/>
      <c r="HF249" s="41"/>
      <c r="HG249" s="41"/>
      <c r="HH249" s="41"/>
      <c r="HI249" s="41"/>
      <c r="HJ249" s="41"/>
      <c r="HK249" s="41"/>
      <c r="HL249" s="41"/>
      <c r="HM249" s="41"/>
      <c r="HN249" s="41"/>
      <c r="HO249" s="41"/>
      <c r="HP249" s="41"/>
      <c r="HQ249" s="41"/>
      <c r="HR249" s="41"/>
      <c r="HS249" s="41"/>
      <c r="HT249" s="41"/>
      <c r="HU249" s="41"/>
      <c r="HV249" s="41"/>
      <c r="HW249" s="41"/>
      <c r="HX249" s="41"/>
      <c r="HY249" s="41"/>
      <c r="HZ249" s="41"/>
      <c r="IA249" s="41"/>
      <c r="IB249" s="41"/>
      <c r="IC249" s="41"/>
      <c r="ID249" s="41"/>
      <c r="IE249" s="41"/>
      <c r="IF249" s="41"/>
      <c r="IG249" s="41"/>
      <c r="IH249" s="41"/>
      <c r="II249" s="41"/>
      <c r="IJ249" s="41"/>
      <c r="IK249" s="41"/>
      <c r="IL249" s="41"/>
      <c r="IM249" s="41"/>
      <c r="IN249" s="41"/>
      <c r="IO249" s="41"/>
      <c r="IP249" s="41"/>
      <c r="IQ249" s="41"/>
      <c r="IR249" s="41"/>
      <c r="IS249" s="41"/>
      <c r="IT249" s="41"/>
      <c r="IU249" s="41"/>
      <c r="IV249" s="41"/>
      <c r="IW249" s="41"/>
      <c r="IX249" s="41"/>
      <c r="IY249" s="41"/>
      <c r="IZ249" s="41"/>
      <c r="JA249" s="41"/>
      <c r="JB249" s="41"/>
      <c r="JC249" s="41"/>
      <c r="JD249" s="41"/>
      <c r="JE249" s="41"/>
      <c r="JF249" s="41"/>
      <c r="JG249" s="41"/>
      <c r="JH249" s="41"/>
      <c r="JI249" s="41"/>
      <c r="JJ249" s="41"/>
      <c r="JK249" s="41"/>
      <c r="JL249" s="41"/>
      <c r="JM249" s="41"/>
      <c r="JN249" s="41"/>
      <c r="JO249" s="41"/>
      <c r="JP249" s="41"/>
      <c r="JQ249" s="41"/>
      <c r="JR249" s="41"/>
      <c r="JS249" s="41"/>
      <c r="JT249" s="41"/>
      <c r="JU249" s="41"/>
      <c r="JV249" s="41"/>
      <c r="JW249" s="41"/>
      <c r="JX249" s="41"/>
      <c r="JY249" s="41"/>
      <c r="JZ249" s="41"/>
      <c r="KA249" s="41"/>
      <c r="KB249" s="41"/>
      <c r="KC249" s="41"/>
      <c r="KD249" s="41"/>
      <c r="KE249" s="41"/>
      <c r="KF249" s="41"/>
      <c r="KG249" s="41"/>
      <c r="KH249" s="41"/>
      <c r="KI249" s="41"/>
      <c r="KJ249" s="41"/>
      <c r="KK249" s="41"/>
      <c r="KL249" s="41"/>
      <c r="KM249" s="41"/>
      <c r="KN249" s="41"/>
      <c r="KO249" s="41"/>
      <c r="KP249" s="41"/>
      <c r="KQ249" s="41"/>
      <c r="KR249" s="41"/>
      <c r="KS249" s="41"/>
      <c r="KT249" s="41"/>
      <c r="KU249" s="41"/>
      <c r="KV249" s="41"/>
      <c r="KW249" s="41"/>
      <c r="KX249" s="41"/>
      <c r="KY249" s="41"/>
      <c r="KZ249" s="41"/>
      <c r="LA249" s="41"/>
      <c r="LB249" s="41"/>
      <c r="LC249" s="41"/>
      <c r="LD249" s="41"/>
      <c r="LE249" s="41"/>
      <c r="LF249" s="41"/>
      <c r="LG249" s="41"/>
      <c r="LH249" s="41"/>
      <c r="LI249" s="41"/>
      <c r="LJ249" s="41"/>
      <c r="LK249" s="41"/>
      <c r="LL249" s="41"/>
      <c r="LM249" s="41"/>
      <c r="LN249" s="41"/>
      <c r="LO249" s="41"/>
      <c r="LP249" s="41"/>
      <c r="LQ249" s="41"/>
      <c r="LR249" s="41"/>
      <c r="LS249" s="41"/>
      <c r="LT249" s="41"/>
      <c r="LU249" s="41"/>
      <c r="LV249" s="41"/>
      <c r="LW249" s="41"/>
      <c r="LX249" s="41"/>
      <c r="LY249" s="41"/>
      <c r="LZ249" s="41"/>
      <c r="MA249" s="41"/>
      <c r="MB249" s="41"/>
      <c r="MC249" s="41"/>
      <c r="MD249" s="41"/>
      <c r="ME249" s="41"/>
      <c r="MF249" s="41"/>
      <c r="MG249" s="41"/>
      <c r="MH249" s="41"/>
      <c r="MI249" s="41"/>
      <c r="MJ249" s="41"/>
      <c r="MK249" s="41"/>
      <c r="ML249" s="41"/>
      <c r="MM249" s="41"/>
      <c r="MN249" s="41"/>
      <c r="MO249" s="41"/>
      <c r="MP249" s="41"/>
      <c r="MQ249" s="41"/>
      <c r="MR249" s="41"/>
      <c r="MS249" s="41"/>
      <c r="MT249" s="41"/>
      <c r="MU249" s="41"/>
      <c r="MV249" s="41"/>
      <c r="MW249" s="41"/>
      <c r="MX249" s="41"/>
      <c r="MY249" s="41"/>
      <c r="MZ249" s="41"/>
      <c r="NA249" s="41"/>
      <c r="NB249" s="41"/>
      <c r="NC249" s="41"/>
      <c r="ND249" s="41"/>
      <c r="NE249" s="41"/>
      <c r="NF249" s="41"/>
      <c r="NG249" s="41"/>
      <c r="NH249" s="41"/>
      <c r="NI249" s="41"/>
      <c r="NJ249" s="41"/>
      <c r="NK249" s="41"/>
      <c r="NL249" s="41"/>
      <c r="NM249" s="41"/>
      <c r="NN249" s="41"/>
      <c r="NO249" s="41"/>
      <c r="NP249" s="41"/>
      <c r="NQ249" s="41"/>
      <c r="NR249" s="41"/>
      <c r="NS249" s="41"/>
      <c r="NT249" s="41"/>
      <c r="NU249" s="41"/>
      <c r="NV249" s="41"/>
      <c r="NW249" s="41"/>
      <c r="NX249" s="41"/>
      <c r="NY249" s="41"/>
      <c r="NZ249" s="41"/>
      <c r="OA249" s="41"/>
      <c r="OB249" s="41"/>
      <c r="OC249" s="41"/>
      <c r="OD249" s="41"/>
      <c r="OE249" s="41"/>
      <c r="OF249" s="41"/>
      <c r="OG249" s="41"/>
      <c r="OH249" s="41"/>
      <c r="OI249" s="41"/>
      <c r="OJ249" s="41"/>
      <c r="OK249" s="41"/>
      <c r="OL249" s="41"/>
      <c r="OM249" s="41"/>
      <c r="ON249" s="41"/>
      <c r="OO249" s="41"/>
      <c r="OP249" s="41"/>
      <c r="OQ249" s="41"/>
      <c r="OR249" s="41"/>
      <c r="OS249" s="41"/>
      <c r="OT249" s="41"/>
      <c r="OU249" s="41"/>
      <c r="OV249" s="41"/>
      <c r="OW249" s="41"/>
      <c r="OX249" s="41"/>
      <c r="OY249" s="41"/>
      <c r="OZ249" s="41"/>
      <c r="PA249" s="41"/>
      <c r="PB249" s="41"/>
      <c r="PC249" s="41"/>
      <c r="PD249" s="41"/>
      <c r="PE249" s="41"/>
      <c r="PF249" s="41"/>
      <c r="PG249" s="41"/>
      <c r="PH249" s="41"/>
      <c r="PI249" s="41"/>
      <c r="PJ249" s="41"/>
      <c r="PK249" s="41"/>
      <c r="PL249" s="41"/>
      <c r="PM249" s="41"/>
      <c r="PN249" s="41"/>
      <c r="PO249" s="41"/>
      <c r="PP249" s="41"/>
      <c r="PQ249" s="41"/>
      <c r="PR249" s="41"/>
      <c r="PS249" s="41"/>
      <c r="PT249" s="41"/>
      <c r="PU249" s="41"/>
      <c r="PV249" s="41"/>
      <c r="PW249" s="41"/>
      <c r="PX249" s="41"/>
      <c r="PY249" s="41"/>
      <c r="PZ249" s="41"/>
      <c r="QA249" s="41"/>
      <c r="QB249" s="41"/>
      <c r="QC249" s="41"/>
      <c r="QD249" s="41"/>
      <c r="QE249" s="41"/>
      <c r="QF249" s="41"/>
      <c r="QG249" s="41"/>
      <c r="QH249" s="41"/>
      <c r="QI249" s="41"/>
      <c r="QJ249" s="41"/>
      <c r="QK249" s="41"/>
      <c r="QL249" s="41"/>
      <c r="QM249" s="41"/>
      <c r="QN249" s="41"/>
      <c r="QO249" s="41"/>
      <c r="QP249" s="41"/>
      <c r="QQ249" s="41"/>
      <c r="QR249" s="41"/>
      <c r="QS249" s="41"/>
      <c r="QT249" s="41"/>
      <c r="QU249" s="41"/>
      <c r="QV249" s="41"/>
      <c r="QW249" s="41"/>
      <c r="QX249" s="41"/>
      <c r="QY249" s="41"/>
      <c r="QZ249" s="41"/>
      <c r="RA249" s="41"/>
      <c r="RB249" s="41"/>
      <c r="RC249" s="41"/>
      <c r="RD249" s="41"/>
      <c r="RE249" s="41"/>
      <c r="RF249" s="41"/>
      <c r="RG249" s="41"/>
      <c r="RH249" s="41"/>
      <c r="RI249" s="41"/>
      <c r="RJ249" s="41"/>
      <c r="RK249" s="41"/>
      <c r="RL249" s="41"/>
      <c r="RM249" s="41"/>
      <c r="RN249" s="41"/>
      <c r="RO249" s="41"/>
      <c r="RP249" s="41"/>
      <c r="RQ249" s="41"/>
      <c r="RR249" s="41"/>
      <c r="RS249" s="41"/>
      <c r="RT249" s="41"/>
      <c r="RU249" s="41"/>
      <c r="RV249" s="41"/>
      <c r="RW249" s="41"/>
      <c r="RX249" s="41"/>
      <c r="RY249" s="41"/>
      <c r="RZ249" s="41"/>
      <c r="SA249" s="41"/>
      <c r="SB249" s="41"/>
      <c r="SC249" s="41"/>
      <c r="SD249" s="41"/>
      <c r="SE249" s="41"/>
      <c r="SF249" s="41"/>
      <c r="SG249" s="41"/>
      <c r="SH249" s="41"/>
      <c r="SI249" s="41"/>
      <c r="SJ249" s="41"/>
      <c r="SK249" s="41"/>
      <c r="SL249" s="41"/>
      <c r="SM249" s="41"/>
      <c r="SN249" s="41"/>
      <c r="SO249" s="41"/>
      <c r="SP249" s="41"/>
      <c r="SQ249" s="41"/>
      <c r="SR249" s="41"/>
      <c r="SS249" s="41"/>
      <c r="ST249" s="41"/>
      <c r="SU249" s="41"/>
      <c r="SV249" s="41"/>
      <c r="SW249" s="41"/>
      <c r="SX249" s="41"/>
      <c r="SY249" s="41"/>
      <c r="SZ249" s="41"/>
      <c r="TA249" s="41"/>
      <c r="TB249" s="41"/>
      <c r="TC249" s="41"/>
      <c r="TD249" s="41"/>
      <c r="TE249" s="41"/>
      <c r="TF249" s="41"/>
      <c r="TG249" s="41"/>
      <c r="TH249" s="41"/>
      <c r="TI249" s="41"/>
      <c r="TJ249" s="41"/>
      <c r="TK249" s="41"/>
      <c r="TL249" s="41"/>
      <c r="TM249" s="41"/>
      <c r="TN249" s="41"/>
      <c r="TO249" s="41"/>
      <c r="TP249" s="41"/>
      <c r="TQ249" s="41"/>
      <c r="TR249" s="41"/>
      <c r="TS249" s="41"/>
      <c r="TT249" s="41"/>
      <c r="TU249" s="41"/>
      <c r="TV249" s="41"/>
      <c r="TW249" s="41"/>
      <c r="TX249" s="41"/>
      <c r="TY249" s="41"/>
      <c r="TZ249" s="41"/>
      <c r="UA249" s="41"/>
      <c r="UB249" s="41"/>
      <c r="UC249" s="41"/>
      <c r="UD249" s="41"/>
      <c r="UE249" s="41"/>
      <c r="UF249" s="41"/>
      <c r="UG249" s="41"/>
      <c r="UH249" s="41"/>
      <c r="UI249" s="41"/>
      <c r="UJ249" s="41"/>
      <c r="UK249" s="41"/>
      <c r="UL249" s="41"/>
      <c r="UM249" s="41"/>
      <c r="UN249" s="41"/>
      <c r="UO249" s="41"/>
      <c r="UP249" s="41"/>
      <c r="UQ249" s="41"/>
      <c r="UR249" s="41"/>
      <c r="US249" s="41"/>
      <c r="UT249" s="41"/>
      <c r="UU249" s="41"/>
      <c r="UV249" s="41"/>
      <c r="UW249" s="41"/>
      <c r="UX249" s="41"/>
      <c r="UY249" s="41"/>
      <c r="UZ249" s="41"/>
      <c r="VA249" s="41"/>
      <c r="VB249" s="41"/>
      <c r="VC249" s="41"/>
      <c r="VD249" s="41"/>
      <c r="VE249" s="41"/>
      <c r="VF249" s="41"/>
      <c r="VG249" s="41"/>
      <c r="VH249" s="41"/>
      <c r="VI249" s="41"/>
      <c r="VJ249" s="41"/>
      <c r="VK249" s="41"/>
      <c r="VL249" s="41"/>
      <c r="VM249" s="41"/>
      <c r="VN249" s="41"/>
      <c r="VO249" s="41"/>
      <c r="VP249" s="41"/>
      <c r="VQ249" s="41"/>
      <c r="VR249" s="41"/>
      <c r="VS249" s="41"/>
      <c r="VT249" s="41"/>
      <c r="VU249" s="41"/>
      <c r="VV249" s="41"/>
      <c r="VW249" s="41"/>
      <c r="VX249" s="41"/>
      <c r="VY249" s="41"/>
      <c r="VZ249" s="41"/>
      <c r="WA249" s="41"/>
      <c r="WB249" s="41"/>
      <c r="WC249" s="41"/>
      <c r="WD249" s="41"/>
      <c r="WE249" s="41"/>
      <c r="WF249" s="41"/>
      <c r="WG249" s="41"/>
      <c r="WH249" s="41"/>
      <c r="WI249" s="41"/>
      <c r="WJ249" s="41"/>
      <c r="WK249" s="41"/>
      <c r="WL249" s="41"/>
      <c r="WM249" s="41"/>
      <c r="WN249" s="41"/>
      <c r="WO249" s="41"/>
      <c r="WP249" s="41"/>
      <c r="WQ249" s="41"/>
      <c r="WR249" s="41"/>
      <c r="WS249" s="41"/>
      <c r="WT249" s="41"/>
      <c r="WU249" s="41"/>
      <c r="WV249" s="41"/>
      <c r="WW249" s="41"/>
      <c r="WX249" s="41"/>
      <c r="WY249" s="41"/>
      <c r="WZ249" s="41"/>
      <c r="XA249" s="41"/>
      <c r="XB249" s="41"/>
      <c r="XC249" s="41"/>
      <c r="XD249" s="41"/>
      <c r="XE249" s="41"/>
      <c r="XF249" s="41"/>
      <c r="XG249" s="41"/>
      <c r="XH249" s="41"/>
      <c r="XI249" s="41"/>
      <c r="XJ249" s="41"/>
      <c r="XK249" s="41"/>
      <c r="XL249" s="41"/>
      <c r="XM249" s="41"/>
      <c r="XN249" s="41"/>
      <c r="XO249" s="41"/>
      <c r="XP249" s="41"/>
      <c r="XQ249" s="41"/>
      <c r="XR249" s="41"/>
      <c r="XS249" s="41"/>
      <c r="XT249" s="41"/>
      <c r="XU249" s="41"/>
      <c r="XV249" s="41"/>
      <c r="XW249" s="41"/>
      <c r="XX249" s="41"/>
      <c r="XY249" s="41"/>
      <c r="XZ249" s="41"/>
      <c r="YA249" s="41"/>
      <c r="YB249" s="41"/>
      <c r="YC249" s="41"/>
      <c r="YD249" s="41"/>
      <c r="YE249" s="41"/>
      <c r="YF249" s="41"/>
      <c r="YG249" s="41"/>
      <c r="YH249" s="41"/>
      <c r="YI249" s="41"/>
      <c r="YJ249" s="41"/>
      <c r="YK249" s="41"/>
      <c r="YL249" s="41"/>
      <c r="YM249" s="41"/>
      <c r="YN249" s="41"/>
      <c r="YO249" s="41"/>
      <c r="YP249" s="41"/>
      <c r="YQ249" s="41"/>
      <c r="YR249" s="41"/>
      <c r="YS249" s="41"/>
      <c r="YT249" s="41"/>
      <c r="YU249" s="41"/>
      <c r="YV249" s="41"/>
      <c r="YW249" s="41"/>
      <c r="YX249" s="41"/>
      <c r="YY249" s="41"/>
      <c r="YZ249" s="41"/>
      <c r="ZA249" s="41"/>
      <c r="ZB249" s="41"/>
      <c r="ZC249" s="41"/>
      <c r="ZD249" s="41"/>
      <c r="ZE249" s="41"/>
      <c r="ZF249" s="41"/>
      <c r="ZG249" s="41"/>
      <c r="ZH249" s="41"/>
      <c r="ZI249" s="41"/>
      <c r="ZJ249" s="41"/>
      <c r="ZK249" s="41"/>
      <c r="ZL249" s="41"/>
      <c r="ZM249" s="41"/>
      <c r="ZN249" s="41"/>
      <c r="ZO249" s="41"/>
      <c r="ZP249" s="41"/>
      <c r="ZQ249" s="41"/>
      <c r="ZR249" s="41"/>
      <c r="ZS249" s="41"/>
      <c r="ZT249" s="41"/>
      <c r="ZU249" s="41"/>
      <c r="ZV249" s="41"/>
      <c r="ZW249" s="41"/>
      <c r="ZX249" s="41"/>
      <c r="ZY249" s="41"/>
      <c r="ZZ249" s="41"/>
      <c r="AAA249" s="41"/>
      <c r="AAB249" s="41"/>
      <c r="AAC249" s="41"/>
      <c r="AAD249" s="41"/>
      <c r="AAE249" s="41"/>
      <c r="AAF249" s="41"/>
      <c r="AAG249" s="41"/>
      <c r="AAH249" s="41"/>
      <c r="AAI249" s="41"/>
      <c r="AAJ249" s="41"/>
      <c r="AAK249" s="41"/>
      <c r="AAL249" s="41"/>
      <c r="AAM249" s="41"/>
      <c r="AAN249" s="41"/>
      <c r="AAO249" s="41"/>
      <c r="AAP249" s="41"/>
      <c r="AAQ249" s="41"/>
      <c r="AAR249" s="41"/>
      <c r="AAS249" s="41"/>
      <c r="AAT249" s="41"/>
      <c r="AAU249" s="41"/>
      <c r="AAV249" s="41"/>
      <c r="AAW249" s="41"/>
      <c r="AAX249" s="41"/>
      <c r="AAY249" s="41"/>
      <c r="AAZ249" s="41"/>
      <c r="ABA249" s="41"/>
      <c r="ABB249" s="41"/>
      <c r="ABC249" s="41"/>
      <c r="ABD249" s="41"/>
      <c r="ABE249" s="41"/>
      <c r="ABF249" s="41"/>
      <c r="ABG249" s="41"/>
      <c r="ABH249" s="41"/>
      <c r="ABI249" s="41"/>
      <c r="ABJ249" s="41"/>
      <c r="ABK249" s="41"/>
      <c r="ABL249" s="41"/>
      <c r="ABM249" s="41"/>
      <c r="ABN249" s="41"/>
      <c r="ABO249" s="41"/>
      <c r="ABP249" s="41"/>
      <c r="ABQ249" s="41"/>
      <c r="ABR249" s="41"/>
      <c r="ABS249" s="41"/>
      <c r="ABT249" s="41"/>
      <c r="ABU249" s="41"/>
      <c r="ABV249" s="41"/>
      <c r="ABW249" s="41"/>
      <c r="ABX249" s="41"/>
      <c r="ABY249" s="41"/>
      <c r="ABZ249" s="41"/>
      <c r="ACA249" s="41"/>
      <c r="ACB249" s="41"/>
      <c r="ACC249" s="41"/>
      <c r="ACD249" s="41"/>
      <c r="ACE249" s="41"/>
      <c r="ACF249" s="41"/>
      <c r="ACG249" s="41"/>
      <c r="ACH249" s="41"/>
      <c r="ACI249" s="41"/>
      <c r="ACJ249" s="41"/>
      <c r="ACK249" s="41"/>
      <c r="ACL249" s="41"/>
      <c r="ACM249" s="41"/>
      <c r="ACN249" s="41"/>
      <c r="ACO249" s="41"/>
      <c r="ACP249" s="41"/>
      <c r="ACQ249" s="41"/>
      <c r="ACR249" s="41"/>
      <c r="ACS249" s="41"/>
      <c r="ACT249" s="41"/>
      <c r="ACU249" s="41"/>
      <c r="ACV249" s="41"/>
      <c r="ACW249" s="41"/>
      <c r="ACX249" s="41"/>
      <c r="ACY249" s="41"/>
      <c r="ACZ249" s="41"/>
      <c r="ADA249" s="41"/>
      <c r="ADB249" s="41"/>
      <c r="ADC249" s="41"/>
      <c r="ADD249" s="41"/>
      <c r="ADE249" s="41"/>
      <c r="ADF249" s="41"/>
      <c r="ADG249" s="41"/>
      <c r="ADH249" s="41"/>
      <c r="ADI249" s="41"/>
      <c r="ADJ249" s="41"/>
      <c r="ADK249" s="41"/>
      <c r="ADL249" s="41"/>
      <c r="ADM249" s="41"/>
      <c r="ADN249" s="41"/>
      <c r="ADO249" s="41"/>
      <c r="ADP249" s="41"/>
      <c r="ADQ249" s="41"/>
      <c r="ADR249" s="41"/>
      <c r="ADS249" s="41"/>
      <c r="ADT249" s="41"/>
      <c r="ADU249" s="41"/>
      <c r="ADV249" s="41"/>
      <c r="ADW249" s="41"/>
      <c r="ADX249" s="41"/>
      <c r="ADY249" s="41"/>
      <c r="ADZ249" s="41"/>
      <c r="AEA249" s="41"/>
      <c r="AEB249" s="41"/>
      <c r="AEC249" s="41"/>
      <c r="AED249" s="41"/>
      <c r="AEE249" s="41"/>
      <c r="AEF249" s="41"/>
      <c r="AEG249" s="41"/>
      <c r="AEH249" s="41"/>
      <c r="AEI249" s="41"/>
      <c r="AEJ249" s="41"/>
      <c r="AEK249" s="41"/>
      <c r="AEL249" s="41"/>
      <c r="AEM249" s="41"/>
      <c r="AEN249" s="41"/>
      <c r="AEO249" s="41"/>
      <c r="AEP249" s="41"/>
      <c r="AEQ249" s="41"/>
      <c r="AER249" s="41"/>
      <c r="AES249" s="41"/>
      <c r="AET249" s="41"/>
      <c r="AEU249" s="41"/>
      <c r="AEV249" s="41"/>
      <c r="AEW249" s="41"/>
      <c r="AEX249" s="41"/>
      <c r="AEY249" s="41"/>
      <c r="AEZ249" s="41"/>
      <c r="AFA249" s="41"/>
      <c r="AFB249" s="41"/>
      <c r="AFC249" s="41"/>
      <c r="AFD249" s="41"/>
      <c r="AFE249" s="41"/>
      <c r="AFF249" s="41"/>
      <c r="AFG249" s="41"/>
      <c r="AFH249" s="41"/>
      <c r="AFI249" s="41"/>
      <c r="AFJ249" s="41"/>
      <c r="AFK249" s="41"/>
      <c r="AFL249" s="41"/>
      <c r="AFM249" s="41"/>
      <c r="AFN249" s="41"/>
      <c r="AFO249" s="41"/>
      <c r="AFP249" s="41"/>
      <c r="AFQ249" s="41"/>
      <c r="AFR249" s="41"/>
      <c r="AFS249" s="41"/>
      <c r="AFT249" s="41"/>
      <c r="AFU249" s="41"/>
      <c r="AFV249" s="41"/>
      <c r="AFW249" s="41"/>
      <c r="AFX249" s="41"/>
      <c r="AFY249" s="41"/>
      <c r="AFZ249" s="41"/>
      <c r="AGA249" s="41"/>
      <c r="AGB249" s="41"/>
      <c r="AGC249" s="41"/>
      <c r="AGD249" s="41"/>
      <c r="AGE249" s="41"/>
      <c r="AGF249" s="41"/>
      <c r="AGG249" s="41"/>
      <c r="AGH249" s="41"/>
      <c r="AGI249" s="41"/>
      <c r="AGJ249" s="41"/>
      <c r="AGK249" s="41"/>
      <c r="AGL249" s="41"/>
      <c r="AGM249" s="41"/>
      <c r="AGN249" s="41"/>
      <c r="AGO249" s="41"/>
      <c r="AGP249" s="41"/>
      <c r="AGQ249" s="41"/>
      <c r="AGR249" s="41"/>
      <c r="AGS249" s="41"/>
      <c r="AGT249" s="41"/>
      <c r="AGU249" s="41"/>
      <c r="AGV249" s="41"/>
      <c r="AGW249" s="41"/>
      <c r="AGX249" s="41"/>
      <c r="AGY249" s="41"/>
      <c r="AGZ249" s="41"/>
      <c r="AHA249" s="41"/>
      <c r="AHB249" s="41"/>
      <c r="AHC249" s="41"/>
      <c r="AHD249" s="41"/>
      <c r="AHE249" s="41"/>
      <c r="AHF249" s="41"/>
      <c r="AHG249" s="41"/>
      <c r="AHH249" s="41"/>
      <c r="AHI249" s="41"/>
      <c r="AHJ249" s="41"/>
      <c r="AHK249" s="41"/>
      <c r="AHL249" s="41"/>
      <c r="AHM249" s="41"/>
      <c r="AHN249" s="41"/>
      <c r="AHO249" s="41"/>
      <c r="AHP249" s="41"/>
      <c r="AHQ249" s="41"/>
      <c r="AHR249" s="41"/>
      <c r="AHS249" s="41"/>
      <c r="AHT249" s="41"/>
      <c r="AHU249" s="41"/>
      <c r="AHV249" s="41"/>
      <c r="AHW249" s="41"/>
      <c r="AHX249" s="41"/>
      <c r="AHY249" s="41"/>
      <c r="AHZ249" s="41"/>
      <c r="AIA249" s="41"/>
      <c r="AIB249" s="41"/>
      <c r="AIC249" s="41"/>
      <c r="AID249" s="41"/>
      <c r="AIE249" s="41"/>
      <c r="AIF249" s="41"/>
      <c r="AIG249" s="41"/>
      <c r="AIH249" s="41"/>
      <c r="AII249" s="41"/>
      <c r="AIJ249" s="41"/>
      <c r="AIK249" s="41"/>
      <c r="AIL249" s="41"/>
      <c r="AIM249" s="41"/>
      <c r="AIN249" s="41"/>
      <c r="AIO249" s="41"/>
      <c r="AIP249" s="41"/>
      <c r="AIQ249" s="41"/>
      <c r="AIR249" s="41"/>
      <c r="AIS249" s="41"/>
      <c r="AIT249" s="41"/>
      <c r="AIU249" s="41"/>
      <c r="AIV249" s="41"/>
      <c r="AIW249" s="41"/>
      <c r="AIX249" s="41"/>
      <c r="AIY249" s="41"/>
      <c r="AIZ249" s="41"/>
      <c r="AJA249" s="41"/>
      <c r="AJB249" s="41"/>
      <c r="AJC249" s="41"/>
      <c r="AJD249" s="41"/>
      <c r="AJE249" s="41"/>
      <c r="AJF249" s="41"/>
      <c r="AJG249" s="41"/>
      <c r="AJH249" s="41"/>
      <c r="AJI249" s="41"/>
      <c r="AJJ249" s="41"/>
      <c r="AJK249" s="41"/>
      <c r="AJL249" s="41"/>
      <c r="AJM249" s="41"/>
      <c r="AJN249" s="41"/>
      <c r="AJO249" s="41"/>
      <c r="AJP249" s="41"/>
      <c r="AJQ249" s="41"/>
      <c r="AJR249" s="41"/>
      <c r="AJS249" s="41"/>
      <c r="AJT249" s="41"/>
      <c r="AJU249" s="41"/>
      <c r="AJV249" s="41"/>
      <c r="AJW249" s="41"/>
      <c r="AJX249" s="41"/>
      <c r="AJY249" s="41"/>
      <c r="AJZ249" s="41"/>
      <c r="AKA249" s="41"/>
      <c r="AKB249" s="41"/>
      <c r="AKC249" s="41"/>
      <c r="AKD249" s="41"/>
      <c r="AKE249" s="41"/>
      <c r="AKF249" s="41"/>
      <c r="AKG249" s="41"/>
      <c r="AKH249" s="41"/>
      <c r="AKI249" s="41"/>
      <c r="AKJ249" s="41"/>
      <c r="AKK249" s="41"/>
      <c r="AKL249" s="41"/>
      <c r="AKM249" s="41"/>
      <c r="AKN249" s="41"/>
      <c r="AKO249" s="41"/>
      <c r="AKP249" s="41"/>
      <c r="AKQ249" s="41"/>
      <c r="AKR249" s="41"/>
      <c r="AKS249" s="41"/>
      <c r="AKT249" s="41"/>
      <c r="AKU249" s="41"/>
      <c r="AKV249" s="41"/>
      <c r="AKW249" s="41"/>
      <c r="AKX249" s="41"/>
      <c r="AKY249" s="41"/>
      <c r="AKZ249" s="41"/>
      <c r="ALA249" s="41"/>
      <c r="ALB249" s="41"/>
      <c r="ALC249" s="41"/>
      <c r="ALD249" s="41"/>
      <c r="ALE249" s="41"/>
      <c r="ALF249" s="41"/>
      <c r="ALG249" s="41"/>
      <c r="ALH249" s="41"/>
      <c r="ALI249" s="41"/>
      <c r="ALJ249" s="41"/>
      <c r="ALK249" s="41"/>
      <c r="ALL249" s="41"/>
      <c r="ALM249" s="41"/>
      <c r="ALN249" s="41"/>
      <c r="ALO249" s="41"/>
      <c r="ALP249" s="41"/>
      <c r="ALQ249" s="41"/>
      <c r="ALR249" s="41"/>
      <c r="ALS249" s="41"/>
      <c r="ALT249" s="41"/>
      <c r="ALU249" s="41"/>
      <c r="ALV249" s="41"/>
      <c r="ALW249" s="41"/>
      <c r="ALX249" s="41"/>
      <c r="ALY249" s="41"/>
      <c r="ALZ249" s="41"/>
      <c r="AMA249" s="41"/>
      <c r="AMB249" s="41"/>
      <c r="AMC249" s="41"/>
      <c r="AMD249" s="41"/>
      <c r="AME249" s="41"/>
    </row>
    <row r="250" spans="1:1019" ht="21" customHeight="1" thickBot="1" x14ac:dyDescent="0.25">
      <c r="A250" s="531" t="s">
        <v>17</v>
      </c>
      <c r="B250" s="30" t="s">
        <v>18</v>
      </c>
      <c r="C250" s="26" t="s">
        <v>18</v>
      </c>
      <c r="D250" s="1134" t="s">
        <v>80</v>
      </c>
      <c r="E250" s="1009"/>
      <c r="F250" s="1009"/>
      <c r="G250" s="1009"/>
      <c r="H250" s="1009"/>
      <c r="I250" s="1009"/>
      <c r="J250" s="1009"/>
      <c r="K250" s="33">
        <f>K41+K44+K47+K53+K58+K63+K69+K74+K80+K85+K91+K96+K101+K106+K111+K116+K121+K131+K136+K141+K146+K151+K156+K164+K169+K174+K179+K184+K193+K196+K199+K201+K204+K207+K210+K213+K217+K220+K223+K229+K231+K234+K237+K240+K243+K249+K188+K226+K159+K126+K37+K34+K30+K26+K246</f>
        <v>4672.2000000000016</v>
      </c>
      <c r="L250" s="34">
        <f t="shared" ref="L250:AB250" si="80">L41+L44+L47+L53+L58+L63+L69+L74+L80+L85+L91+L96+L101+L106+L111+L116+L121+L131+L136+L141+L146+L151+L156+L164+L169+L174+L179+L184+L193+L196+L199+L201+L204+L207+L210+L213+L217+L220+L223+L229+L231+L234+L237+L240+L243+L249+L188+L226+L159+L126+L37+L34+L30+L26+L246</f>
        <v>209.6</v>
      </c>
      <c r="M250" s="34">
        <f t="shared" si="80"/>
        <v>0</v>
      </c>
      <c r="N250" s="35">
        <f t="shared" si="80"/>
        <v>4462.6000000000004</v>
      </c>
      <c r="O250" s="33">
        <f t="shared" si="80"/>
        <v>4643.9000000000005</v>
      </c>
      <c r="P250" s="34">
        <f t="shared" si="80"/>
        <v>254.8</v>
      </c>
      <c r="Q250" s="34">
        <f t="shared" si="80"/>
        <v>0</v>
      </c>
      <c r="R250" s="35">
        <f t="shared" si="80"/>
        <v>4389.1000000000004</v>
      </c>
      <c r="S250" s="33">
        <f t="shared" si="80"/>
        <v>5524.5</v>
      </c>
      <c r="T250" s="34">
        <f t="shared" si="80"/>
        <v>448.7</v>
      </c>
      <c r="U250" s="34">
        <f t="shared" si="80"/>
        <v>0</v>
      </c>
      <c r="V250" s="35">
        <f t="shared" si="80"/>
        <v>5075.8</v>
      </c>
      <c r="W250" s="33">
        <f t="shared" si="80"/>
        <v>0</v>
      </c>
      <c r="X250" s="34">
        <f t="shared" si="80"/>
        <v>0</v>
      </c>
      <c r="Y250" s="34">
        <f t="shared" si="80"/>
        <v>0</v>
      </c>
      <c r="Z250" s="35">
        <f t="shared" si="80"/>
        <v>0</v>
      </c>
      <c r="AA250" s="36">
        <f t="shared" si="80"/>
        <v>700.5</v>
      </c>
      <c r="AB250" s="36">
        <f t="shared" si="80"/>
        <v>371.1</v>
      </c>
      <c r="AC250" s="1083"/>
      <c r="AD250" s="1083"/>
      <c r="AE250" s="1083"/>
      <c r="AF250" s="1084"/>
      <c r="AG250" s="41"/>
      <c r="AH250" s="41"/>
      <c r="AI250" s="41"/>
      <c r="AJ250" s="41"/>
      <c r="AK250" s="41"/>
      <c r="AL250" s="41"/>
      <c r="AM250" s="41"/>
      <c r="AN250" s="67"/>
      <c r="AO250" s="67"/>
      <c r="AP250" s="67"/>
      <c r="AQ250" s="58"/>
      <c r="AR250" s="58"/>
      <c r="AS250" s="58"/>
      <c r="AT250" s="58"/>
      <c r="AU250" s="58"/>
      <c r="AV250" s="58"/>
      <c r="AW250" s="58"/>
      <c r="AX250" s="58"/>
      <c r="AY250" s="58"/>
      <c r="AZ250" s="58"/>
      <c r="BA250" s="58"/>
      <c r="BB250" s="58"/>
      <c r="BC250" s="58"/>
      <c r="BD250" s="58"/>
      <c r="BE250" s="58"/>
      <c r="BF250" s="58"/>
      <c r="BG250" s="59"/>
      <c r="BH250" s="67"/>
      <c r="BI250" s="67"/>
      <c r="BJ250" s="67"/>
      <c r="BK250" s="67"/>
      <c r="BL250" s="67"/>
      <c r="BM250" s="67"/>
      <c r="BN250" s="67"/>
      <c r="BO250" s="67"/>
      <c r="BP250" s="41"/>
      <c r="BQ250" s="41"/>
      <c r="BR250" s="41"/>
      <c r="BS250" s="41"/>
      <c r="BT250" s="41"/>
      <c r="BU250" s="41"/>
      <c r="BV250" s="41"/>
      <c r="BW250" s="41"/>
      <c r="BX250" s="41"/>
      <c r="BY250" s="41"/>
      <c r="BZ250" s="41"/>
      <c r="CA250" s="41"/>
      <c r="CB250" s="41"/>
      <c r="CC250" s="41"/>
      <c r="CD250" s="41"/>
      <c r="CE250" s="41"/>
      <c r="CF250" s="41"/>
      <c r="CG250" s="41"/>
      <c r="CH250" s="41"/>
      <c r="CI250" s="41"/>
      <c r="CJ250" s="41"/>
      <c r="CK250" s="41"/>
      <c r="CL250" s="41"/>
      <c r="CM250" s="41"/>
      <c r="CN250" s="41"/>
      <c r="CO250" s="41"/>
      <c r="CP250" s="41"/>
      <c r="CQ250" s="41"/>
      <c r="CR250" s="41"/>
      <c r="CS250" s="41"/>
      <c r="CT250" s="41"/>
      <c r="CU250" s="41"/>
      <c r="CV250" s="41"/>
      <c r="CW250" s="41"/>
      <c r="CX250" s="41"/>
      <c r="CY250" s="41"/>
      <c r="CZ250" s="41"/>
      <c r="DA250" s="41"/>
      <c r="DB250" s="41"/>
      <c r="DC250" s="41"/>
      <c r="DD250" s="41"/>
      <c r="DE250" s="41"/>
      <c r="DF250" s="41"/>
      <c r="DG250" s="41"/>
      <c r="DH250" s="41"/>
      <c r="DI250" s="41"/>
      <c r="DJ250" s="41"/>
      <c r="DK250" s="41"/>
      <c r="DL250" s="41"/>
      <c r="DM250" s="41"/>
      <c r="DN250" s="41"/>
      <c r="DO250" s="41"/>
      <c r="DP250" s="41"/>
      <c r="DQ250" s="41"/>
      <c r="DR250" s="41"/>
      <c r="DS250" s="41"/>
      <c r="DT250" s="41"/>
      <c r="DU250" s="41"/>
      <c r="DV250" s="41"/>
      <c r="DW250" s="41"/>
      <c r="DX250" s="41"/>
      <c r="DY250" s="41"/>
      <c r="DZ250" s="41"/>
      <c r="EA250" s="41"/>
      <c r="EB250" s="41"/>
      <c r="EC250" s="41"/>
      <c r="ED250" s="41"/>
      <c r="EE250" s="41"/>
      <c r="EF250" s="41"/>
      <c r="EG250" s="41"/>
      <c r="EH250" s="41"/>
      <c r="EI250" s="41"/>
      <c r="EJ250" s="41"/>
      <c r="EK250" s="41"/>
      <c r="EL250" s="41"/>
      <c r="EM250" s="41"/>
      <c r="EN250" s="41"/>
      <c r="EO250" s="41"/>
      <c r="EP250" s="41"/>
      <c r="EQ250" s="41"/>
      <c r="ER250" s="41"/>
      <c r="ES250" s="41"/>
      <c r="ET250" s="41"/>
      <c r="EU250" s="41"/>
      <c r="EV250" s="41"/>
      <c r="EW250" s="41"/>
      <c r="EX250" s="41"/>
      <c r="EY250" s="41"/>
      <c r="EZ250" s="41"/>
      <c r="FA250" s="41"/>
      <c r="FB250" s="41"/>
      <c r="FC250" s="41"/>
      <c r="FD250" s="41"/>
      <c r="FE250" s="41"/>
      <c r="FF250" s="41"/>
      <c r="FG250" s="41"/>
      <c r="FH250" s="41"/>
      <c r="FI250" s="41"/>
      <c r="FJ250" s="41"/>
      <c r="FK250" s="41"/>
      <c r="FL250" s="41"/>
      <c r="FM250" s="41"/>
      <c r="FN250" s="41"/>
      <c r="FO250" s="41"/>
      <c r="FP250" s="41"/>
      <c r="FQ250" s="41"/>
      <c r="FR250" s="41"/>
      <c r="FS250" s="41"/>
      <c r="FT250" s="41"/>
      <c r="FU250" s="41"/>
      <c r="FV250" s="41"/>
      <c r="FW250" s="41"/>
      <c r="FX250" s="41"/>
      <c r="FY250" s="41"/>
      <c r="FZ250" s="41"/>
      <c r="GA250" s="41"/>
      <c r="GB250" s="41"/>
      <c r="GC250" s="41"/>
      <c r="GD250" s="41"/>
      <c r="GE250" s="41"/>
      <c r="GF250" s="41"/>
      <c r="GG250" s="41"/>
      <c r="GH250" s="41"/>
      <c r="GI250" s="41"/>
      <c r="GJ250" s="41"/>
      <c r="GK250" s="41"/>
      <c r="GL250" s="41"/>
      <c r="GM250" s="41"/>
      <c r="GN250" s="41"/>
      <c r="GO250" s="41"/>
      <c r="GP250" s="41"/>
      <c r="GQ250" s="41"/>
      <c r="GR250" s="41"/>
      <c r="GS250" s="41"/>
      <c r="GT250" s="41"/>
      <c r="GU250" s="41"/>
      <c r="GV250" s="41"/>
      <c r="GW250" s="41"/>
      <c r="GX250" s="41"/>
      <c r="GY250" s="41"/>
      <c r="GZ250" s="41"/>
      <c r="HA250" s="41"/>
      <c r="HB250" s="41"/>
      <c r="HC250" s="41"/>
      <c r="HD250" s="41"/>
      <c r="HE250" s="41"/>
      <c r="HF250" s="41"/>
      <c r="HG250" s="41"/>
      <c r="HH250" s="41"/>
      <c r="HI250" s="41"/>
      <c r="HJ250" s="41"/>
      <c r="HK250" s="41"/>
      <c r="HL250" s="41"/>
      <c r="HM250" s="41"/>
      <c r="HN250" s="41"/>
      <c r="HO250" s="41"/>
      <c r="HP250" s="41"/>
      <c r="HQ250" s="41"/>
      <c r="HR250" s="41"/>
      <c r="HS250" s="41"/>
      <c r="HT250" s="41"/>
      <c r="HU250" s="41"/>
      <c r="HV250" s="41"/>
      <c r="HW250" s="41"/>
      <c r="HX250" s="41"/>
      <c r="HY250" s="41"/>
      <c r="HZ250" s="41"/>
      <c r="IA250" s="41"/>
      <c r="IB250" s="41"/>
      <c r="IC250" s="41"/>
      <c r="ID250" s="41"/>
      <c r="IE250" s="41"/>
      <c r="IF250" s="41"/>
      <c r="IG250" s="41"/>
      <c r="IH250" s="41"/>
      <c r="II250" s="41"/>
      <c r="IJ250" s="41"/>
      <c r="IK250" s="41"/>
      <c r="IL250" s="41"/>
      <c r="IM250" s="41"/>
      <c r="IN250" s="41"/>
      <c r="IO250" s="41"/>
      <c r="IP250" s="41"/>
      <c r="IQ250" s="41"/>
      <c r="IR250" s="41"/>
      <c r="IS250" s="41"/>
      <c r="IT250" s="41"/>
      <c r="IU250" s="41"/>
      <c r="IV250" s="41"/>
      <c r="IW250" s="41"/>
      <c r="IX250" s="41"/>
      <c r="IY250" s="41"/>
      <c r="IZ250" s="41"/>
      <c r="JA250" s="41"/>
      <c r="JB250" s="41"/>
      <c r="JC250" s="41"/>
      <c r="JD250" s="41"/>
      <c r="JE250" s="41"/>
      <c r="JF250" s="41"/>
      <c r="JG250" s="41"/>
      <c r="JH250" s="41"/>
      <c r="JI250" s="41"/>
      <c r="JJ250" s="41"/>
      <c r="JK250" s="41"/>
      <c r="JL250" s="41"/>
      <c r="JM250" s="41"/>
      <c r="JN250" s="41"/>
      <c r="JO250" s="41"/>
      <c r="JP250" s="41"/>
      <c r="JQ250" s="41"/>
      <c r="JR250" s="41"/>
      <c r="JS250" s="41"/>
      <c r="JT250" s="41"/>
      <c r="JU250" s="41"/>
      <c r="JV250" s="41"/>
      <c r="JW250" s="41"/>
      <c r="JX250" s="41"/>
      <c r="JY250" s="41"/>
      <c r="JZ250" s="41"/>
      <c r="KA250" s="41"/>
      <c r="KB250" s="41"/>
      <c r="KC250" s="41"/>
      <c r="KD250" s="41"/>
      <c r="KE250" s="41"/>
      <c r="KF250" s="41"/>
      <c r="KG250" s="41"/>
      <c r="KH250" s="41"/>
      <c r="KI250" s="41"/>
      <c r="KJ250" s="41"/>
      <c r="KK250" s="41"/>
      <c r="KL250" s="41"/>
      <c r="KM250" s="41"/>
      <c r="KN250" s="41"/>
      <c r="KO250" s="41"/>
      <c r="KP250" s="41"/>
      <c r="KQ250" s="41"/>
      <c r="KR250" s="41"/>
      <c r="KS250" s="41"/>
      <c r="KT250" s="41"/>
      <c r="KU250" s="41"/>
      <c r="KV250" s="41"/>
      <c r="KW250" s="41"/>
      <c r="KX250" s="41"/>
      <c r="KY250" s="41"/>
      <c r="KZ250" s="41"/>
      <c r="LA250" s="41"/>
      <c r="LB250" s="41"/>
      <c r="LC250" s="41"/>
      <c r="LD250" s="41"/>
      <c r="LE250" s="41"/>
      <c r="LF250" s="41"/>
      <c r="LG250" s="41"/>
      <c r="LH250" s="41"/>
      <c r="LI250" s="41"/>
      <c r="LJ250" s="41"/>
      <c r="LK250" s="41"/>
      <c r="LL250" s="41"/>
      <c r="LM250" s="41"/>
      <c r="LN250" s="41"/>
      <c r="LO250" s="41"/>
      <c r="LP250" s="41"/>
      <c r="LQ250" s="41"/>
      <c r="LR250" s="41"/>
      <c r="LS250" s="41"/>
      <c r="LT250" s="41"/>
      <c r="LU250" s="41"/>
      <c r="LV250" s="41"/>
      <c r="LW250" s="41"/>
      <c r="LX250" s="41"/>
      <c r="LY250" s="41"/>
      <c r="LZ250" s="41"/>
      <c r="MA250" s="41"/>
      <c r="MB250" s="41"/>
      <c r="MC250" s="41"/>
      <c r="MD250" s="41"/>
      <c r="ME250" s="41"/>
      <c r="MF250" s="41"/>
      <c r="MG250" s="41"/>
      <c r="MH250" s="41"/>
      <c r="MI250" s="41"/>
      <c r="MJ250" s="41"/>
      <c r="MK250" s="41"/>
      <c r="ML250" s="41"/>
      <c r="MM250" s="41"/>
      <c r="MN250" s="41"/>
      <c r="MO250" s="41"/>
      <c r="MP250" s="41"/>
      <c r="MQ250" s="41"/>
      <c r="MR250" s="41"/>
      <c r="MS250" s="41"/>
      <c r="MT250" s="41"/>
      <c r="MU250" s="41"/>
      <c r="MV250" s="41"/>
      <c r="MW250" s="41"/>
      <c r="MX250" s="41"/>
      <c r="MY250" s="41"/>
      <c r="MZ250" s="41"/>
      <c r="NA250" s="41"/>
      <c r="NB250" s="41"/>
      <c r="NC250" s="41"/>
      <c r="ND250" s="41"/>
      <c r="NE250" s="41"/>
      <c r="NF250" s="41"/>
      <c r="NG250" s="41"/>
      <c r="NH250" s="41"/>
      <c r="NI250" s="41"/>
      <c r="NJ250" s="41"/>
      <c r="NK250" s="41"/>
      <c r="NL250" s="41"/>
      <c r="NM250" s="41"/>
      <c r="NN250" s="41"/>
      <c r="NO250" s="41"/>
      <c r="NP250" s="41"/>
      <c r="NQ250" s="41"/>
      <c r="NR250" s="41"/>
      <c r="NS250" s="41"/>
      <c r="NT250" s="41"/>
      <c r="NU250" s="41"/>
      <c r="NV250" s="41"/>
      <c r="NW250" s="41"/>
      <c r="NX250" s="41"/>
      <c r="NY250" s="41"/>
      <c r="NZ250" s="41"/>
      <c r="OA250" s="41"/>
      <c r="OB250" s="41"/>
      <c r="OC250" s="41"/>
      <c r="OD250" s="41"/>
      <c r="OE250" s="41"/>
      <c r="OF250" s="41"/>
      <c r="OG250" s="41"/>
      <c r="OH250" s="41"/>
      <c r="OI250" s="41"/>
      <c r="OJ250" s="41"/>
      <c r="OK250" s="41"/>
      <c r="OL250" s="41"/>
      <c r="OM250" s="41"/>
      <c r="ON250" s="41"/>
      <c r="OO250" s="41"/>
      <c r="OP250" s="41"/>
      <c r="OQ250" s="41"/>
      <c r="OR250" s="41"/>
      <c r="OS250" s="41"/>
      <c r="OT250" s="41"/>
      <c r="OU250" s="41"/>
      <c r="OV250" s="41"/>
      <c r="OW250" s="41"/>
      <c r="OX250" s="41"/>
      <c r="OY250" s="41"/>
      <c r="OZ250" s="41"/>
      <c r="PA250" s="41"/>
      <c r="PB250" s="41"/>
      <c r="PC250" s="41"/>
      <c r="PD250" s="41"/>
      <c r="PE250" s="41"/>
      <c r="PF250" s="41"/>
      <c r="PG250" s="41"/>
      <c r="PH250" s="41"/>
      <c r="PI250" s="41"/>
      <c r="PJ250" s="41"/>
      <c r="PK250" s="41"/>
      <c r="PL250" s="41"/>
      <c r="PM250" s="41"/>
      <c r="PN250" s="41"/>
      <c r="PO250" s="41"/>
      <c r="PP250" s="41"/>
      <c r="PQ250" s="41"/>
      <c r="PR250" s="41"/>
      <c r="PS250" s="41"/>
      <c r="PT250" s="41"/>
      <c r="PU250" s="41"/>
      <c r="PV250" s="41"/>
      <c r="PW250" s="41"/>
      <c r="PX250" s="41"/>
      <c r="PY250" s="41"/>
      <c r="PZ250" s="41"/>
      <c r="QA250" s="41"/>
      <c r="QB250" s="41"/>
      <c r="QC250" s="41"/>
      <c r="QD250" s="41"/>
      <c r="QE250" s="41"/>
      <c r="QF250" s="41"/>
      <c r="QG250" s="41"/>
      <c r="QH250" s="41"/>
      <c r="QI250" s="41"/>
      <c r="QJ250" s="41"/>
      <c r="QK250" s="41"/>
      <c r="QL250" s="41"/>
      <c r="QM250" s="41"/>
      <c r="QN250" s="41"/>
      <c r="QO250" s="41"/>
      <c r="QP250" s="41"/>
      <c r="QQ250" s="41"/>
      <c r="QR250" s="41"/>
      <c r="QS250" s="41"/>
      <c r="QT250" s="41"/>
      <c r="QU250" s="41"/>
      <c r="QV250" s="41"/>
      <c r="QW250" s="41"/>
      <c r="QX250" s="41"/>
      <c r="QY250" s="41"/>
      <c r="QZ250" s="41"/>
      <c r="RA250" s="41"/>
      <c r="RB250" s="41"/>
      <c r="RC250" s="41"/>
      <c r="RD250" s="41"/>
      <c r="RE250" s="41"/>
      <c r="RF250" s="41"/>
      <c r="RG250" s="41"/>
      <c r="RH250" s="41"/>
      <c r="RI250" s="41"/>
      <c r="RJ250" s="41"/>
      <c r="RK250" s="41"/>
      <c r="RL250" s="41"/>
      <c r="RM250" s="41"/>
      <c r="RN250" s="41"/>
      <c r="RO250" s="41"/>
      <c r="RP250" s="41"/>
      <c r="RQ250" s="41"/>
      <c r="RR250" s="41"/>
      <c r="RS250" s="41"/>
      <c r="RT250" s="41"/>
      <c r="RU250" s="41"/>
      <c r="RV250" s="41"/>
      <c r="RW250" s="41"/>
      <c r="RX250" s="41"/>
      <c r="RY250" s="41"/>
      <c r="RZ250" s="41"/>
      <c r="SA250" s="41"/>
      <c r="SB250" s="41"/>
      <c r="SC250" s="41"/>
      <c r="SD250" s="41"/>
      <c r="SE250" s="41"/>
      <c r="SF250" s="41"/>
      <c r="SG250" s="41"/>
      <c r="SH250" s="41"/>
      <c r="SI250" s="41"/>
      <c r="SJ250" s="41"/>
      <c r="SK250" s="41"/>
      <c r="SL250" s="41"/>
      <c r="SM250" s="41"/>
      <c r="SN250" s="41"/>
      <c r="SO250" s="41"/>
      <c r="SP250" s="41"/>
      <c r="SQ250" s="41"/>
      <c r="SR250" s="41"/>
      <c r="SS250" s="41"/>
      <c r="ST250" s="41"/>
      <c r="SU250" s="41"/>
      <c r="SV250" s="41"/>
      <c r="SW250" s="41"/>
      <c r="SX250" s="41"/>
      <c r="SY250" s="41"/>
      <c r="SZ250" s="41"/>
      <c r="TA250" s="41"/>
      <c r="TB250" s="41"/>
      <c r="TC250" s="41"/>
      <c r="TD250" s="41"/>
      <c r="TE250" s="41"/>
      <c r="TF250" s="41"/>
      <c r="TG250" s="41"/>
      <c r="TH250" s="41"/>
      <c r="TI250" s="41"/>
      <c r="TJ250" s="41"/>
      <c r="TK250" s="41"/>
      <c r="TL250" s="41"/>
      <c r="TM250" s="41"/>
      <c r="TN250" s="41"/>
      <c r="TO250" s="41"/>
      <c r="TP250" s="41"/>
      <c r="TQ250" s="41"/>
      <c r="TR250" s="41"/>
      <c r="TS250" s="41"/>
      <c r="TT250" s="41"/>
      <c r="TU250" s="41"/>
      <c r="TV250" s="41"/>
      <c r="TW250" s="41"/>
      <c r="TX250" s="41"/>
      <c r="TY250" s="41"/>
      <c r="TZ250" s="41"/>
      <c r="UA250" s="41"/>
      <c r="UB250" s="41"/>
      <c r="UC250" s="41"/>
      <c r="UD250" s="41"/>
      <c r="UE250" s="41"/>
      <c r="UF250" s="41"/>
      <c r="UG250" s="41"/>
      <c r="UH250" s="41"/>
      <c r="UI250" s="41"/>
      <c r="UJ250" s="41"/>
      <c r="UK250" s="41"/>
      <c r="UL250" s="41"/>
      <c r="UM250" s="41"/>
      <c r="UN250" s="41"/>
      <c r="UO250" s="41"/>
      <c r="UP250" s="41"/>
      <c r="UQ250" s="41"/>
      <c r="UR250" s="41"/>
      <c r="US250" s="41"/>
      <c r="UT250" s="41"/>
      <c r="UU250" s="41"/>
      <c r="UV250" s="41"/>
      <c r="UW250" s="41"/>
      <c r="UX250" s="41"/>
      <c r="UY250" s="41"/>
      <c r="UZ250" s="41"/>
      <c r="VA250" s="41"/>
      <c r="VB250" s="41"/>
      <c r="VC250" s="41"/>
      <c r="VD250" s="41"/>
      <c r="VE250" s="41"/>
      <c r="VF250" s="41"/>
      <c r="VG250" s="41"/>
      <c r="VH250" s="41"/>
      <c r="VI250" s="41"/>
      <c r="VJ250" s="41"/>
      <c r="VK250" s="41"/>
      <c r="VL250" s="41"/>
      <c r="VM250" s="41"/>
      <c r="VN250" s="41"/>
      <c r="VO250" s="41"/>
      <c r="VP250" s="41"/>
      <c r="VQ250" s="41"/>
      <c r="VR250" s="41"/>
      <c r="VS250" s="41"/>
      <c r="VT250" s="41"/>
      <c r="VU250" s="41"/>
      <c r="VV250" s="41"/>
      <c r="VW250" s="41"/>
      <c r="VX250" s="41"/>
      <c r="VY250" s="41"/>
      <c r="VZ250" s="41"/>
      <c r="WA250" s="41"/>
      <c r="WB250" s="41"/>
      <c r="WC250" s="41"/>
      <c r="WD250" s="41"/>
      <c r="WE250" s="41"/>
      <c r="WF250" s="41"/>
      <c r="WG250" s="41"/>
      <c r="WH250" s="41"/>
      <c r="WI250" s="41"/>
      <c r="WJ250" s="41"/>
      <c r="WK250" s="41"/>
      <c r="WL250" s="41"/>
      <c r="WM250" s="41"/>
      <c r="WN250" s="41"/>
      <c r="WO250" s="41"/>
      <c r="WP250" s="41"/>
      <c r="WQ250" s="41"/>
      <c r="WR250" s="41"/>
      <c r="WS250" s="41"/>
      <c r="WT250" s="41"/>
      <c r="WU250" s="41"/>
      <c r="WV250" s="41"/>
      <c r="WW250" s="41"/>
      <c r="WX250" s="41"/>
      <c r="WY250" s="41"/>
      <c r="WZ250" s="41"/>
      <c r="XA250" s="41"/>
      <c r="XB250" s="41"/>
      <c r="XC250" s="41"/>
      <c r="XD250" s="41"/>
      <c r="XE250" s="41"/>
      <c r="XF250" s="41"/>
      <c r="XG250" s="41"/>
      <c r="XH250" s="41"/>
      <c r="XI250" s="41"/>
      <c r="XJ250" s="41"/>
      <c r="XK250" s="41"/>
      <c r="XL250" s="41"/>
      <c r="XM250" s="41"/>
      <c r="XN250" s="41"/>
      <c r="XO250" s="41"/>
      <c r="XP250" s="41"/>
      <c r="XQ250" s="41"/>
      <c r="XR250" s="41"/>
      <c r="XS250" s="41"/>
      <c r="XT250" s="41"/>
      <c r="XU250" s="41"/>
      <c r="XV250" s="41"/>
      <c r="XW250" s="41"/>
      <c r="XX250" s="41"/>
      <c r="XY250" s="41"/>
      <c r="XZ250" s="41"/>
      <c r="YA250" s="41"/>
      <c r="YB250" s="41"/>
      <c r="YC250" s="41"/>
      <c r="YD250" s="41"/>
      <c r="YE250" s="41"/>
      <c r="YF250" s="41"/>
      <c r="YG250" s="41"/>
      <c r="YH250" s="41"/>
      <c r="YI250" s="41"/>
      <c r="YJ250" s="41"/>
      <c r="YK250" s="41"/>
      <c r="YL250" s="41"/>
      <c r="YM250" s="41"/>
      <c r="YN250" s="41"/>
      <c r="YO250" s="41"/>
      <c r="YP250" s="41"/>
      <c r="YQ250" s="41"/>
      <c r="YR250" s="41"/>
      <c r="YS250" s="41"/>
      <c r="YT250" s="41"/>
      <c r="YU250" s="41"/>
      <c r="YV250" s="41"/>
      <c r="YW250" s="41"/>
      <c r="YX250" s="41"/>
      <c r="YY250" s="41"/>
      <c r="YZ250" s="41"/>
      <c r="ZA250" s="41"/>
      <c r="ZB250" s="41"/>
      <c r="ZC250" s="41"/>
      <c r="ZD250" s="41"/>
      <c r="ZE250" s="41"/>
      <c r="ZF250" s="41"/>
      <c r="ZG250" s="41"/>
      <c r="ZH250" s="41"/>
      <c r="ZI250" s="41"/>
      <c r="ZJ250" s="41"/>
      <c r="ZK250" s="41"/>
      <c r="ZL250" s="41"/>
      <c r="ZM250" s="41"/>
      <c r="ZN250" s="41"/>
      <c r="ZO250" s="41"/>
      <c r="ZP250" s="41"/>
      <c r="ZQ250" s="41"/>
      <c r="ZR250" s="41"/>
      <c r="ZS250" s="41"/>
      <c r="ZT250" s="41"/>
      <c r="ZU250" s="41"/>
      <c r="ZV250" s="41"/>
      <c r="ZW250" s="41"/>
      <c r="ZX250" s="41"/>
      <c r="ZY250" s="41"/>
      <c r="ZZ250" s="41"/>
      <c r="AAA250" s="41"/>
      <c r="AAB250" s="41"/>
      <c r="AAC250" s="41"/>
      <c r="AAD250" s="41"/>
      <c r="AAE250" s="41"/>
      <c r="AAF250" s="41"/>
      <c r="AAG250" s="41"/>
      <c r="AAH250" s="41"/>
      <c r="AAI250" s="41"/>
      <c r="AAJ250" s="41"/>
      <c r="AAK250" s="41"/>
      <c r="AAL250" s="41"/>
      <c r="AAM250" s="41"/>
      <c r="AAN250" s="41"/>
      <c r="AAO250" s="41"/>
      <c r="AAP250" s="41"/>
      <c r="AAQ250" s="41"/>
      <c r="AAR250" s="41"/>
      <c r="AAS250" s="41"/>
      <c r="AAT250" s="41"/>
      <c r="AAU250" s="41"/>
      <c r="AAV250" s="41"/>
      <c r="AAW250" s="41"/>
      <c r="AAX250" s="41"/>
      <c r="AAY250" s="41"/>
      <c r="AAZ250" s="41"/>
      <c r="ABA250" s="41"/>
      <c r="ABB250" s="41"/>
      <c r="ABC250" s="41"/>
      <c r="ABD250" s="41"/>
      <c r="ABE250" s="41"/>
      <c r="ABF250" s="41"/>
      <c r="ABG250" s="41"/>
      <c r="ABH250" s="41"/>
      <c r="ABI250" s="41"/>
      <c r="ABJ250" s="41"/>
      <c r="ABK250" s="41"/>
      <c r="ABL250" s="41"/>
      <c r="ABM250" s="41"/>
      <c r="ABN250" s="41"/>
      <c r="ABO250" s="41"/>
      <c r="ABP250" s="41"/>
      <c r="ABQ250" s="41"/>
      <c r="ABR250" s="41"/>
      <c r="ABS250" s="41"/>
      <c r="ABT250" s="41"/>
      <c r="ABU250" s="41"/>
      <c r="ABV250" s="41"/>
      <c r="ABW250" s="41"/>
      <c r="ABX250" s="41"/>
      <c r="ABY250" s="41"/>
      <c r="ABZ250" s="41"/>
      <c r="ACA250" s="41"/>
      <c r="ACB250" s="41"/>
      <c r="ACC250" s="41"/>
      <c r="ACD250" s="41"/>
      <c r="ACE250" s="41"/>
      <c r="ACF250" s="41"/>
      <c r="ACG250" s="41"/>
      <c r="ACH250" s="41"/>
      <c r="ACI250" s="41"/>
      <c r="ACJ250" s="41"/>
      <c r="ACK250" s="41"/>
      <c r="ACL250" s="41"/>
      <c r="ACM250" s="41"/>
      <c r="ACN250" s="41"/>
      <c r="ACO250" s="41"/>
      <c r="ACP250" s="41"/>
      <c r="ACQ250" s="41"/>
      <c r="ACR250" s="41"/>
      <c r="ACS250" s="41"/>
      <c r="ACT250" s="41"/>
      <c r="ACU250" s="41"/>
      <c r="ACV250" s="41"/>
      <c r="ACW250" s="41"/>
      <c r="ACX250" s="41"/>
      <c r="ACY250" s="41"/>
      <c r="ACZ250" s="41"/>
      <c r="ADA250" s="41"/>
      <c r="ADB250" s="41"/>
      <c r="ADC250" s="41"/>
      <c r="ADD250" s="41"/>
      <c r="ADE250" s="41"/>
      <c r="ADF250" s="41"/>
      <c r="ADG250" s="41"/>
      <c r="ADH250" s="41"/>
      <c r="ADI250" s="41"/>
      <c r="ADJ250" s="41"/>
      <c r="ADK250" s="41"/>
      <c r="ADL250" s="41"/>
      <c r="ADM250" s="41"/>
      <c r="ADN250" s="41"/>
      <c r="ADO250" s="41"/>
      <c r="ADP250" s="41"/>
      <c r="ADQ250" s="41"/>
      <c r="ADR250" s="41"/>
      <c r="ADS250" s="41"/>
      <c r="ADT250" s="41"/>
      <c r="ADU250" s="41"/>
      <c r="ADV250" s="41"/>
      <c r="ADW250" s="41"/>
      <c r="ADX250" s="41"/>
      <c r="ADY250" s="41"/>
      <c r="ADZ250" s="41"/>
      <c r="AEA250" s="41"/>
      <c r="AEB250" s="41"/>
      <c r="AEC250" s="41"/>
      <c r="AED250" s="41"/>
      <c r="AEE250" s="41"/>
      <c r="AEF250" s="41"/>
      <c r="AEG250" s="41"/>
      <c r="AEH250" s="41"/>
      <c r="AEI250" s="41"/>
      <c r="AEJ250" s="41"/>
      <c r="AEK250" s="41"/>
      <c r="AEL250" s="41"/>
      <c r="AEM250" s="41"/>
      <c r="AEN250" s="41"/>
      <c r="AEO250" s="41"/>
      <c r="AEP250" s="41"/>
      <c r="AEQ250" s="41"/>
      <c r="AER250" s="41"/>
      <c r="AES250" s="41"/>
      <c r="AET250" s="41"/>
      <c r="AEU250" s="41"/>
      <c r="AEV250" s="41"/>
      <c r="AEW250" s="41"/>
      <c r="AEX250" s="41"/>
      <c r="AEY250" s="41"/>
      <c r="AEZ250" s="41"/>
      <c r="AFA250" s="41"/>
      <c r="AFB250" s="41"/>
      <c r="AFC250" s="41"/>
      <c r="AFD250" s="41"/>
      <c r="AFE250" s="41"/>
      <c r="AFF250" s="41"/>
      <c r="AFG250" s="41"/>
      <c r="AFH250" s="41"/>
      <c r="AFI250" s="41"/>
      <c r="AFJ250" s="41"/>
      <c r="AFK250" s="41"/>
      <c r="AFL250" s="41"/>
      <c r="AFM250" s="41"/>
      <c r="AFN250" s="41"/>
      <c r="AFO250" s="41"/>
      <c r="AFP250" s="41"/>
      <c r="AFQ250" s="41"/>
      <c r="AFR250" s="41"/>
      <c r="AFS250" s="41"/>
      <c r="AFT250" s="41"/>
      <c r="AFU250" s="41"/>
      <c r="AFV250" s="41"/>
      <c r="AFW250" s="41"/>
      <c r="AFX250" s="41"/>
      <c r="AFY250" s="41"/>
      <c r="AFZ250" s="41"/>
      <c r="AGA250" s="41"/>
      <c r="AGB250" s="41"/>
      <c r="AGC250" s="41"/>
      <c r="AGD250" s="41"/>
      <c r="AGE250" s="41"/>
      <c r="AGF250" s="41"/>
      <c r="AGG250" s="41"/>
      <c r="AGH250" s="41"/>
      <c r="AGI250" s="41"/>
      <c r="AGJ250" s="41"/>
      <c r="AGK250" s="41"/>
      <c r="AGL250" s="41"/>
      <c r="AGM250" s="41"/>
      <c r="AGN250" s="41"/>
      <c r="AGO250" s="41"/>
      <c r="AGP250" s="41"/>
      <c r="AGQ250" s="41"/>
      <c r="AGR250" s="41"/>
      <c r="AGS250" s="41"/>
      <c r="AGT250" s="41"/>
      <c r="AGU250" s="41"/>
      <c r="AGV250" s="41"/>
      <c r="AGW250" s="41"/>
      <c r="AGX250" s="41"/>
      <c r="AGY250" s="41"/>
      <c r="AGZ250" s="41"/>
      <c r="AHA250" s="41"/>
      <c r="AHB250" s="41"/>
      <c r="AHC250" s="41"/>
      <c r="AHD250" s="41"/>
      <c r="AHE250" s="41"/>
      <c r="AHF250" s="41"/>
      <c r="AHG250" s="41"/>
      <c r="AHH250" s="41"/>
      <c r="AHI250" s="41"/>
      <c r="AHJ250" s="41"/>
      <c r="AHK250" s="41"/>
      <c r="AHL250" s="41"/>
      <c r="AHM250" s="41"/>
      <c r="AHN250" s="41"/>
      <c r="AHO250" s="41"/>
      <c r="AHP250" s="41"/>
      <c r="AHQ250" s="41"/>
      <c r="AHR250" s="41"/>
      <c r="AHS250" s="41"/>
      <c r="AHT250" s="41"/>
      <c r="AHU250" s="41"/>
      <c r="AHV250" s="41"/>
      <c r="AHW250" s="41"/>
      <c r="AHX250" s="41"/>
      <c r="AHY250" s="41"/>
      <c r="AHZ250" s="41"/>
      <c r="AIA250" s="41"/>
      <c r="AIB250" s="41"/>
      <c r="AIC250" s="41"/>
      <c r="AID250" s="41"/>
      <c r="AIE250" s="41"/>
      <c r="AIF250" s="41"/>
      <c r="AIG250" s="41"/>
      <c r="AIH250" s="41"/>
      <c r="AII250" s="41"/>
      <c r="AIJ250" s="41"/>
      <c r="AIK250" s="41"/>
      <c r="AIL250" s="41"/>
      <c r="AIM250" s="41"/>
      <c r="AIN250" s="41"/>
      <c r="AIO250" s="41"/>
      <c r="AIP250" s="41"/>
      <c r="AIQ250" s="41"/>
      <c r="AIR250" s="41"/>
      <c r="AIS250" s="41"/>
      <c r="AIT250" s="41"/>
      <c r="AIU250" s="41"/>
      <c r="AIV250" s="41"/>
      <c r="AIW250" s="41"/>
      <c r="AIX250" s="41"/>
      <c r="AIY250" s="41"/>
      <c r="AIZ250" s="41"/>
      <c r="AJA250" s="41"/>
      <c r="AJB250" s="41"/>
      <c r="AJC250" s="41"/>
      <c r="AJD250" s="41"/>
      <c r="AJE250" s="41"/>
      <c r="AJF250" s="41"/>
      <c r="AJG250" s="41"/>
      <c r="AJH250" s="41"/>
      <c r="AJI250" s="41"/>
      <c r="AJJ250" s="41"/>
      <c r="AJK250" s="41"/>
      <c r="AJL250" s="41"/>
      <c r="AJM250" s="41"/>
      <c r="AJN250" s="41"/>
      <c r="AJO250" s="41"/>
      <c r="AJP250" s="41"/>
      <c r="AJQ250" s="41"/>
      <c r="AJR250" s="41"/>
      <c r="AJS250" s="41"/>
      <c r="AJT250" s="41"/>
      <c r="AJU250" s="41"/>
      <c r="AJV250" s="41"/>
      <c r="AJW250" s="41"/>
      <c r="AJX250" s="41"/>
      <c r="AJY250" s="41"/>
      <c r="AJZ250" s="41"/>
      <c r="AKA250" s="41"/>
      <c r="AKB250" s="41"/>
      <c r="AKC250" s="41"/>
      <c r="AKD250" s="41"/>
      <c r="AKE250" s="41"/>
      <c r="AKF250" s="41"/>
      <c r="AKG250" s="41"/>
      <c r="AKH250" s="41"/>
      <c r="AKI250" s="41"/>
      <c r="AKJ250" s="41"/>
      <c r="AKK250" s="41"/>
      <c r="AKL250" s="41"/>
      <c r="AKM250" s="41"/>
      <c r="AKN250" s="41"/>
      <c r="AKO250" s="41"/>
      <c r="AKP250" s="41"/>
      <c r="AKQ250" s="41"/>
      <c r="AKR250" s="41"/>
      <c r="AKS250" s="41"/>
      <c r="AKT250" s="41"/>
      <c r="AKU250" s="41"/>
      <c r="AKV250" s="41"/>
      <c r="AKW250" s="41"/>
      <c r="AKX250" s="41"/>
      <c r="AKY250" s="41"/>
      <c r="AKZ250" s="41"/>
      <c r="ALA250" s="41"/>
      <c r="ALB250" s="41"/>
      <c r="ALC250" s="41"/>
      <c r="ALD250" s="41"/>
      <c r="ALE250" s="41"/>
      <c r="ALF250" s="41"/>
      <c r="ALG250" s="41"/>
      <c r="ALH250" s="41"/>
      <c r="ALI250" s="41"/>
      <c r="ALJ250" s="41"/>
      <c r="ALK250" s="41"/>
      <c r="ALL250" s="41"/>
      <c r="ALM250" s="41"/>
      <c r="ALN250" s="41"/>
      <c r="ALO250" s="41"/>
      <c r="ALP250" s="41"/>
      <c r="ALQ250" s="41"/>
      <c r="ALR250" s="41"/>
      <c r="ALS250" s="41"/>
      <c r="ALT250" s="41"/>
      <c r="ALU250" s="41"/>
      <c r="ALV250" s="41"/>
      <c r="ALW250" s="41"/>
      <c r="ALX250" s="41"/>
      <c r="ALY250" s="41"/>
      <c r="ALZ250" s="41"/>
      <c r="AMA250" s="41"/>
      <c r="AMB250" s="41"/>
      <c r="AMC250" s="41"/>
      <c r="AMD250" s="41"/>
      <c r="AME250" s="41"/>
    </row>
    <row r="251" spans="1:1019" ht="21.75" customHeight="1" thickBot="1" x14ac:dyDescent="0.25">
      <c r="A251" s="531" t="s">
        <v>17</v>
      </c>
      <c r="B251" s="32" t="s">
        <v>18</v>
      </c>
      <c r="C251" s="533" t="s">
        <v>27</v>
      </c>
      <c r="D251" s="1096" t="s">
        <v>81</v>
      </c>
      <c r="E251" s="1096"/>
      <c r="F251" s="1096"/>
      <c r="G251" s="1096"/>
      <c r="H251" s="1096"/>
      <c r="I251" s="1096"/>
      <c r="J251" s="1096"/>
      <c r="K251" s="1097"/>
      <c r="L251" s="1097"/>
      <c r="M251" s="1097"/>
      <c r="N251" s="1097"/>
      <c r="O251" s="1097"/>
      <c r="P251" s="1097"/>
      <c r="Q251" s="1097"/>
      <c r="R251" s="1097"/>
      <c r="S251" s="1097"/>
      <c r="T251" s="1097"/>
      <c r="U251" s="1097"/>
      <c r="V251" s="1097"/>
      <c r="W251" s="1097"/>
      <c r="X251" s="1097"/>
      <c r="Y251" s="1097"/>
      <c r="Z251" s="1097"/>
      <c r="AA251" s="1097"/>
      <c r="AB251" s="1097"/>
      <c r="AC251" s="1096"/>
      <c r="AD251" s="1096"/>
      <c r="AE251" s="1096"/>
      <c r="AF251" s="1098"/>
      <c r="AG251" s="41"/>
      <c r="AH251" s="41"/>
      <c r="AI251" s="41"/>
      <c r="AJ251" s="41"/>
      <c r="AK251" s="41"/>
      <c r="AL251" s="41"/>
      <c r="AM251" s="41"/>
      <c r="AN251" s="67"/>
      <c r="AO251" s="67"/>
      <c r="AP251" s="67"/>
      <c r="AQ251" s="53"/>
      <c r="AR251" s="53"/>
      <c r="AS251" s="53"/>
      <c r="AT251" s="53"/>
      <c r="AU251" s="53"/>
      <c r="AV251" s="53"/>
      <c r="AW251" s="53"/>
      <c r="AX251" s="53"/>
      <c r="AY251" s="53"/>
      <c r="AZ251" s="53"/>
      <c r="BA251" s="53"/>
      <c r="BB251" s="53"/>
      <c r="BC251" s="53"/>
      <c r="BD251" s="53"/>
      <c r="BE251" s="53"/>
      <c r="BF251" s="53"/>
      <c r="BG251" s="54"/>
      <c r="BH251" s="41"/>
      <c r="BI251" s="41"/>
      <c r="BJ251" s="41"/>
      <c r="BK251" s="41"/>
      <c r="BL251" s="41"/>
      <c r="BM251" s="41"/>
      <c r="BN251" s="41"/>
      <c r="BO251" s="41"/>
      <c r="BP251" s="41"/>
      <c r="BQ251" s="41"/>
      <c r="BR251" s="41"/>
      <c r="BS251" s="41"/>
      <c r="BT251" s="41"/>
      <c r="BU251" s="41"/>
      <c r="BV251" s="41"/>
      <c r="BW251" s="41"/>
      <c r="BX251" s="41"/>
      <c r="BY251" s="41"/>
      <c r="BZ251" s="41"/>
      <c r="CA251" s="41"/>
      <c r="CB251" s="41"/>
      <c r="CC251" s="41"/>
      <c r="CD251" s="41"/>
      <c r="CE251" s="41"/>
      <c r="CF251" s="41"/>
      <c r="CG251" s="41"/>
      <c r="CH251" s="41"/>
      <c r="CI251" s="41"/>
      <c r="CJ251" s="41"/>
      <c r="CK251" s="41"/>
      <c r="CL251" s="41"/>
      <c r="CM251" s="41"/>
      <c r="CN251" s="41"/>
      <c r="CO251" s="41"/>
      <c r="CP251" s="41"/>
      <c r="CQ251" s="41"/>
      <c r="CR251" s="41"/>
      <c r="CS251" s="41"/>
      <c r="CT251" s="41"/>
      <c r="CU251" s="41"/>
      <c r="CV251" s="41"/>
      <c r="CW251" s="41"/>
      <c r="CX251" s="41"/>
      <c r="CY251" s="41"/>
      <c r="CZ251" s="41"/>
      <c r="DA251" s="41"/>
      <c r="DB251" s="41"/>
      <c r="DC251" s="41"/>
      <c r="DD251" s="41"/>
      <c r="DE251" s="41"/>
      <c r="DF251" s="41"/>
      <c r="DG251" s="41"/>
      <c r="DH251" s="41"/>
      <c r="DI251" s="41"/>
      <c r="DJ251" s="41"/>
      <c r="DK251" s="41"/>
      <c r="DL251" s="41"/>
      <c r="DM251" s="41"/>
      <c r="DN251" s="41"/>
      <c r="DO251" s="41"/>
      <c r="DP251" s="41"/>
      <c r="DQ251" s="41"/>
      <c r="DR251" s="41"/>
      <c r="DS251" s="41"/>
      <c r="DT251" s="41"/>
      <c r="DU251" s="41"/>
      <c r="DV251" s="41"/>
      <c r="DW251" s="41"/>
      <c r="DX251" s="41"/>
      <c r="DY251" s="41"/>
      <c r="DZ251" s="41"/>
      <c r="EA251" s="41"/>
      <c r="EB251" s="41"/>
      <c r="EC251" s="41"/>
      <c r="ED251" s="41"/>
      <c r="EE251" s="41"/>
      <c r="EF251" s="41"/>
      <c r="EG251" s="41"/>
      <c r="EH251" s="41"/>
      <c r="EI251" s="41"/>
      <c r="EJ251" s="41"/>
      <c r="EK251" s="41"/>
      <c r="EL251" s="41"/>
      <c r="EM251" s="41"/>
      <c r="EN251" s="41"/>
      <c r="EO251" s="41"/>
      <c r="EP251" s="41"/>
      <c r="EQ251" s="41"/>
      <c r="ER251" s="41"/>
      <c r="ES251" s="41"/>
      <c r="ET251" s="41"/>
      <c r="EU251" s="41"/>
      <c r="EV251" s="41"/>
      <c r="EW251" s="41"/>
      <c r="EX251" s="41"/>
      <c r="EY251" s="41"/>
      <c r="EZ251" s="41"/>
      <c r="FA251" s="41"/>
      <c r="FB251" s="41"/>
      <c r="FC251" s="41"/>
      <c r="FD251" s="41"/>
      <c r="FE251" s="41"/>
      <c r="FF251" s="41"/>
      <c r="FG251" s="41"/>
      <c r="FH251" s="41"/>
      <c r="FI251" s="41"/>
      <c r="FJ251" s="41"/>
      <c r="FK251" s="41"/>
      <c r="FL251" s="41"/>
      <c r="FM251" s="41"/>
      <c r="FN251" s="41"/>
      <c r="FO251" s="41"/>
      <c r="FP251" s="41"/>
      <c r="FQ251" s="41"/>
      <c r="FR251" s="41"/>
      <c r="FS251" s="41"/>
      <c r="FT251" s="41"/>
      <c r="FU251" s="41"/>
      <c r="FV251" s="41"/>
      <c r="FW251" s="41"/>
      <c r="FX251" s="41"/>
      <c r="FY251" s="41"/>
      <c r="FZ251" s="41"/>
      <c r="GA251" s="41"/>
      <c r="GB251" s="41"/>
      <c r="GC251" s="41"/>
      <c r="GD251" s="41"/>
      <c r="GE251" s="41"/>
      <c r="GF251" s="41"/>
      <c r="GG251" s="41"/>
      <c r="GH251" s="41"/>
      <c r="GI251" s="41"/>
      <c r="GJ251" s="41"/>
      <c r="GK251" s="41"/>
      <c r="GL251" s="41"/>
      <c r="GM251" s="41"/>
      <c r="GN251" s="41"/>
      <c r="GO251" s="41"/>
      <c r="GP251" s="41"/>
      <c r="GQ251" s="41"/>
      <c r="GR251" s="41"/>
      <c r="GS251" s="41"/>
      <c r="GT251" s="41"/>
      <c r="GU251" s="41"/>
      <c r="GV251" s="41"/>
      <c r="GW251" s="41"/>
      <c r="GX251" s="41"/>
      <c r="GY251" s="41"/>
      <c r="GZ251" s="41"/>
      <c r="HA251" s="41"/>
      <c r="HB251" s="41"/>
      <c r="HC251" s="41"/>
      <c r="HD251" s="41"/>
      <c r="HE251" s="41"/>
      <c r="HF251" s="41"/>
      <c r="HG251" s="41"/>
      <c r="HH251" s="41"/>
      <c r="HI251" s="41"/>
      <c r="HJ251" s="41"/>
      <c r="HK251" s="41"/>
      <c r="HL251" s="41"/>
      <c r="HM251" s="41"/>
      <c r="HN251" s="41"/>
      <c r="HO251" s="41"/>
      <c r="HP251" s="41"/>
      <c r="HQ251" s="41"/>
      <c r="HR251" s="41"/>
      <c r="HS251" s="41"/>
      <c r="HT251" s="41"/>
      <c r="HU251" s="41"/>
      <c r="HV251" s="41"/>
      <c r="HW251" s="41"/>
      <c r="HX251" s="41"/>
      <c r="HY251" s="41"/>
      <c r="HZ251" s="41"/>
      <c r="IA251" s="41"/>
      <c r="IB251" s="41"/>
      <c r="IC251" s="41"/>
      <c r="ID251" s="41"/>
      <c r="IE251" s="41"/>
      <c r="IF251" s="41"/>
      <c r="IG251" s="41"/>
      <c r="IH251" s="41"/>
      <c r="II251" s="41"/>
      <c r="IJ251" s="41"/>
      <c r="IK251" s="41"/>
      <c r="IL251" s="41"/>
      <c r="IM251" s="41"/>
      <c r="IN251" s="41"/>
      <c r="IO251" s="41"/>
      <c r="IP251" s="41"/>
      <c r="IQ251" s="41"/>
      <c r="IR251" s="41"/>
      <c r="IS251" s="41"/>
      <c r="IT251" s="41"/>
      <c r="IU251" s="41"/>
      <c r="IV251" s="41"/>
      <c r="IW251" s="41"/>
      <c r="IX251" s="41"/>
      <c r="IY251" s="41"/>
      <c r="IZ251" s="41"/>
      <c r="JA251" s="41"/>
      <c r="JB251" s="41"/>
      <c r="JC251" s="41"/>
      <c r="JD251" s="41"/>
      <c r="JE251" s="41"/>
      <c r="JF251" s="41"/>
      <c r="JG251" s="41"/>
      <c r="JH251" s="41"/>
      <c r="JI251" s="41"/>
      <c r="JJ251" s="41"/>
      <c r="JK251" s="41"/>
      <c r="JL251" s="41"/>
      <c r="JM251" s="41"/>
      <c r="JN251" s="41"/>
      <c r="JO251" s="41"/>
      <c r="JP251" s="41"/>
      <c r="JQ251" s="41"/>
      <c r="JR251" s="41"/>
      <c r="JS251" s="41"/>
      <c r="JT251" s="41"/>
      <c r="JU251" s="41"/>
      <c r="JV251" s="41"/>
      <c r="JW251" s="41"/>
      <c r="JX251" s="41"/>
      <c r="JY251" s="41"/>
      <c r="JZ251" s="41"/>
      <c r="KA251" s="41"/>
      <c r="KB251" s="41"/>
      <c r="KC251" s="41"/>
      <c r="KD251" s="41"/>
      <c r="KE251" s="41"/>
      <c r="KF251" s="41"/>
      <c r="KG251" s="41"/>
      <c r="KH251" s="41"/>
      <c r="KI251" s="41"/>
      <c r="KJ251" s="41"/>
      <c r="KK251" s="41"/>
      <c r="KL251" s="41"/>
      <c r="KM251" s="41"/>
      <c r="KN251" s="41"/>
      <c r="KO251" s="41"/>
      <c r="KP251" s="41"/>
      <c r="KQ251" s="41"/>
      <c r="KR251" s="41"/>
      <c r="KS251" s="41"/>
      <c r="KT251" s="41"/>
      <c r="KU251" s="41"/>
      <c r="KV251" s="41"/>
      <c r="KW251" s="41"/>
      <c r="KX251" s="41"/>
      <c r="KY251" s="41"/>
      <c r="KZ251" s="41"/>
      <c r="LA251" s="41"/>
      <c r="LB251" s="41"/>
      <c r="LC251" s="41"/>
      <c r="LD251" s="41"/>
      <c r="LE251" s="41"/>
      <c r="LF251" s="41"/>
      <c r="LG251" s="41"/>
      <c r="LH251" s="41"/>
      <c r="LI251" s="41"/>
      <c r="LJ251" s="41"/>
      <c r="LK251" s="41"/>
      <c r="LL251" s="41"/>
      <c r="LM251" s="41"/>
      <c r="LN251" s="41"/>
      <c r="LO251" s="41"/>
      <c r="LP251" s="41"/>
      <c r="LQ251" s="41"/>
      <c r="LR251" s="41"/>
      <c r="LS251" s="41"/>
      <c r="LT251" s="41"/>
      <c r="LU251" s="41"/>
      <c r="LV251" s="41"/>
      <c r="LW251" s="41"/>
      <c r="LX251" s="41"/>
      <c r="LY251" s="41"/>
      <c r="LZ251" s="41"/>
      <c r="MA251" s="41"/>
      <c r="MB251" s="41"/>
      <c r="MC251" s="41"/>
      <c r="MD251" s="41"/>
      <c r="ME251" s="41"/>
      <c r="MF251" s="41"/>
      <c r="MG251" s="41"/>
      <c r="MH251" s="41"/>
      <c r="MI251" s="41"/>
      <c r="MJ251" s="41"/>
      <c r="MK251" s="41"/>
      <c r="ML251" s="41"/>
      <c r="MM251" s="41"/>
      <c r="MN251" s="41"/>
      <c r="MO251" s="41"/>
      <c r="MP251" s="41"/>
      <c r="MQ251" s="41"/>
      <c r="MR251" s="41"/>
      <c r="MS251" s="41"/>
      <c r="MT251" s="41"/>
      <c r="MU251" s="41"/>
      <c r="MV251" s="41"/>
      <c r="MW251" s="41"/>
      <c r="MX251" s="41"/>
      <c r="MY251" s="41"/>
      <c r="MZ251" s="41"/>
      <c r="NA251" s="41"/>
      <c r="NB251" s="41"/>
      <c r="NC251" s="41"/>
      <c r="ND251" s="41"/>
      <c r="NE251" s="41"/>
      <c r="NF251" s="41"/>
      <c r="NG251" s="41"/>
      <c r="NH251" s="41"/>
      <c r="NI251" s="41"/>
      <c r="NJ251" s="41"/>
      <c r="NK251" s="41"/>
      <c r="NL251" s="41"/>
      <c r="NM251" s="41"/>
      <c r="NN251" s="41"/>
      <c r="NO251" s="41"/>
      <c r="NP251" s="41"/>
      <c r="NQ251" s="41"/>
      <c r="NR251" s="41"/>
      <c r="NS251" s="41"/>
      <c r="NT251" s="41"/>
      <c r="NU251" s="41"/>
      <c r="NV251" s="41"/>
      <c r="NW251" s="41"/>
      <c r="NX251" s="41"/>
      <c r="NY251" s="41"/>
      <c r="NZ251" s="41"/>
      <c r="OA251" s="41"/>
      <c r="OB251" s="41"/>
      <c r="OC251" s="41"/>
      <c r="OD251" s="41"/>
      <c r="OE251" s="41"/>
      <c r="OF251" s="41"/>
      <c r="OG251" s="41"/>
      <c r="OH251" s="41"/>
      <c r="OI251" s="41"/>
      <c r="OJ251" s="41"/>
      <c r="OK251" s="41"/>
      <c r="OL251" s="41"/>
      <c r="OM251" s="41"/>
      <c r="ON251" s="41"/>
      <c r="OO251" s="41"/>
      <c r="OP251" s="41"/>
      <c r="OQ251" s="41"/>
      <c r="OR251" s="41"/>
      <c r="OS251" s="41"/>
      <c r="OT251" s="41"/>
      <c r="OU251" s="41"/>
      <c r="OV251" s="41"/>
      <c r="OW251" s="41"/>
      <c r="OX251" s="41"/>
      <c r="OY251" s="41"/>
      <c r="OZ251" s="41"/>
      <c r="PA251" s="41"/>
      <c r="PB251" s="41"/>
      <c r="PC251" s="41"/>
      <c r="PD251" s="41"/>
      <c r="PE251" s="41"/>
      <c r="PF251" s="41"/>
      <c r="PG251" s="41"/>
      <c r="PH251" s="41"/>
      <c r="PI251" s="41"/>
      <c r="PJ251" s="41"/>
      <c r="PK251" s="41"/>
      <c r="PL251" s="41"/>
      <c r="PM251" s="41"/>
      <c r="PN251" s="41"/>
      <c r="PO251" s="41"/>
      <c r="PP251" s="41"/>
      <c r="PQ251" s="41"/>
      <c r="PR251" s="41"/>
      <c r="PS251" s="41"/>
      <c r="PT251" s="41"/>
      <c r="PU251" s="41"/>
      <c r="PV251" s="41"/>
      <c r="PW251" s="41"/>
      <c r="PX251" s="41"/>
      <c r="PY251" s="41"/>
      <c r="PZ251" s="41"/>
      <c r="QA251" s="41"/>
      <c r="QB251" s="41"/>
      <c r="QC251" s="41"/>
      <c r="QD251" s="41"/>
      <c r="QE251" s="41"/>
      <c r="QF251" s="41"/>
      <c r="QG251" s="41"/>
      <c r="QH251" s="41"/>
      <c r="QI251" s="41"/>
      <c r="QJ251" s="41"/>
      <c r="QK251" s="41"/>
      <c r="QL251" s="41"/>
      <c r="QM251" s="41"/>
      <c r="QN251" s="41"/>
      <c r="QO251" s="41"/>
      <c r="QP251" s="41"/>
      <c r="QQ251" s="41"/>
      <c r="QR251" s="41"/>
      <c r="QS251" s="41"/>
      <c r="QT251" s="41"/>
      <c r="QU251" s="41"/>
      <c r="QV251" s="41"/>
      <c r="QW251" s="41"/>
      <c r="QX251" s="41"/>
      <c r="QY251" s="41"/>
      <c r="QZ251" s="41"/>
      <c r="RA251" s="41"/>
      <c r="RB251" s="41"/>
      <c r="RC251" s="41"/>
      <c r="RD251" s="41"/>
      <c r="RE251" s="41"/>
      <c r="RF251" s="41"/>
      <c r="RG251" s="41"/>
      <c r="RH251" s="41"/>
      <c r="RI251" s="41"/>
      <c r="RJ251" s="41"/>
      <c r="RK251" s="41"/>
      <c r="RL251" s="41"/>
      <c r="RM251" s="41"/>
      <c r="RN251" s="41"/>
      <c r="RO251" s="41"/>
      <c r="RP251" s="41"/>
      <c r="RQ251" s="41"/>
      <c r="RR251" s="41"/>
      <c r="RS251" s="41"/>
      <c r="RT251" s="41"/>
      <c r="RU251" s="41"/>
      <c r="RV251" s="41"/>
      <c r="RW251" s="41"/>
      <c r="RX251" s="41"/>
      <c r="RY251" s="41"/>
      <c r="RZ251" s="41"/>
      <c r="SA251" s="41"/>
      <c r="SB251" s="41"/>
      <c r="SC251" s="41"/>
      <c r="SD251" s="41"/>
      <c r="SE251" s="41"/>
      <c r="SF251" s="41"/>
      <c r="SG251" s="41"/>
      <c r="SH251" s="41"/>
      <c r="SI251" s="41"/>
      <c r="SJ251" s="41"/>
      <c r="SK251" s="41"/>
      <c r="SL251" s="41"/>
      <c r="SM251" s="41"/>
      <c r="SN251" s="41"/>
      <c r="SO251" s="41"/>
      <c r="SP251" s="41"/>
      <c r="SQ251" s="41"/>
      <c r="SR251" s="41"/>
      <c r="SS251" s="41"/>
      <c r="ST251" s="41"/>
      <c r="SU251" s="41"/>
      <c r="SV251" s="41"/>
      <c r="SW251" s="41"/>
      <c r="SX251" s="41"/>
      <c r="SY251" s="41"/>
      <c r="SZ251" s="41"/>
      <c r="TA251" s="41"/>
      <c r="TB251" s="41"/>
      <c r="TC251" s="41"/>
      <c r="TD251" s="41"/>
      <c r="TE251" s="41"/>
      <c r="TF251" s="41"/>
      <c r="TG251" s="41"/>
      <c r="TH251" s="41"/>
      <c r="TI251" s="41"/>
      <c r="TJ251" s="41"/>
      <c r="TK251" s="41"/>
      <c r="TL251" s="41"/>
      <c r="TM251" s="41"/>
      <c r="TN251" s="41"/>
      <c r="TO251" s="41"/>
      <c r="TP251" s="41"/>
      <c r="TQ251" s="41"/>
      <c r="TR251" s="41"/>
      <c r="TS251" s="41"/>
      <c r="TT251" s="41"/>
      <c r="TU251" s="41"/>
      <c r="TV251" s="41"/>
      <c r="TW251" s="41"/>
      <c r="TX251" s="41"/>
      <c r="TY251" s="41"/>
      <c r="TZ251" s="41"/>
      <c r="UA251" s="41"/>
      <c r="UB251" s="41"/>
      <c r="UC251" s="41"/>
      <c r="UD251" s="41"/>
      <c r="UE251" s="41"/>
      <c r="UF251" s="41"/>
      <c r="UG251" s="41"/>
      <c r="UH251" s="41"/>
      <c r="UI251" s="41"/>
      <c r="UJ251" s="41"/>
      <c r="UK251" s="41"/>
      <c r="UL251" s="41"/>
      <c r="UM251" s="41"/>
      <c r="UN251" s="41"/>
      <c r="UO251" s="41"/>
      <c r="UP251" s="41"/>
      <c r="UQ251" s="41"/>
      <c r="UR251" s="41"/>
      <c r="US251" s="41"/>
      <c r="UT251" s="41"/>
      <c r="UU251" s="41"/>
      <c r="UV251" s="41"/>
      <c r="UW251" s="41"/>
      <c r="UX251" s="41"/>
      <c r="UY251" s="41"/>
      <c r="UZ251" s="41"/>
      <c r="VA251" s="41"/>
      <c r="VB251" s="41"/>
      <c r="VC251" s="41"/>
      <c r="VD251" s="41"/>
      <c r="VE251" s="41"/>
      <c r="VF251" s="41"/>
      <c r="VG251" s="41"/>
      <c r="VH251" s="41"/>
      <c r="VI251" s="41"/>
      <c r="VJ251" s="41"/>
      <c r="VK251" s="41"/>
      <c r="VL251" s="41"/>
      <c r="VM251" s="41"/>
      <c r="VN251" s="41"/>
      <c r="VO251" s="41"/>
      <c r="VP251" s="41"/>
      <c r="VQ251" s="41"/>
      <c r="VR251" s="41"/>
      <c r="VS251" s="41"/>
      <c r="VT251" s="41"/>
      <c r="VU251" s="41"/>
      <c r="VV251" s="41"/>
      <c r="VW251" s="41"/>
      <c r="VX251" s="41"/>
      <c r="VY251" s="41"/>
      <c r="VZ251" s="41"/>
      <c r="WA251" s="41"/>
      <c r="WB251" s="41"/>
      <c r="WC251" s="41"/>
      <c r="WD251" s="41"/>
      <c r="WE251" s="41"/>
      <c r="WF251" s="41"/>
      <c r="WG251" s="41"/>
      <c r="WH251" s="41"/>
      <c r="WI251" s="41"/>
      <c r="WJ251" s="41"/>
      <c r="WK251" s="41"/>
      <c r="WL251" s="41"/>
      <c r="WM251" s="41"/>
      <c r="WN251" s="41"/>
      <c r="WO251" s="41"/>
      <c r="WP251" s="41"/>
      <c r="WQ251" s="41"/>
      <c r="WR251" s="41"/>
      <c r="WS251" s="41"/>
      <c r="WT251" s="41"/>
      <c r="WU251" s="41"/>
      <c r="WV251" s="41"/>
      <c r="WW251" s="41"/>
      <c r="WX251" s="41"/>
      <c r="WY251" s="41"/>
      <c r="WZ251" s="41"/>
      <c r="XA251" s="41"/>
      <c r="XB251" s="41"/>
      <c r="XC251" s="41"/>
      <c r="XD251" s="41"/>
      <c r="XE251" s="41"/>
      <c r="XF251" s="41"/>
      <c r="XG251" s="41"/>
      <c r="XH251" s="41"/>
      <c r="XI251" s="41"/>
      <c r="XJ251" s="41"/>
      <c r="XK251" s="41"/>
      <c r="XL251" s="41"/>
      <c r="XM251" s="41"/>
      <c r="XN251" s="41"/>
      <c r="XO251" s="41"/>
      <c r="XP251" s="41"/>
      <c r="XQ251" s="41"/>
      <c r="XR251" s="41"/>
      <c r="XS251" s="41"/>
      <c r="XT251" s="41"/>
      <c r="XU251" s="41"/>
      <c r="XV251" s="41"/>
      <c r="XW251" s="41"/>
      <c r="XX251" s="41"/>
      <c r="XY251" s="41"/>
      <c r="XZ251" s="41"/>
      <c r="YA251" s="41"/>
      <c r="YB251" s="41"/>
      <c r="YC251" s="41"/>
      <c r="YD251" s="41"/>
      <c r="YE251" s="41"/>
      <c r="YF251" s="41"/>
      <c r="YG251" s="41"/>
      <c r="YH251" s="41"/>
      <c r="YI251" s="41"/>
      <c r="YJ251" s="41"/>
      <c r="YK251" s="41"/>
      <c r="YL251" s="41"/>
      <c r="YM251" s="41"/>
      <c r="YN251" s="41"/>
      <c r="YO251" s="41"/>
      <c r="YP251" s="41"/>
      <c r="YQ251" s="41"/>
      <c r="YR251" s="41"/>
      <c r="YS251" s="41"/>
      <c r="YT251" s="41"/>
      <c r="YU251" s="41"/>
      <c r="YV251" s="41"/>
      <c r="YW251" s="41"/>
      <c r="YX251" s="41"/>
      <c r="YY251" s="41"/>
      <c r="YZ251" s="41"/>
      <c r="ZA251" s="41"/>
      <c r="ZB251" s="41"/>
      <c r="ZC251" s="41"/>
      <c r="ZD251" s="41"/>
      <c r="ZE251" s="41"/>
      <c r="ZF251" s="41"/>
      <c r="ZG251" s="41"/>
      <c r="ZH251" s="41"/>
      <c r="ZI251" s="41"/>
      <c r="ZJ251" s="41"/>
      <c r="ZK251" s="41"/>
      <c r="ZL251" s="41"/>
      <c r="ZM251" s="41"/>
      <c r="ZN251" s="41"/>
      <c r="ZO251" s="41"/>
      <c r="ZP251" s="41"/>
      <c r="ZQ251" s="41"/>
      <c r="ZR251" s="41"/>
      <c r="ZS251" s="41"/>
      <c r="ZT251" s="41"/>
      <c r="ZU251" s="41"/>
      <c r="ZV251" s="41"/>
      <c r="ZW251" s="41"/>
      <c r="ZX251" s="41"/>
      <c r="ZY251" s="41"/>
      <c r="ZZ251" s="41"/>
      <c r="AAA251" s="41"/>
      <c r="AAB251" s="41"/>
      <c r="AAC251" s="41"/>
      <c r="AAD251" s="41"/>
      <c r="AAE251" s="41"/>
      <c r="AAF251" s="41"/>
      <c r="AAG251" s="41"/>
      <c r="AAH251" s="41"/>
      <c r="AAI251" s="41"/>
      <c r="AAJ251" s="41"/>
      <c r="AAK251" s="41"/>
      <c r="AAL251" s="41"/>
      <c r="AAM251" s="41"/>
      <c r="AAN251" s="41"/>
      <c r="AAO251" s="41"/>
      <c r="AAP251" s="41"/>
      <c r="AAQ251" s="41"/>
      <c r="AAR251" s="41"/>
      <c r="AAS251" s="41"/>
      <c r="AAT251" s="41"/>
      <c r="AAU251" s="41"/>
      <c r="AAV251" s="41"/>
      <c r="AAW251" s="41"/>
      <c r="AAX251" s="41"/>
      <c r="AAY251" s="41"/>
      <c r="AAZ251" s="41"/>
      <c r="ABA251" s="41"/>
      <c r="ABB251" s="41"/>
      <c r="ABC251" s="41"/>
      <c r="ABD251" s="41"/>
      <c r="ABE251" s="41"/>
      <c r="ABF251" s="41"/>
      <c r="ABG251" s="41"/>
      <c r="ABH251" s="41"/>
      <c r="ABI251" s="41"/>
      <c r="ABJ251" s="41"/>
      <c r="ABK251" s="41"/>
      <c r="ABL251" s="41"/>
      <c r="ABM251" s="41"/>
      <c r="ABN251" s="41"/>
      <c r="ABO251" s="41"/>
      <c r="ABP251" s="41"/>
      <c r="ABQ251" s="41"/>
      <c r="ABR251" s="41"/>
      <c r="ABS251" s="41"/>
      <c r="ABT251" s="41"/>
      <c r="ABU251" s="41"/>
      <c r="ABV251" s="41"/>
      <c r="ABW251" s="41"/>
      <c r="ABX251" s="41"/>
      <c r="ABY251" s="41"/>
      <c r="ABZ251" s="41"/>
      <c r="ACA251" s="41"/>
      <c r="ACB251" s="41"/>
      <c r="ACC251" s="41"/>
      <c r="ACD251" s="41"/>
      <c r="ACE251" s="41"/>
      <c r="ACF251" s="41"/>
      <c r="ACG251" s="41"/>
      <c r="ACH251" s="41"/>
      <c r="ACI251" s="41"/>
      <c r="ACJ251" s="41"/>
      <c r="ACK251" s="41"/>
      <c r="ACL251" s="41"/>
      <c r="ACM251" s="41"/>
      <c r="ACN251" s="41"/>
      <c r="ACO251" s="41"/>
      <c r="ACP251" s="41"/>
      <c r="ACQ251" s="41"/>
      <c r="ACR251" s="41"/>
      <c r="ACS251" s="41"/>
      <c r="ACT251" s="41"/>
      <c r="ACU251" s="41"/>
      <c r="ACV251" s="41"/>
      <c r="ACW251" s="41"/>
      <c r="ACX251" s="41"/>
      <c r="ACY251" s="41"/>
      <c r="ACZ251" s="41"/>
      <c r="ADA251" s="41"/>
      <c r="ADB251" s="41"/>
      <c r="ADC251" s="41"/>
      <c r="ADD251" s="41"/>
      <c r="ADE251" s="41"/>
      <c r="ADF251" s="41"/>
      <c r="ADG251" s="41"/>
      <c r="ADH251" s="41"/>
      <c r="ADI251" s="41"/>
      <c r="ADJ251" s="41"/>
      <c r="ADK251" s="41"/>
      <c r="ADL251" s="41"/>
      <c r="ADM251" s="41"/>
      <c r="ADN251" s="41"/>
      <c r="ADO251" s="41"/>
      <c r="ADP251" s="41"/>
      <c r="ADQ251" s="41"/>
      <c r="ADR251" s="41"/>
      <c r="ADS251" s="41"/>
      <c r="ADT251" s="41"/>
      <c r="ADU251" s="41"/>
      <c r="ADV251" s="41"/>
      <c r="ADW251" s="41"/>
      <c r="ADX251" s="41"/>
      <c r="ADY251" s="41"/>
      <c r="ADZ251" s="41"/>
      <c r="AEA251" s="41"/>
      <c r="AEB251" s="41"/>
      <c r="AEC251" s="41"/>
      <c r="AED251" s="41"/>
      <c r="AEE251" s="41"/>
      <c r="AEF251" s="41"/>
      <c r="AEG251" s="41"/>
      <c r="AEH251" s="41"/>
      <c r="AEI251" s="41"/>
      <c r="AEJ251" s="41"/>
      <c r="AEK251" s="41"/>
      <c r="AEL251" s="41"/>
      <c r="AEM251" s="41"/>
      <c r="AEN251" s="41"/>
      <c r="AEO251" s="41"/>
      <c r="AEP251" s="41"/>
      <c r="AEQ251" s="41"/>
      <c r="AER251" s="41"/>
      <c r="AES251" s="41"/>
      <c r="AET251" s="41"/>
      <c r="AEU251" s="41"/>
      <c r="AEV251" s="41"/>
      <c r="AEW251" s="41"/>
      <c r="AEX251" s="41"/>
      <c r="AEY251" s="41"/>
      <c r="AEZ251" s="41"/>
      <c r="AFA251" s="41"/>
      <c r="AFB251" s="41"/>
      <c r="AFC251" s="41"/>
      <c r="AFD251" s="41"/>
      <c r="AFE251" s="41"/>
      <c r="AFF251" s="41"/>
      <c r="AFG251" s="41"/>
      <c r="AFH251" s="41"/>
      <c r="AFI251" s="41"/>
      <c r="AFJ251" s="41"/>
      <c r="AFK251" s="41"/>
      <c r="AFL251" s="41"/>
      <c r="AFM251" s="41"/>
      <c r="AFN251" s="41"/>
      <c r="AFO251" s="41"/>
      <c r="AFP251" s="41"/>
      <c r="AFQ251" s="41"/>
      <c r="AFR251" s="41"/>
      <c r="AFS251" s="41"/>
      <c r="AFT251" s="41"/>
      <c r="AFU251" s="41"/>
      <c r="AFV251" s="41"/>
      <c r="AFW251" s="41"/>
      <c r="AFX251" s="41"/>
      <c r="AFY251" s="41"/>
      <c r="AFZ251" s="41"/>
      <c r="AGA251" s="41"/>
      <c r="AGB251" s="41"/>
      <c r="AGC251" s="41"/>
      <c r="AGD251" s="41"/>
      <c r="AGE251" s="41"/>
      <c r="AGF251" s="41"/>
      <c r="AGG251" s="41"/>
      <c r="AGH251" s="41"/>
      <c r="AGI251" s="41"/>
      <c r="AGJ251" s="41"/>
      <c r="AGK251" s="41"/>
      <c r="AGL251" s="41"/>
      <c r="AGM251" s="41"/>
      <c r="AGN251" s="41"/>
      <c r="AGO251" s="41"/>
      <c r="AGP251" s="41"/>
      <c r="AGQ251" s="41"/>
      <c r="AGR251" s="41"/>
      <c r="AGS251" s="41"/>
      <c r="AGT251" s="41"/>
      <c r="AGU251" s="41"/>
      <c r="AGV251" s="41"/>
      <c r="AGW251" s="41"/>
      <c r="AGX251" s="41"/>
      <c r="AGY251" s="41"/>
      <c r="AGZ251" s="41"/>
      <c r="AHA251" s="41"/>
      <c r="AHB251" s="41"/>
      <c r="AHC251" s="41"/>
      <c r="AHD251" s="41"/>
      <c r="AHE251" s="41"/>
      <c r="AHF251" s="41"/>
      <c r="AHG251" s="41"/>
      <c r="AHH251" s="41"/>
      <c r="AHI251" s="41"/>
      <c r="AHJ251" s="41"/>
      <c r="AHK251" s="41"/>
      <c r="AHL251" s="41"/>
      <c r="AHM251" s="41"/>
      <c r="AHN251" s="41"/>
      <c r="AHO251" s="41"/>
      <c r="AHP251" s="41"/>
      <c r="AHQ251" s="41"/>
      <c r="AHR251" s="41"/>
      <c r="AHS251" s="41"/>
      <c r="AHT251" s="41"/>
      <c r="AHU251" s="41"/>
      <c r="AHV251" s="41"/>
      <c r="AHW251" s="41"/>
      <c r="AHX251" s="41"/>
      <c r="AHY251" s="41"/>
      <c r="AHZ251" s="41"/>
      <c r="AIA251" s="41"/>
      <c r="AIB251" s="41"/>
      <c r="AIC251" s="41"/>
      <c r="AID251" s="41"/>
      <c r="AIE251" s="41"/>
      <c r="AIF251" s="41"/>
      <c r="AIG251" s="41"/>
      <c r="AIH251" s="41"/>
      <c r="AII251" s="41"/>
      <c r="AIJ251" s="41"/>
      <c r="AIK251" s="41"/>
      <c r="AIL251" s="41"/>
      <c r="AIM251" s="41"/>
      <c r="AIN251" s="41"/>
      <c r="AIO251" s="41"/>
      <c r="AIP251" s="41"/>
      <c r="AIQ251" s="41"/>
      <c r="AIR251" s="41"/>
      <c r="AIS251" s="41"/>
      <c r="AIT251" s="41"/>
      <c r="AIU251" s="41"/>
      <c r="AIV251" s="41"/>
      <c r="AIW251" s="41"/>
      <c r="AIX251" s="41"/>
      <c r="AIY251" s="41"/>
      <c r="AIZ251" s="41"/>
      <c r="AJA251" s="41"/>
      <c r="AJB251" s="41"/>
      <c r="AJC251" s="41"/>
      <c r="AJD251" s="41"/>
      <c r="AJE251" s="41"/>
      <c r="AJF251" s="41"/>
      <c r="AJG251" s="41"/>
      <c r="AJH251" s="41"/>
      <c r="AJI251" s="41"/>
      <c r="AJJ251" s="41"/>
      <c r="AJK251" s="41"/>
      <c r="AJL251" s="41"/>
      <c r="AJM251" s="41"/>
      <c r="AJN251" s="41"/>
      <c r="AJO251" s="41"/>
      <c r="AJP251" s="41"/>
      <c r="AJQ251" s="41"/>
      <c r="AJR251" s="41"/>
      <c r="AJS251" s="41"/>
      <c r="AJT251" s="41"/>
      <c r="AJU251" s="41"/>
      <c r="AJV251" s="41"/>
      <c r="AJW251" s="41"/>
      <c r="AJX251" s="41"/>
      <c r="AJY251" s="41"/>
      <c r="AJZ251" s="41"/>
      <c r="AKA251" s="41"/>
      <c r="AKB251" s="41"/>
      <c r="AKC251" s="41"/>
      <c r="AKD251" s="41"/>
      <c r="AKE251" s="41"/>
      <c r="AKF251" s="41"/>
      <c r="AKG251" s="41"/>
      <c r="AKH251" s="41"/>
      <c r="AKI251" s="41"/>
      <c r="AKJ251" s="41"/>
      <c r="AKK251" s="41"/>
      <c r="AKL251" s="41"/>
      <c r="AKM251" s="41"/>
      <c r="AKN251" s="41"/>
      <c r="AKO251" s="41"/>
      <c r="AKP251" s="41"/>
      <c r="AKQ251" s="41"/>
      <c r="AKR251" s="41"/>
      <c r="AKS251" s="41"/>
      <c r="AKT251" s="41"/>
      <c r="AKU251" s="41"/>
      <c r="AKV251" s="41"/>
      <c r="AKW251" s="41"/>
      <c r="AKX251" s="41"/>
      <c r="AKY251" s="41"/>
      <c r="AKZ251" s="41"/>
      <c r="ALA251" s="41"/>
      <c r="ALB251" s="41"/>
      <c r="ALC251" s="41"/>
      <c r="ALD251" s="41"/>
      <c r="ALE251" s="41"/>
      <c r="ALF251" s="41"/>
      <c r="ALG251" s="41"/>
      <c r="ALH251" s="41"/>
      <c r="ALI251" s="41"/>
      <c r="ALJ251" s="41"/>
      <c r="ALK251" s="41"/>
      <c r="ALL251" s="41"/>
      <c r="ALM251" s="41"/>
      <c r="ALN251" s="41"/>
      <c r="ALO251" s="41"/>
      <c r="ALP251" s="41"/>
      <c r="ALQ251" s="41"/>
      <c r="ALR251" s="41"/>
      <c r="ALS251" s="41"/>
      <c r="ALT251" s="41"/>
      <c r="ALU251" s="41"/>
      <c r="ALV251" s="41"/>
      <c r="ALW251" s="41"/>
      <c r="ALX251" s="41"/>
      <c r="ALY251" s="41"/>
      <c r="ALZ251" s="41"/>
      <c r="AMA251" s="41"/>
      <c r="AMB251" s="41"/>
      <c r="AMC251" s="41"/>
      <c r="AMD251" s="41"/>
      <c r="AME251" s="41"/>
    </row>
    <row r="252" spans="1:1019" ht="16.5" customHeight="1" thickBot="1" x14ac:dyDescent="0.25">
      <c r="A252" s="583" t="s">
        <v>17</v>
      </c>
      <c r="B252" s="587" t="s">
        <v>18</v>
      </c>
      <c r="C252" s="678" t="s">
        <v>27</v>
      </c>
      <c r="D252" s="759" t="s">
        <v>31</v>
      </c>
      <c r="E252" s="1085" t="s">
        <v>82</v>
      </c>
      <c r="F252" s="1001"/>
      <c r="G252" s="990" t="s">
        <v>396</v>
      </c>
      <c r="H252" s="676" t="s">
        <v>21</v>
      </c>
      <c r="I252" s="728" t="s">
        <v>36</v>
      </c>
      <c r="J252" s="275" t="s">
        <v>87</v>
      </c>
      <c r="K252" s="156">
        <f>+L252+N252</f>
        <v>0</v>
      </c>
      <c r="L252" s="333">
        <v>0</v>
      </c>
      <c r="M252" s="333">
        <v>0</v>
      </c>
      <c r="N252" s="237">
        <v>0</v>
      </c>
      <c r="O252" s="153">
        <f>+P252+R252</f>
        <v>0</v>
      </c>
      <c r="P252" s="12">
        <v>0</v>
      </c>
      <c r="Q252" s="12">
        <v>0</v>
      </c>
      <c r="R252" s="109">
        <v>0</v>
      </c>
      <c r="S252" s="156">
        <f>+T252+V252</f>
        <v>0</v>
      </c>
      <c r="T252" s="333">
        <v>0</v>
      </c>
      <c r="U252" s="333">
        <v>0</v>
      </c>
      <c r="V252" s="237">
        <v>0</v>
      </c>
      <c r="W252" s="156">
        <f>+X252+Z252</f>
        <v>0</v>
      </c>
      <c r="X252" s="12">
        <v>0</v>
      </c>
      <c r="Y252" s="12">
        <v>0</v>
      </c>
      <c r="Z252" s="109">
        <v>0</v>
      </c>
      <c r="AA252" s="286">
        <v>0</v>
      </c>
      <c r="AB252" s="286">
        <v>0</v>
      </c>
      <c r="AC252" s="708" t="s">
        <v>206</v>
      </c>
      <c r="AD252" s="849">
        <v>0</v>
      </c>
      <c r="AE252" s="536">
        <v>0</v>
      </c>
      <c r="AF252" s="1099">
        <v>0</v>
      </c>
      <c r="AG252" s="41"/>
      <c r="AH252" s="41"/>
      <c r="AI252" s="41"/>
      <c r="AJ252" s="41"/>
      <c r="AK252" s="41"/>
      <c r="AL252" s="41"/>
      <c r="AM252" s="41"/>
      <c r="AN252" s="67"/>
      <c r="AO252" s="67"/>
      <c r="AP252" s="67"/>
      <c r="AQ252" s="53"/>
      <c r="AR252" s="53"/>
      <c r="AS252" s="53"/>
      <c r="AT252" s="53"/>
      <c r="AU252" s="53"/>
      <c r="AV252" s="53"/>
      <c r="AW252" s="53"/>
      <c r="AX252" s="53"/>
      <c r="AY252" s="53"/>
      <c r="AZ252" s="53"/>
      <c r="BA252" s="53"/>
      <c r="BB252" s="53"/>
      <c r="BC252" s="53"/>
      <c r="BD252" s="53"/>
      <c r="BE252" s="53"/>
      <c r="BF252" s="53"/>
      <c r="BG252" s="54"/>
      <c r="BH252" s="41"/>
      <c r="BI252" s="41"/>
      <c r="BJ252" s="41"/>
      <c r="BK252" s="41"/>
      <c r="BL252" s="41"/>
      <c r="BM252" s="41"/>
      <c r="BN252" s="41"/>
      <c r="BO252" s="41"/>
      <c r="BP252" s="41"/>
      <c r="BQ252" s="41"/>
      <c r="BR252" s="41"/>
      <c r="BS252" s="41"/>
      <c r="BT252" s="41"/>
      <c r="BU252" s="41"/>
      <c r="BV252" s="41"/>
      <c r="BW252" s="41"/>
      <c r="BX252" s="41"/>
      <c r="BY252" s="41"/>
      <c r="BZ252" s="41"/>
      <c r="CA252" s="41"/>
      <c r="CB252" s="41"/>
      <c r="CC252" s="41"/>
      <c r="CD252" s="41"/>
      <c r="CE252" s="41"/>
      <c r="CF252" s="41"/>
      <c r="CG252" s="41"/>
      <c r="CH252" s="41"/>
      <c r="CI252" s="41"/>
      <c r="CJ252" s="41"/>
      <c r="CK252" s="41"/>
      <c r="CL252" s="41"/>
      <c r="CM252" s="41"/>
      <c r="CN252" s="41"/>
      <c r="CO252" s="41"/>
      <c r="CP252" s="41"/>
      <c r="CQ252" s="41"/>
      <c r="CR252" s="41"/>
      <c r="CS252" s="41"/>
      <c r="CT252" s="41"/>
      <c r="CU252" s="41"/>
      <c r="CV252" s="41"/>
      <c r="CW252" s="41"/>
      <c r="CX252" s="41"/>
      <c r="CY252" s="41"/>
      <c r="CZ252" s="41"/>
      <c r="DA252" s="41"/>
      <c r="DB252" s="41"/>
      <c r="DC252" s="41"/>
      <c r="DD252" s="41"/>
      <c r="DE252" s="41"/>
      <c r="DF252" s="41"/>
      <c r="DG252" s="41"/>
      <c r="DH252" s="41"/>
      <c r="DI252" s="41"/>
      <c r="DJ252" s="41"/>
      <c r="DK252" s="41"/>
      <c r="DL252" s="41"/>
      <c r="DM252" s="41"/>
      <c r="DN252" s="41"/>
      <c r="DO252" s="41"/>
      <c r="DP252" s="41"/>
      <c r="DQ252" s="41"/>
      <c r="DR252" s="41"/>
      <c r="DS252" s="41"/>
      <c r="DT252" s="41"/>
      <c r="DU252" s="41"/>
      <c r="DV252" s="41"/>
      <c r="DW252" s="41"/>
      <c r="DX252" s="41"/>
      <c r="DY252" s="41"/>
      <c r="DZ252" s="41"/>
      <c r="EA252" s="41"/>
      <c r="EB252" s="41"/>
      <c r="EC252" s="41"/>
      <c r="ED252" s="41"/>
      <c r="EE252" s="41"/>
      <c r="EF252" s="41"/>
      <c r="EG252" s="41"/>
      <c r="EH252" s="41"/>
      <c r="EI252" s="41"/>
      <c r="EJ252" s="41"/>
      <c r="EK252" s="41"/>
      <c r="EL252" s="41"/>
      <c r="EM252" s="41"/>
      <c r="EN252" s="41"/>
      <c r="EO252" s="41"/>
      <c r="EP252" s="41"/>
      <c r="EQ252" s="41"/>
      <c r="ER252" s="41"/>
      <c r="ES252" s="41"/>
      <c r="ET252" s="41"/>
      <c r="EU252" s="41"/>
      <c r="EV252" s="41"/>
      <c r="EW252" s="41"/>
      <c r="EX252" s="41"/>
      <c r="EY252" s="41"/>
      <c r="EZ252" s="41"/>
      <c r="FA252" s="41"/>
      <c r="FB252" s="41"/>
      <c r="FC252" s="41"/>
      <c r="FD252" s="41"/>
      <c r="FE252" s="41"/>
      <c r="FF252" s="41"/>
      <c r="FG252" s="41"/>
      <c r="FH252" s="41"/>
      <c r="FI252" s="41"/>
      <c r="FJ252" s="41"/>
      <c r="FK252" s="41"/>
      <c r="FL252" s="41"/>
      <c r="FM252" s="41"/>
      <c r="FN252" s="41"/>
      <c r="FO252" s="41"/>
      <c r="FP252" s="41"/>
      <c r="FQ252" s="41"/>
      <c r="FR252" s="41"/>
      <c r="FS252" s="41"/>
      <c r="FT252" s="41"/>
      <c r="FU252" s="41"/>
      <c r="FV252" s="41"/>
      <c r="FW252" s="41"/>
      <c r="FX252" s="41"/>
      <c r="FY252" s="41"/>
      <c r="FZ252" s="41"/>
      <c r="GA252" s="41"/>
      <c r="GB252" s="41"/>
      <c r="GC252" s="41"/>
      <c r="GD252" s="41"/>
      <c r="GE252" s="41"/>
      <c r="GF252" s="41"/>
      <c r="GG252" s="41"/>
      <c r="GH252" s="41"/>
      <c r="GI252" s="41"/>
      <c r="GJ252" s="41"/>
      <c r="GK252" s="41"/>
      <c r="GL252" s="41"/>
      <c r="GM252" s="41"/>
      <c r="GN252" s="41"/>
      <c r="GO252" s="41"/>
      <c r="GP252" s="41"/>
      <c r="GQ252" s="41"/>
      <c r="GR252" s="41"/>
      <c r="GS252" s="41"/>
      <c r="GT252" s="41"/>
      <c r="GU252" s="41"/>
      <c r="GV252" s="41"/>
      <c r="GW252" s="41"/>
      <c r="GX252" s="41"/>
      <c r="GY252" s="41"/>
      <c r="GZ252" s="41"/>
      <c r="HA252" s="41"/>
      <c r="HB252" s="41"/>
      <c r="HC252" s="41"/>
      <c r="HD252" s="41"/>
      <c r="HE252" s="41"/>
      <c r="HF252" s="41"/>
      <c r="HG252" s="41"/>
      <c r="HH252" s="41"/>
      <c r="HI252" s="41"/>
      <c r="HJ252" s="41"/>
      <c r="HK252" s="41"/>
      <c r="HL252" s="41"/>
      <c r="HM252" s="41"/>
      <c r="HN252" s="41"/>
      <c r="HO252" s="41"/>
      <c r="HP252" s="41"/>
      <c r="HQ252" s="41"/>
      <c r="HR252" s="41"/>
      <c r="HS252" s="41"/>
      <c r="HT252" s="41"/>
      <c r="HU252" s="41"/>
      <c r="HV252" s="41"/>
      <c r="HW252" s="41"/>
      <c r="HX252" s="41"/>
      <c r="HY252" s="41"/>
      <c r="HZ252" s="41"/>
      <c r="IA252" s="41"/>
      <c r="IB252" s="41"/>
      <c r="IC252" s="41"/>
      <c r="ID252" s="41"/>
      <c r="IE252" s="41"/>
      <c r="IF252" s="41"/>
      <c r="IG252" s="41"/>
      <c r="IH252" s="41"/>
      <c r="II252" s="41"/>
      <c r="IJ252" s="41"/>
      <c r="IK252" s="41"/>
      <c r="IL252" s="41"/>
      <c r="IM252" s="41"/>
      <c r="IN252" s="41"/>
      <c r="IO252" s="41"/>
      <c r="IP252" s="41"/>
      <c r="IQ252" s="41"/>
      <c r="IR252" s="41"/>
      <c r="IS252" s="41"/>
      <c r="IT252" s="41"/>
      <c r="IU252" s="41"/>
      <c r="IV252" s="41"/>
      <c r="IW252" s="41"/>
      <c r="IX252" s="41"/>
      <c r="IY252" s="41"/>
      <c r="IZ252" s="41"/>
      <c r="JA252" s="41"/>
      <c r="JB252" s="41"/>
      <c r="JC252" s="41"/>
      <c r="JD252" s="41"/>
      <c r="JE252" s="41"/>
      <c r="JF252" s="41"/>
      <c r="JG252" s="41"/>
      <c r="JH252" s="41"/>
      <c r="JI252" s="41"/>
      <c r="JJ252" s="41"/>
      <c r="JK252" s="41"/>
      <c r="JL252" s="41"/>
      <c r="JM252" s="41"/>
      <c r="JN252" s="41"/>
      <c r="JO252" s="41"/>
      <c r="JP252" s="41"/>
      <c r="JQ252" s="41"/>
      <c r="JR252" s="41"/>
      <c r="JS252" s="41"/>
      <c r="JT252" s="41"/>
      <c r="JU252" s="41"/>
      <c r="JV252" s="41"/>
      <c r="JW252" s="41"/>
      <c r="JX252" s="41"/>
      <c r="JY252" s="41"/>
      <c r="JZ252" s="41"/>
      <c r="KA252" s="41"/>
      <c r="KB252" s="41"/>
      <c r="KC252" s="41"/>
      <c r="KD252" s="41"/>
      <c r="KE252" s="41"/>
      <c r="KF252" s="41"/>
      <c r="KG252" s="41"/>
      <c r="KH252" s="41"/>
      <c r="KI252" s="41"/>
      <c r="KJ252" s="41"/>
      <c r="KK252" s="41"/>
      <c r="KL252" s="41"/>
      <c r="KM252" s="41"/>
      <c r="KN252" s="41"/>
      <c r="KO252" s="41"/>
      <c r="KP252" s="41"/>
      <c r="KQ252" s="41"/>
      <c r="KR252" s="41"/>
      <c r="KS252" s="41"/>
      <c r="KT252" s="41"/>
      <c r="KU252" s="41"/>
      <c r="KV252" s="41"/>
      <c r="KW252" s="41"/>
      <c r="KX252" s="41"/>
      <c r="KY252" s="41"/>
      <c r="KZ252" s="41"/>
      <c r="LA252" s="41"/>
      <c r="LB252" s="41"/>
      <c r="LC252" s="41"/>
      <c r="LD252" s="41"/>
      <c r="LE252" s="41"/>
      <c r="LF252" s="41"/>
      <c r="LG252" s="41"/>
      <c r="LH252" s="41"/>
      <c r="LI252" s="41"/>
      <c r="LJ252" s="41"/>
      <c r="LK252" s="41"/>
      <c r="LL252" s="41"/>
      <c r="LM252" s="41"/>
      <c r="LN252" s="41"/>
      <c r="LO252" s="41"/>
      <c r="LP252" s="41"/>
      <c r="LQ252" s="41"/>
      <c r="LR252" s="41"/>
      <c r="LS252" s="41"/>
      <c r="LT252" s="41"/>
      <c r="LU252" s="41"/>
      <c r="LV252" s="41"/>
      <c r="LW252" s="41"/>
      <c r="LX252" s="41"/>
      <c r="LY252" s="41"/>
      <c r="LZ252" s="41"/>
      <c r="MA252" s="41"/>
      <c r="MB252" s="41"/>
      <c r="MC252" s="41"/>
      <c r="MD252" s="41"/>
      <c r="ME252" s="41"/>
      <c r="MF252" s="41"/>
      <c r="MG252" s="41"/>
      <c r="MH252" s="41"/>
      <c r="MI252" s="41"/>
      <c r="MJ252" s="41"/>
      <c r="MK252" s="41"/>
      <c r="ML252" s="41"/>
      <c r="MM252" s="41"/>
      <c r="MN252" s="41"/>
      <c r="MO252" s="41"/>
      <c r="MP252" s="41"/>
      <c r="MQ252" s="41"/>
      <c r="MR252" s="41"/>
      <c r="MS252" s="41"/>
      <c r="MT252" s="41"/>
      <c r="MU252" s="41"/>
      <c r="MV252" s="41"/>
      <c r="MW252" s="41"/>
      <c r="MX252" s="41"/>
      <c r="MY252" s="41"/>
      <c r="MZ252" s="41"/>
      <c r="NA252" s="41"/>
      <c r="NB252" s="41"/>
      <c r="NC252" s="41"/>
      <c r="ND252" s="41"/>
      <c r="NE252" s="41"/>
      <c r="NF252" s="41"/>
      <c r="NG252" s="41"/>
      <c r="NH252" s="41"/>
      <c r="NI252" s="41"/>
      <c r="NJ252" s="41"/>
      <c r="NK252" s="41"/>
      <c r="NL252" s="41"/>
      <c r="NM252" s="41"/>
      <c r="NN252" s="41"/>
      <c r="NO252" s="41"/>
      <c r="NP252" s="41"/>
      <c r="NQ252" s="41"/>
      <c r="NR252" s="41"/>
      <c r="NS252" s="41"/>
      <c r="NT252" s="41"/>
      <c r="NU252" s="41"/>
      <c r="NV252" s="41"/>
      <c r="NW252" s="41"/>
      <c r="NX252" s="41"/>
      <c r="NY252" s="41"/>
      <c r="NZ252" s="41"/>
      <c r="OA252" s="41"/>
      <c r="OB252" s="41"/>
      <c r="OC252" s="41"/>
      <c r="OD252" s="41"/>
      <c r="OE252" s="41"/>
      <c r="OF252" s="41"/>
      <c r="OG252" s="41"/>
      <c r="OH252" s="41"/>
      <c r="OI252" s="41"/>
      <c r="OJ252" s="41"/>
      <c r="OK252" s="41"/>
      <c r="OL252" s="41"/>
      <c r="OM252" s="41"/>
      <c r="ON252" s="41"/>
      <c r="OO252" s="41"/>
      <c r="OP252" s="41"/>
      <c r="OQ252" s="41"/>
      <c r="OR252" s="41"/>
      <c r="OS252" s="41"/>
      <c r="OT252" s="41"/>
      <c r="OU252" s="41"/>
      <c r="OV252" s="41"/>
      <c r="OW252" s="41"/>
      <c r="OX252" s="41"/>
      <c r="OY252" s="41"/>
      <c r="OZ252" s="41"/>
      <c r="PA252" s="41"/>
      <c r="PB252" s="41"/>
      <c r="PC252" s="41"/>
      <c r="PD252" s="41"/>
      <c r="PE252" s="41"/>
      <c r="PF252" s="41"/>
      <c r="PG252" s="41"/>
      <c r="PH252" s="41"/>
      <c r="PI252" s="41"/>
      <c r="PJ252" s="41"/>
      <c r="PK252" s="41"/>
      <c r="PL252" s="41"/>
      <c r="PM252" s="41"/>
      <c r="PN252" s="41"/>
      <c r="PO252" s="41"/>
      <c r="PP252" s="41"/>
      <c r="PQ252" s="41"/>
      <c r="PR252" s="41"/>
      <c r="PS252" s="41"/>
      <c r="PT252" s="41"/>
      <c r="PU252" s="41"/>
      <c r="PV252" s="41"/>
      <c r="PW252" s="41"/>
      <c r="PX252" s="41"/>
      <c r="PY252" s="41"/>
      <c r="PZ252" s="41"/>
      <c r="QA252" s="41"/>
      <c r="QB252" s="41"/>
      <c r="QC252" s="41"/>
      <c r="QD252" s="41"/>
      <c r="QE252" s="41"/>
      <c r="QF252" s="41"/>
      <c r="QG252" s="41"/>
      <c r="QH252" s="41"/>
      <c r="QI252" s="41"/>
      <c r="QJ252" s="41"/>
      <c r="QK252" s="41"/>
      <c r="QL252" s="41"/>
      <c r="QM252" s="41"/>
      <c r="QN252" s="41"/>
      <c r="QO252" s="41"/>
      <c r="QP252" s="41"/>
      <c r="QQ252" s="41"/>
      <c r="QR252" s="41"/>
      <c r="QS252" s="41"/>
      <c r="QT252" s="41"/>
      <c r="QU252" s="41"/>
      <c r="QV252" s="41"/>
      <c r="QW252" s="41"/>
      <c r="QX252" s="41"/>
      <c r="QY252" s="41"/>
      <c r="QZ252" s="41"/>
      <c r="RA252" s="41"/>
      <c r="RB252" s="41"/>
      <c r="RC252" s="41"/>
      <c r="RD252" s="41"/>
      <c r="RE252" s="41"/>
      <c r="RF252" s="41"/>
      <c r="RG252" s="41"/>
      <c r="RH252" s="41"/>
      <c r="RI252" s="41"/>
      <c r="RJ252" s="41"/>
      <c r="RK252" s="41"/>
      <c r="RL252" s="41"/>
      <c r="RM252" s="41"/>
      <c r="RN252" s="41"/>
      <c r="RO252" s="41"/>
      <c r="RP252" s="41"/>
      <c r="RQ252" s="41"/>
      <c r="RR252" s="41"/>
      <c r="RS252" s="41"/>
      <c r="RT252" s="41"/>
      <c r="RU252" s="41"/>
      <c r="RV252" s="41"/>
      <c r="RW252" s="41"/>
      <c r="RX252" s="41"/>
      <c r="RY252" s="41"/>
      <c r="RZ252" s="41"/>
      <c r="SA252" s="41"/>
      <c r="SB252" s="41"/>
      <c r="SC252" s="41"/>
      <c r="SD252" s="41"/>
      <c r="SE252" s="41"/>
      <c r="SF252" s="41"/>
      <c r="SG252" s="41"/>
      <c r="SH252" s="41"/>
      <c r="SI252" s="41"/>
      <c r="SJ252" s="41"/>
      <c r="SK252" s="41"/>
      <c r="SL252" s="41"/>
      <c r="SM252" s="41"/>
      <c r="SN252" s="41"/>
      <c r="SO252" s="41"/>
      <c r="SP252" s="41"/>
      <c r="SQ252" s="41"/>
      <c r="SR252" s="41"/>
      <c r="SS252" s="41"/>
      <c r="ST252" s="41"/>
      <c r="SU252" s="41"/>
      <c r="SV252" s="41"/>
      <c r="SW252" s="41"/>
      <c r="SX252" s="41"/>
      <c r="SY252" s="41"/>
      <c r="SZ252" s="41"/>
      <c r="TA252" s="41"/>
      <c r="TB252" s="41"/>
      <c r="TC252" s="41"/>
      <c r="TD252" s="41"/>
      <c r="TE252" s="41"/>
      <c r="TF252" s="41"/>
      <c r="TG252" s="41"/>
      <c r="TH252" s="41"/>
      <c r="TI252" s="41"/>
      <c r="TJ252" s="41"/>
      <c r="TK252" s="41"/>
      <c r="TL252" s="41"/>
      <c r="TM252" s="41"/>
      <c r="TN252" s="41"/>
      <c r="TO252" s="41"/>
      <c r="TP252" s="41"/>
      <c r="TQ252" s="41"/>
      <c r="TR252" s="41"/>
      <c r="TS252" s="41"/>
      <c r="TT252" s="41"/>
      <c r="TU252" s="41"/>
      <c r="TV252" s="41"/>
      <c r="TW252" s="41"/>
      <c r="TX252" s="41"/>
      <c r="TY252" s="41"/>
      <c r="TZ252" s="41"/>
      <c r="UA252" s="41"/>
      <c r="UB252" s="41"/>
      <c r="UC252" s="41"/>
      <c r="UD252" s="41"/>
      <c r="UE252" s="41"/>
      <c r="UF252" s="41"/>
      <c r="UG252" s="41"/>
      <c r="UH252" s="41"/>
      <c r="UI252" s="41"/>
      <c r="UJ252" s="41"/>
      <c r="UK252" s="41"/>
      <c r="UL252" s="41"/>
      <c r="UM252" s="41"/>
      <c r="UN252" s="41"/>
      <c r="UO252" s="41"/>
      <c r="UP252" s="41"/>
      <c r="UQ252" s="41"/>
      <c r="UR252" s="41"/>
      <c r="US252" s="41"/>
      <c r="UT252" s="41"/>
      <c r="UU252" s="41"/>
      <c r="UV252" s="41"/>
      <c r="UW252" s="41"/>
      <c r="UX252" s="41"/>
      <c r="UY252" s="41"/>
      <c r="UZ252" s="41"/>
      <c r="VA252" s="41"/>
      <c r="VB252" s="41"/>
      <c r="VC252" s="41"/>
      <c r="VD252" s="41"/>
      <c r="VE252" s="41"/>
      <c r="VF252" s="41"/>
      <c r="VG252" s="41"/>
      <c r="VH252" s="41"/>
      <c r="VI252" s="41"/>
      <c r="VJ252" s="41"/>
      <c r="VK252" s="41"/>
      <c r="VL252" s="41"/>
      <c r="VM252" s="41"/>
      <c r="VN252" s="41"/>
      <c r="VO252" s="41"/>
      <c r="VP252" s="41"/>
      <c r="VQ252" s="41"/>
      <c r="VR252" s="41"/>
      <c r="VS252" s="41"/>
      <c r="VT252" s="41"/>
      <c r="VU252" s="41"/>
      <c r="VV252" s="41"/>
      <c r="VW252" s="41"/>
      <c r="VX252" s="41"/>
      <c r="VY252" s="41"/>
      <c r="VZ252" s="41"/>
      <c r="WA252" s="41"/>
      <c r="WB252" s="41"/>
      <c r="WC252" s="41"/>
      <c r="WD252" s="41"/>
      <c r="WE252" s="41"/>
      <c r="WF252" s="41"/>
      <c r="WG252" s="41"/>
      <c r="WH252" s="41"/>
      <c r="WI252" s="41"/>
      <c r="WJ252" s="41"/>
      <c r="WK252" s="41"/>
      <c r="WL252" s="41"/>
      <c r="WM252" s="41"/>
      <c r="WN252" s="41"/>
      <c r="WO252" s="41"/>
      <c r="WP252" s="41"/>
      <c r="WQ252" s="41"/>
      <c r="WR252" s="41"/>
      <c r="WS252" s="41"/>
      <c r="WT252" s="41"/>
      <c r="WU252" s="41"/>
      <c r="WV252" s="41"/>
      <c r="WW252" s="41"/>
      <c r="WX252" s="41"/>
      <c r="WY252" s="41"/>
      <c r="WZ252" s="41"/>
      <c r="XA252" s="41"/>
      <c r="XB252" s="41"/>
      <c r="XC252" s="41"/>
      <c r="XD252" s="41"/>
      <c r="XE252" s="41"/>
      <c r="XF252" s="41"/>
      <c r="XG252" s="41"/>
      <c r="XH252" s="41"/>
      <c r="XI252" s="41"/>
      <c r="XJ252" s="41"/>
      <c r="XK252" s="41"/>
      <c r="XL252" s="41"/>
      <c r="XM252" s="41"/>
      <c r="XN252" s="41"/>
      <c r="XO252" s="41"/>
      <c r="XP252" s="41"/>
      <c r="XQ252" s="41"/>
      <c r="XR252" s="41"/>
      <c r="XS252" s="41"/>
      <c r="XT252" s="41"/>
      <c r="XU252" s="41"/>
      <c r="XV252" s="41"/>
      <c r="XW252" s="41"/>
      <c r="XX252" s="41"/>
      <c r="XY252" s="41"/>
      <c r="XZ252" s="41"/>
      <c r="YA252" s="41"/>
      <c r="YB252" s="41"/>
      <c r="YC252" s="41"/>
      <c r="YD252" s="41"/>
      <c r="YE252" s="41"/>
      <c r="YF252" s="41"/>
      <c r="YG252" s="41"/>
      <c r="YH252" s="41"/>
      <c r="YI252" s="41"/>
      <c r="YJ252" s="41"/>
      <c r="YK252" s="41"/>
      <c r="YL252" s="41"/>
      <c r="YM252" s="41"/>
      <c r="YN252" s="41"/>
      <c r="YO252" s="41"/>
      <c r="YP252" s="41"/>
      <c r="YQ252" s="41"/>
      <c r="YR252" s="41"/>
      <c r="YS252" s="41"/>
      <c r="YT252" s="41"/>
      <c r="YU252" s="41"/>
      <c r="YV252" s="41"/>
      <c r="YW252" s="41"/>
      <c r="YX252" s="41"/>
      <c r="YY252" s="41"/>
      <c r="YZ252" s="41"/>
      <c r="ZA252" s="41"/>
      <c r="ZB252" s="41"/>
      <c r="ZC252" s="41"/>
      <c r="ZD252" s="41"/>
      <c r="ZE252" s="41"/>
      <c r="ZF252" s="41"/>
      <c r="ZG252" s="41"/>
      <c r="ZH252" s="41"/>
      <c r="ZI252" s="41"/>
      <c r="ZJ252" s="41"/>
      <c r="ZK252" s="41"/>
      <c r="ZL252" s="41"/>
      <c r="ZM252" s="41"/>
      <c r="ZN252" s="41"/>
      <c r="ZO252" s="41"/>
      <c r="ZP252" s="41"/>
      <c r="ZQ252" s="41"/>
      <c r="ZR252" s="41"/>
      <c r="ZS252" s="41"/>
      <c r="ZT252" s="41"/>
      <c r="ZU252" s="41"/>
      <c r="ZV252" s="41"/>
      <c r="ZW252" s="41"/>
      <c r="ZX252" s="41"/>
      <c r="ZY252" s="41"/>
      <c r="ZZ252" s="41"/>
      <c r="AAA252" s="41"/>
      <c r="AAB252" s="41"/>
      <c r="AAC252" s="41"/>
      <c r="AAD252" s="41"/>
      <c r="AAE252" s="41"/>
      <c r="AAF252" s="41"/>
      <c r="AAG252" s="41"/>
      <c r="AAH252" s="41"/>
      <c r="AAI252" s="41"/>
      <c r="AAJ252" s="41"/>
      <c r="AAK252" s="41"/>
      <c r="AAL252" s="41"/>
      <c r="AAM252" s="41"/>
      <c r="AAN252" s="41"/>
      <c r="AAO252" s="41"/>
      <c r="AAP252" s="41"/>
      <c r="AAQ252" s="41"/>
      <c r="AAR252" s="41"/>
      <c r="AAS252" s="41"/>
      <c r="AAT252" s="41"/>
      <c r="AAU252" s="41"/>
      <c r="AAV252" s="41"/>
      <c r="AAW252" s="41"/>
      <c r="AAX252" s="41"/>
      <c r="AAY252" s="41"/>
      <c r="AAZ252" s="41"/>
      <c r="ABA252" s="41"/>
      <c r="ABB252" s="41"/>
      <c r="ABC252" s="41"/>
      <c r="ABD252" s="41"/>
      <c r="ABE252" s="41"/>
      <c r="ABF252" s="41"/>
      <c r="ABG252" s="41"/>
      <c r="ABH252" s="41"/>
      <c r="ABI252" s="41"/>
      <c r="ABJ252" s="41"/>
      <c r="ABK252" s="41"/>
      <c r="ABL252" s="41"/>
      <c r="ABM252" s="41"/>
      <c r="ABN252" s="41"/>
      <c r="ABO252" s="41"/>
      <c r="ABP252" s="41"/>
      <c r="ABQ252" s="41"/>
      <c r="ABR252" s="41"/>
      <c r="ABS252" s="41"/>
      <c r="ABT252" s="41"/>
      <c r="ABU252" s="41"/>
      <c r="ABV252" s="41"/>
      <c r="ABW252" s="41"/>
      <c r="ABX252" s="41"/>
      <c r="ABY252" s="41"/>
      <c r="ABZ252" s="41"/>
      <c r="ACA252" s="41"/>
      <c r="ACB252" s="41"/>
      <c r="ACC252" s="41"/>
      <c r="ACD252" s="41"/>
      <c r="ACE252" s="41"/>
      <c r="ACF252" s="41"/>
      <c r="ACG252" s="41"/>
      <c r="ACH252" s="41"/>
      <c r="ACI252" s="41"/>
      <c r="ACJ252" s="41"/>
      <c r="ACK252" s="41"/>
      <c r="ACL252" s="41"/>
      <c r="ACM252" s="41"/>
      <c r="ACN252" s="41"/>
      <c r="ACO252" s="41"/>
      <c r="ACP252" s="41"/>
      <c r="ACQ252" s="41"/>
      <c r="ACR252" s="41"/>
      <c r="ACS252" s="41"/>
      <c r="ACT252" s="41"/>
      <c r="ACU252" s="41"/>
      <c r="ACV252" s="41"/>
      <c r="ACW252" s="41"/>
      <c r="ACX252" s="41"/>
      <c r="ACY252" s="41"/>
      <c r="ACZ252" s="41"/>
      <c r="ADA252" s="41"/>
      <c r="ADB252" s="41"/>
      <c r="ADC252" s="41"/>
      <c r="ADD252" s="41"/>
      <c r="ADE252" s="41"/>
      <c r="ADF252" s="41"/>
      <c r="ADG252" s="41"/>
      <c r="ADH252" s="41"/>
      <c r="ADI252" s="41"/>
      <c r="ADJ252" s="41"/>
      <c r="ADK252" s="41"/>
      <c r="ADL252" s="41"/>
      <c r="ADM252" s="41"/>
      <c r="ADN252" s="41"/>
      <c r="ADO252" s="41"/>
      <c r="ADP252" s="41"/>
      <c r="ADQ252" s="41"/>
      <c r="ADR252" s="41"/>
      <c r="ADS252" s="41"/>
      <c r="ADT252" s="41"/>
      <c r="ADU252" s="41"/>
      <c r="ADV252" s="41"/>
      <c r="ADW252" s="41"/>
      <c r="ADX252" s="41"/>
      <c r="ADY252" s="41"/>
      <c r="ADZ252" s="41"/>
      <c r="AEA252" s="41"/>
      <c r="AEB252" s="41"/>
      <c r="AEC252" s="41"/>
      <c r="AED252" s="41"/>
      <c r="AEE252" s="41"/>
      <c r="AEF252" s="41"/>
      <c r="AEG252" s="41"/>
      <c r="AEH252" s="41"/>
      <c r="AEI252" s="41"/>
      <c r="AEJ252" s="41"/>
      <c r="AEK252" s="41"/>
      <c r="AEL252" s="41"/>
      <c r="AEM252" s="41"/>
      <c r="AEN252" s="41"/>
      <c r="AEO252" s="41"/>
      <c r="AEP252" s="41"/>
      <c r="AEQ252" s="41"/>
      <c r="AER252" s="41"/>
      <c r="AES252" s="41"/>
      <c r="AET252" s="41"/>
      <c r="AEU252" s="41"/>
      <c r="AEV252" s="41"/>
      <c r="AEW252" s="41"/>
      <c r="AEX252" s="41"/>
      <c r="AEY252" s="41"/>
      <c r="AEZ252" s="41"/>
      <c r="AFA252" s="41"/>
      <c r="AFB252" s="41"/>
      <c r="AFC252" s="41"/>
      <c r="AFD252" s="41"/>
      <c r="AFE252" s="41"/>
      <c r="AFF252" s="41"/>
      <c r="AFG252" s="41"/>
      <c r="AFH252" s="41"/>
      <c r="AFI252" s="41"/>
      <c r="AFJ252" s="41"/>
      <c r="AFK252" s="41"/>
      <c r="AFL252" s="41"/>
      <c r="AFM252" s="41"/>
      <c r="AFN252" s="41"/>
      <c r="AFO252" s="41"/>
      <c r="AFP252" s="41"/>
      <c r="AFQ252" s="41"/>
      <c r="AFR252" s="41"/>
      <c r="AFS252" s="41"/>
      <c r="AFT252" s="41"/>
      <c r="AFU252" s="41"/>
      <c r="AFV252" s="41"/>
      <c r="AFW252" s="41"/>
      <c r="AFX252" s="41"/>
      <c r="AFY252" s="41"/>
      <c r="AFZ252" s="41"/>
      <c r="AGA252" s="41"/>
      <c r="AGB252" s="41"/>
      <c r="AGC252" s="41"/>
      <c r="AGD252" s="41"/>
      <c r="AGE252" s="41"/>
      <c r="AGF252" s="41"/>
      <c r="AGG252" s="41"/>
      <c r="AGH252" s="41"/>
      <c r="AGI252" s="41"/>
      <c r="AGJ252" s="41"/>
      <c r="AGK252" s="41"/>
      <c r="AGL252" s="41"/>
      <c r="AGM252" s="41"/>
      <c r="AGN252" s="41"/>
      <c r="AGO252" s="41"/>
      <c r="AGP252" s="41"/>
      <c r="AGQ252" s="41"/>
      <c r="AGR252" s="41"/>
      <c r="AGS252" s="41"/>
      <c r="AGT252" s="41"/>
      <c r="AGU252" s="41"/>
      <c r="AGV252" s="41"/>
      <c r="AGW252" s="41"/>
      <c r="AGX252" s="41"/>
      <c r="AGY252" s="41"/>
      <c r="AGZ252" s="41"/>
      <c r="AHA252" s="41"/>
      <c r="AHB252" s="41"/>
      <c r="AHC252" s="41"/>
      <c r="AHD252" s="41"/>
      <c r="AHE252" s="41"/>
      <c r="AHF252" s="41"/>
      <c r="AHG252" s="41"/>
      <c r="AHH252" s="41"/>
      <c r="AHI252" s="41"/>
      <c r="AHJ252" s="41"/>
      <c r="AHK252" s="41"/>
      <c r="AHL252" s="41"/>
      <c r="AHM252" s="41"/>
      <c r="AHN252" s="41"/>
      <c r="AHO252" s="41"/>
      <c r="AHP252" s="41"/>
      <c r="AHQ252" s="41"/>
      <c r="AHR252" s="41"/>
      <c r="AHS252" s="41"/>
      <c r="AHT252" s="41"/>
      <c r="AHU252" s="41"/>
      <c r="AHV252" s="41"/>
      <c r="AHW252" s="41"/>
      <c r="AHX252" s="41"/>
      <c r="AHY252" s="41"/>
      <c r="AHZ252" s="41"/>
      <c r="AIA252" s="41"/>
      <c r="AIB252" s="41"/>
      <c r="AIC252" s="41"/>
      <c r="AID252" s="41"/>
      <c r="AIE252" s="41"/>
      <c r="AIF252" s="41"/>
      <c r="AIG252" s="41"/>
      <c r="AIH252" s="41"/>
      <c r="AII252" s="41"/>
      <c r="AIJ252" s="41"/>
      <c r="AIK252" s="41"/>
      <c r="AIL252" s="41"/>
      <c r="AIM252" s="41"/>
      <c r="AIN252" s="41"/>
      <c r="AIO252" s="41"/>
      <c r="AIP252" s="41"/>
      <c r="AIQ252" s="41"/>
      <c r="AIR252" s="41"/>
      <c r="AIS252" s="41"/>
      <c r="AIT252" s="41"/>
      <c r="AIU252" s="41"/>
      <c r="AIV252" s="41"/>
      <c r="AIW252" s="41"/>
      <c r="AIX252" s="41"/>
      <c r="AIY252" s="41"/>
      <c r="AIZ252" s="41"/>
      <c r="AJA252" s="41"/>
      <c r="AJB252" s="41"/>
      <c r="AJC252" s="41"/>
      <c r="AJD252" s="41"/>
      <c r="AJE252" s="41"/>
      <c r="AJF252" s="41"/>
      <c r="AJG252" s="41"/>
      <c r="AJH252" s="41"/>
      <c r="AJI252" s="41"/>
      <c r="AJJ252" s="41"/>
      <c r="AJK252" s="41"/>
      <c r="AJL252" s="41"/>
      <c r="AJM252" s="41"/>
      <c r="AJN252" s="41"/>
      <c r="AJO252" s="41"/>
      <c r="AJP252" s="41"/>
      <c r="AJQ252" s="41"/>
      <c r="AJR252" s="41"/>
      <c r="AJS252" s="41"/>
      <c r="AJT252" s="41"/>
      <c r="AJU252" s="41"/>
      <c r="AJV252" s="41"/>
      <c r="AJW252" s="41"/>
      <c r="AJX252" s="41"/>
      <c r="AJY252" s="41"/>
      <c r="AJZ252" s="41"/>
      <c r="AKA252" s="41"/>
      <c r="AKB252" s="41"/>
      <c r="AKC252" s="41"/>
      <c r="AKD252" s="41"/>
      <c r="AKE252" s="41"/>
      <c r="AKF252" s="41"/>
      <c r="AKG252" s="41"/>
      <c r="AKH252" s="41"/>
      <c r="AKI252" s="41"/>
      <c r="AKJ252" s="41"/>
      <c r="AKK252" s="41"/>
      <c r="AKL252" s="41"/>
      <c r="AKM252" s="41"/>
      <c r="AKN252" s="41"/>
      <c r="AKO252" s="41"/>
      <c r="AKP252" s="41"/>
      <c r="AKQ252" s="41"/>
      <c r="AKR252" s="41"/>
      <c r="AKS252" s="41"/>
      <c r="AKT252" s="41"/>
      <c r="AKU252" s="41"/>
      <c r="AKV252" s="41"/>
      <c r="AKW252" s="41"/>
      <c r="AKX252" s="41"/>
      <c r="AKY252" s="41"/>
      <c r="AKZ252" s="41"/>
      <c r="ALA252" s="41"/>
      <c r="ALB252" s="41"/>
      <c r="ALC252" s="41"/>
      <c r="ALD252" s="41"/>
      <c r="ALE252" s="41"/>
      <c r="ALF252" s="41"/>
      <c r="ALG252" s="41"/>
      <c r="ALH252" s="41"/>
      <c r="ALI252" s="41"/>
      <c r="ALJ252" s="41"/>
      <c r="ALK252" s="41"/>
      <c r="ALL252" s="41"/>
      <c r="ALM252" s="41"/>
      <c r="ALN252" s="41"/>
      <c r="ALO252" s="41"/>
      <c r="ALP252" s="41"/>
      <c r="ALQ252" s="41"/>
      <c r="ALR252" s="41"/>
      <c r="ALS252" s="41"/>
      <c r="ALT252" s="41"/>
      <c r="ALU252" s="41"/>
      <c r="ALV252" s="41"/>
      <c r="ALW252" s="41"/>
      <c r="ALX252" s="41"/>
      <c r="ALY252" s="41"/>
      <c r="ALZ252" s="41"/>
      <c r="AMA252" s="41"/>
      <c r="AMB252" s="41"/>
      <c r="AMC252" s="41"/>
      <c r="AMD252" s="41"/>
      <c r="AME252" s="41"/>
    </row>
    <row r="253" spans="1:1019" ht="15" customHeight="1" thickBot="1" x14ac:dyDescent="0.25">
      <c r="A253" s="584"/>
      <c r="B253" s="588"/>
      <c r="C253" s="689"/>
      <c r="D253" s="760"/>
      <c r="E253" s="1086"/>
      <c r="F253" s="1002"/>
      <c r="G253" s="1039"/>
      <c r="H253" s="841"/>
      <c r="I253" s="729"/>
      <c r="J253" s="367" t="s">
        <v>28</v>
      </c>
      <c r="K253" s="190">
        <f>L253+N253</f>
        <v>0</v>
      </c>
      <c r="L253" s="96">
        <v>0</v>
      </c>
      <c r="M253" s="96">
        <v>0</v>
      </c>
      <c r="N253" s="282">
        <v>0</v>
      </c>
      <c r="O253" s="184">
        <f>+P253+R253</f>
        <v>0</v>
      </c>
      <c r="P253" s="97">
        <v>0</v>
      </c>
      <c r="Q253" s="97">
        <v>0</v>
      </c>
      <c r="R253" s="280">
        <v>0</v>
      </c>
      <c r="S253" s="190">
        <f>T253+V253</f>
        <v>0</v>
      </c>
      <c r="T253" s="96">
        <v>0</v>
      </c>
      <c r="U253" s="96">
        <v>0</v>
      </c>
      <c r="V253" s="282">
        <v>0</v>
      </c>
      <c r="W253" s="190">
        <f>+X253+Z253</f>
        <v>0</v>
      </c>
      <c r="X253" s="97">
        <v>0</v>
      </c>
      <c r="Y253" s="97">
        <v>0</v>
      </c>
      <c r="Z253" s="280">
        <v>0</v>
      </c>
      <c r="AA253" s="290">
        <v>0</v>
      </c>
      <c r="AB253" s="290">
        <v>0</v>
      </c>
      <c r="AC253" s="708"/>
      <c r="AD253" s="849"/>
      <c r="AE253" s="536"/>
      <c r="AF253" s="1099"/>
      <c r="AG253" s="41"/>
      <c r="AH253" s="41"/>
      <c r="AI253" s="41"/>
      <c r="AJ253" s="41"/>
      <c r="AK253" s="41"/>
      <c r="AL253" s="41"/>
      <c r="AM253" s="41"/>
      <c r="AN253" s="67"/>
      <c r="AO253" s="67"/>
      <c r="AP253" s="67"/>
      <c r="AQ253" s="53"/>
      <c r="AR253" s="53"/>
      <c r="AS253" s="53"/>
      <c r="AT253" s="53"/>
      <c r="AU253" s="53"/>
      <c r="AV253" s="53"/>
      <c r="AW253" s="53"/>
      <c r="AX253" s="53"/>
      <c r="AY253" s="53"/>
      <c r="AZ253" s="53"/>
      <c r="BA253" s="53"/>
      <c r="BB253" s="53"/>
      <c r="BC253" s="53"/>
      <c r="BD253" s="53"/>
      <c r="BE253" s="53"/>
      <c r="BF253" s="53"/>
      <c r="BG253" s="54"/>
      <c r="BH253" s="41"/>
      <c r="BI253" s="41"/>
      <c r="BJ253" s="41"/>
      <c r="BK253" s="41"/>
      <c r="BL253" s="41"/>
      <c r="BM253" s="41"/>
      <c r="BN253" s="41"/>
      <c r="BO253" s="41"/>
      <c r="BP253" s="41"/>
      <c r="BQ253" s="41"/>
      <c r="BR253" s="41"/>
      <c r="BS253" s="41"/>
      <c r="BT253" s="41"/>
      <c r="BU253" s="41"/>
      <c r="BV253" s="41"/>
      <c r="BW253" s="41"/>
      <c r="BX253" s="41"/>
      <c r="BY253" s="41"/>
      <c r="BZ253" s="41"/>
      <c r="CA253" s="41"/>
      <c r="CB253" s="41"/>
      <c r="CC253" s="41"/>
      <c r="CD253" s="41"/>
      <c r="CE253" s="41"/>
      <c r="CF253" s="41"/>
      <c r="CG253" s="41"/>
      <c r="CH253" s="41"/>
      <c r="CI253" s="41"/>
      <c r="CJ253" s="41"/>
      <c r="CK253" s="41"/>
      <c r="CL253" s="41"/>
      <c r="CM253" s="41"/>
      <c r="CN253" s="41"/>
      <c r="CO253" s="41"/>
      <c r="CP253" s="41"/>
      <c r="CQ253" s="41"/>
      <c r="CR253" s="41"/>
      <c r="CS253" s="41"/>
      <c r="CT253" s="41"/>
      <c r="CU253" s="41"/>
      <c r="CV253" s="41"/>
      <c r="CW253" s="41"/>
      <c r="CX253" s="41"/>
      <c r="CY253" s="41"/>
      <c r="CZ253" s="41"/>
      <c r="DA253" s="41"/>
      <c r="DB253" s="41"/>
      <c r="DC253" s="41"/>
      <c r="DD253" s="41"/>
      <c r="DE253" s="41"/>
      <c r="DF253" s="41"/>
      <c r="DG253" s="41"/>
      <c r="DH253" s="41"/>
      <c r="DI253" s="41"/>
      <c r="DJ253" s="41"/>
      <c r="DK253" s="41"/>
      <c r="DL253" s="41"/>
      <c r="DM253" s="41"/>
      <c r="DN253" s="41"/>
      <c r="DO253" s="41"/>
      <c r="DP253" s="41"/>
      <c r="DQ253" s="41"/>
      <c r="DR253" s="41"/>
      <c r="DS253" s="41"/>
      <c r="DT253" s="41"/>
      <c r="DU253" s="41"/>
      <c r="DV253" s="41"/>
      <c r="DW253" s="41"/>
      <c r="DX253" s="41"/>
      <c r="DY253" s="41"/>
      <c r="DZ253" s="41"/>
      <c r="EA253" s="41"/>
      <c r="EB253" s="41"/>
      <c r="EC253" s="41"/>
      <c r="ED253" s="41"/>
      <c r="EE253" s="41"/>
      <c r="EF253" s="41"/>
      <c r="EG253" s="41"/>
      <c r="EH253" s="41"/>
      <c r="EI253" s="41"/>
      <c r="EJ253" s="41"/>
      <c r="EK253" s="41"/>
      <c r="EL253" s="41"/>
      <c r="EM253" s="41"/>
      <c r="EN253" s="41"/>
      <c r="EO253" s="41"/>
      <c r="EP253" s="41"/>
      <c r="EQ253" s="41"/>
      <c r="ER253" s="41"/>
      <c r="ES253" s="41"/>
      <c r="ET253" s="41"/>
      <c r="EU253" s="41"/>
      <c r="EV253" s="41"/>
      <c r="EW253" s="41"/>
      <c r="EX253" s="41"/>
      <c r="EY253" s="41"/>
      <c r="EZ253" s="41"/>
      <c r="FA253" s="41"/>
      <c r="FB253" s="41"/>
      <c r="FC253" s="41"/>
      <c r="FD253" s="41"/>
      <c r="FE253" s="41"/>
      <c r="FF253" s="41"/>
      <c r="FG253" s="41"/>
      <c r="FH253" s="41"/>
      <c r="FI253" s="41"/>
      <c r="FJ253" s="41"/>
      <c r="FK253" s="41"/>
      <c r="FL253" s="41"/>
      <c r="FM253" s="41"/>
      <c r="FN253" s="41"/>
      <c r="FO253" s="41"/>
      <c r="FP253" s="41"/>
      <c r="FQ253" s="41"/>
      <c r="FR253" s="41"/>
      <c r="FS253" s="41"/>
      <c r="FT253" s="41"/>
      <c r="FU253" s="41"/>
      <c r="FV253" s="41"/>
      <c r="FW253" s="41"/>
      <c r="FX253" s="41"/>
      <c r="FY253" s="41"/>
      <c r="FZ253" s="41"/>
      <c r="GA253" s="41"/>
      <c r="GB253" s="41"/>
      <c r="GC253" s="41"/>
      <c r="GD253" s="41"/>
      <c r="GE253" s="41"/>
      <c r="GF253" s="41"/>
      <c r="GG253" s="41"/>
      <c r="GH253" s="41"/>
      <c r="GI253" s="41"/>
      <c r="GJ253" s="41"/>
      <c r="GK253" s="41"/>
      <c r="GL253" s="41"/>
      <c r="GM253" s="41"/>
      <c r="GN253" s="41"/>
      <c r="GO253" s="41"/>
      <c r="GP253" s="41"/>
      <c r="GQ253" s="41"/>
      <c r="GR253" s="41"/>
      <c r="GS253" s="41"/>
      <c r="GT253" s="41"/>
      <c r="GU253" s="41"/>
      <c r="GV253" s="41"/>
      <c r="GW253" s="41"/>
      <c r="GX253" s="41"/>
      <c r="GY253" s="41"/>
      <c r="GZ253" s="41"/>
      <c r="HA253" s="41"/>
      <c r="HB253" s="41"/>
      <c r="HC253" s="41"/>
      <c r="HD253" s="41"/>
      <c r="HE253" s="41"/>
      <c r="HF253" s="41"/>
      <c r="HG253" s="41"/>
      <c r="HH253" s="41"/>
      <c r="HI253" s="41"/>
      <c r="HJ253" s="41"/>
      <c r="HK253" s="41"/>
      <c r="HL253" s="41"/>
      <c r="HM253" s="41"/>
      <c r="HN253" s="41"/>
      <c r="HO253" s="41"/>
      <c r="HP253" s="41"/>
      <c r="HQ253" s="41"/>
      <c r="HR253" s="41"/>
      <c r="HS253" s="41"/>
      <c r="HT253" s="41"/>
      <c r="HU253" s="41"/>
      <c r="HV253" s="41"/>
      <c r="HW253" s="41"/>
      <c r="HX253" s="41"/>
      <c r="HY253" s="41"/>
      <c r="HZ253" s="41"/>
      <c r="IA253" s="41"/>
      <c r="IB253" s="41"/>
      <c r="IC253" s="41"/>
      <c r="ID253" s="41"/>
      <c r="IE253" s="41"/>
      <c r="IF253" s="41"/>
      <c r="IG253" s="41"/>
      <c r="IH253" s="41"/>
      <c r="II253" s="41"/>
      <c r="IJ253" s="41"/>
      <c r="IK253" s="41"/>
      <c r="IL253" s="41"/>
      <c r="IM253" s="41"/>
      <c r="IN253" s="41"/>
      <c r="IO253" s="41"/>
      <c r="IP253" s="41"/>
      <c r="IQ253" s="41"/>
      <c r="IR253" s="41"/>
      <c r="IS253" s="41"/>
      <c r="IT253" s="41"/>
      <c r="IU253" s="41"/>
      <c r="IV253" s="41"/>
      <c r="IW253" s="41"/>
      <c r="IX253" s="41"/>
      <c r="IY253" s="41"/>
      <c r="IZ253" s="41"/>
      <c r="JA253" s="41"/>
      <c r="JB253" s="41"/>
      <c r="JC253" s="41"/>
      <c r="JD253" s="41"/>
      <c r="JE253" s="41"/>
      <c r="JF253" s="41"/>
      <c r="JG253" s="41"/>
      <c r="JH253" s="41"/>
      <c r="JI253" s="41"/>
      <c r="JJ253" s="41"/>
      <c r="JK253" s="41"/>
      <c r="JL253" s="41"/>
      <c r="JM253" s="41"/>
      <c r="JN253" s="41"/>
      <c r="JO253" s="41"/>
      <c r="JP253" s="41"/>
      <c r="JQ253" s="41"/>
      <c r="JR253" s="41"/>
      <c r="JS253" s="41"/>
      <c r="JT253" s="41"/>
      <c r="JU253" s="41"/>
      <c r="JV253" s="41"/>
      <c r="JW253" s="41"/>
      <c r="JX253" s="41"/>
      <c r="JY253" s="41"/>
      <c r="JZ253" s="41"/>
      <c r="KA253" s="41"/>
      <c r="KB253" s="41"/>
      <c r="KC253" s="41"/>
      <c r="KD253" s="41"/>
      <c r="KE253" s="41"/>
      <c r="KF253" s="41"/>
      <c r="KG253" s="41"/>
      <c r="KH253" s="41"/>
      <c r="KI253" s="41"/>
      <c r="KJ253" s="41"/>
      <c r="KK253" s="41"/>
      <c r="KL253" s="41"/>
      <c r="KM253" s="41"/>
      <c r="KN253" s="41"/>
      <c r="KO253" s="41"/>
      <c r="KP253" s="41"/>
      <c r="KQ253" s="41"/>
      <c r="KR253" s="41"/>
      <c r="KS253" s="41"/>
      <c r="KT253" s="41"/>
      <c r="KU253" s="41"/>
      <c r="KV253" s="41"/>
      <c r="KW253" s="41"/>
      <c r="KX253" s="41"/>
      <c r="KY253" s="41"/>
      <c r="KZ253" s="41"/>
      <c r="LA253" s="41"/>
      <c r="LB253" s="41"/>
      <c r="LC253" s="41"/>
      <c r="LD253" s="41"/>
      <c r="LE253" s="41"/>
      <c r="LF253" s="41"/>
      <c r="LG253" s="41"/>
      <c r="LH253" s="41"/>
      <c r="LI253" s="41"/>
      <c r="LJ253" s="41"/>
      <c r="LK253" s="41"/>
      <c r="LL253" s="41"/>
      <c r="LM253" s="41"/>
      <c r="LN253" s="41"/>
      <c r="LO253" s="41"/>
      <c r="LP253" s="41"/>
      <c r="LQ253" s="41"/>
      <c r="LR253" s="41"/>
      <c r="LS253" s="41"/>
      <c r="LT253" s="41"/>
      <c r="LU253" s="41"/>
      <c r="LV253" s="41"/>
      <c r="LW253" s="41"/>
      <c r="LX253" s="41"/>
      <c r="LY253" s="41"/>
      <c r="LZ253" s="41"/>
      <c r="MA253" s="41"/>
      <c r="MB253" s="41"/>
      <c r="MC253" s="41"/>
      <c r="MD253" s="41"/>
      <c r="ME253" s="41"/>
      <c r="MF253" s="41"/>
      <c r="MG253" s="41"/>
      <c r="MH253" s="41"/>
      <c r="MI253" s="41"/>
      <c r="MJ253" s="41"/>
      <c r="MK253" s="41"/>
      <c r="ML253" s="41"/>
      <c r="MM253" s="41"/>
      <c r="MN253" s="41"/>
      <c r="MO253" s="41"/>
      <c r="MP253" s="41"/>
      <c r="MQ253" s="41"/>
      <c r="MR253" s="41"/>
      <c r="MS253" s="41"/>
      <c r="MT253" s="41"/>
      <c r="MU253" s="41"/>
      <c r="MV253" s="41"/>
      <c r="MW253" s="41"/>
      <c r="MX253" s="41"/>
      <c r="MY253" s="41"/>
      <c r="MZ253" s="41"/>
      <c r="NA253" s="41"/>
      <c r="NB253" s="41"/>
      <c r="NC253" s="41"/>
      <c r="ND253" s="41"/>
      <c r="NE253" s="41"/>
      <c r="NF253" s="41"/>
      <c r="NG253" s="41"/>
      <c r="NH253" s="41"/>
      <c r="NI253" s="41"/>
      <c r="NJ253" s="41"/>
      <c r="NK253" s="41"/>
      <c r="NL253" s="41"/>
      <c r="NM253" s="41"/>
      <c r="NN253" s="41"/>
      <c r="NO253" s="41"/>
      <c r="NP253" s="41"/>
      <c r="NQ253" s="41"/>
      <c r="NR253" s="41"/>
      <c r="NS253" s="41"/>
      <c r="NT253" s="41"/>
      <c r="NU253" s="41"/>
      <c r="NV253" s="41"/>
      <c r="NW253" s="41"/>
      <c r="NX253" s="41"/>
      <c r="NY253" s="41"/>
      <c r="NZ253" s="41"/>
      <c r="OA253" s="41"/>
      <c r="OB253" s="41"/>
      <c r="OC253" s="41"/>
      <c r="OD253" s="41"/>
      <c r="OE253" s="41"/>
      <c r="OF253" s="41"/>
      <c r="OG253" s="41"/>
      <c r="OH253" s="41"/>
      <c r="OI253" s="41"/>
      <c r="OJ253" s="41"/>
      <c r="OK253" s="41"/>
      <c r="OL253" s="41"/>
      <c r="OM253" s="41"/>
      <c r="ON253" s="41"/>
      <c r="OO253" s="41"/>
      <c r="OP253" s="41"/>
      <c r="OQ253" s="41"/>
      <c r="OR253" s="41"/>
      <c r="OS253" s="41"/>
      <c r="OT253" s="41"/>
      <c r="OU253" s="41"/>
      <c r="OV253" s="41"/>
      <c r="OW253" s="41"/>
      <c r="OX253" s="41"/>
      <c r="OY253" s="41"/>
      <c r="OZ253" s="41"/>
      <c r="PA253" s="41"/>
      <c r="PB253" s="41"/>
      <c r="PC253" s="41"/>
      <c r="PD253" s="41"/>
      <c r="PE253" s="41"/>
      <c r="PF253" s="41"/>
      <c r="PG253" s="41"/>
      <c r="PH253" s="41"/>
      <c r="PI253" s="41"/>
      <c r="PJ253" s="41"/>
      <c r="PK253" s="41"/>
      <c r="PL253" s="41"/>
      <c r="PM253" s="41"/>
      <c r="PN253" s="41"/>
      <c r="PO253" s="41"/>
      <c r="PP253" s="41"/>
      <c r="PQ253" s="41"/>
      <c r="PR253" s="41"/>
      <c r="PS253" s="41"/>
      <c r="PT253" s="41"/>
      <c r="PU253" s="41"/>
      <c r="PV253" s="41"/>
      <c r="PW253" s="41"/>
      <c r="PX253" s="41"/>
      <c r="PY253" s="41"/>
      <c r="PZ253" s="41"/>
      <c r="QA253" s="41"/>
      <c r="QB253" s="41"/>
      <c r="QC253" s="41"/>
      <c r="QD253" s="41"/>
      <c r="QE253" s="41"/>
      <c r="QF253" s="41"/>
      <c r="QG253" s="41"/>
      <c r="QH253" s="41"/>
      <c r="QI253" s="41"/>
      <c r="QJ253" s="41"/>
      <c r="QK253" s="41"/>
      <c r="QL253" s="41"/>
      <c r="QM253" s="41"/>
      <c r="QN253" s="41"/>
      <c r="QO253" s="41"/>
      <c r="QP253" s="41"/>
      <c r="QQ253" s="41"/>
      <c r="QR253" s="41"/>
      <c r="QS253" s="41"/>
      <c r="QT253" s="41"/>
      <c r="QU253" s="41"/>
      <c r="QV253" s="41"/>
      <c r="QW253" s="41"/>
      <c r="QX253" s="41"/>
      <c r="QY253" s="41"/>
      <c r="QZ253" s="41"/>
      <c r="RA253" s="41"/>
      <c r="RB253" s="41"/>
      <c r="RC253" s="41"/>
      <c r="RD253" s="41"/>
      <c r="RE253" s="41"/>
      <c r="RF253" s="41"/>
      <c r="RG253" s="41"/>
      <c r="RH253" s="41"/>
      <c r="RI253" s="41"/>
      <c r="RJ253" s="41"/>
      <c r="RK253" s="41"/>
      <c r="RL253" s="41"/>
      <c r="RM253" s="41"/>
      <c r="RN253" s="41"/>
      <c r="RO253" s="41"/>
      <c r="RP253" s="41"/>
      <c r="RQ253" s="41"/>
      <c r="RR253" s="41"/>
      <c r="RS253" s="41"/>
      <c r="RT253" s="41"/>
      <c r="RU253" s="41"/>
      <c r="RV253" s="41"/>
      <c r="RW253" s="41"/>
      <c r="RX253" s="41"/>
      <c r="RY253" s="41"/>
      <c r="RZ253" s="41"/>
      <c r="SA253" s="41"/>
      <c r="SB253" s="41"/>
      <c r="SC253" s="41"/>
      <c r="SD253" s="41"/>
      <c r="SE253" s="41"/>
      <c r="SF253" s="41"/>
      <c r="SG253" s="41"/>
      <c r="SH253" s="41"/>
      <c r="SI253" s="41"/>
      <c r="SJ253" s="41"/>
      <c r="SK253" s="41"/>
      <c r="SL253" s="41"/>
      <c r="SM253" s="41"/>
      <c r="SN253" s="41"/>
      <c r="SO253" s="41"/>
      <c r="SP253" s="41"/>
      <c r="SQ253" s="41"/>
      <c r="SR253" s="41"/>
      <c r="SS253" s="41"/>
      <c r="ST253" s="41"/>
      <c r="SU253" s="41"/>
      <c r="SV253" s="41"/>
      <c r="SW253" s="41"/>
      <c r="SX253" s="41"/>
      <c r="SY253" s="41"/>
      <c r="SZ253" s="41"/>
      <c r="TA253" s="41"/>
      <c r="TB253" s="41"/>
      <c r="TC253" s="41"/>
      <c r="TD253" s="41"/>
      <c r="TE253" s="41"/>
      <c r="TF253" s="41"/>
      <c r="TG253" s="41"/>
      <c r="TH253" s="41"/>
      <c r="TI253" s="41"/>
      <c r="TJ253" s="41"/>
      <c r="TK253" s="41"/>
      <c r="TL253" s="41"/>
      <c r="TM253" s="41"/>
      <c r="TN253" s="41"/>
      <c r="TO253" s="41"/>
      <c r="TP253" s="41"/>
      <c r="TQ253" s="41"/>
      <c r="TR253" s="41"/>
      <c r="TS253" s="41"/>
      <c r="TT253" s="41"/>
      <c r="TU253" s="41"/>
      <c r="TV253" s="41"/>
      <c r="TW253" s="41"/>
      <c r="TX253" s="41"/>
      <c r="TY253" s="41"/>
      <c r="TZ253" s="41"/>
      <c r="UA253" s="41"/>
      <c r="UB253" s="41"/>
      <c r="UC253" s="41"/>
      <c r="UD253" s="41"/>
      <c r="UE253" s="41"/>
      <c r="UF253" s="41"/>
      <c r="UG253" s="41"/>
      <c r="UH253" s="41"/>
      <c r="UI253" s="41"/>
      <c r="UJ253" s="41"/>
      <c r="UK253" s="41"/>
      <c r="UL253" s="41"/>
      <c r="UM253" s="41"/>
      <c r="UN253" s="41"/>
      <c r="UO253" s="41"/>
      <c r="UP253" s="41"/>
      <c r="UQ253" s="41"/>
      <c r="UR253" s="41"/>
      <c r="US253" s="41"/>
      <c r="UT253" s="41"/>
      <c r="UU253" s="41"/>
      <c r="UV253" s="41"/>
      <c r="UW253" s="41"/>
      <c r="UX253" s="41"/>
      <c r="UY253" s="41"/>
      <c r="UZ253" s="41"/>
      <c r="VA253" s="41"/>
      <c r="VB253" s="41"/>
      <c r="VC253" s="41"/>
      <c r="VD253" s="41"/>
      <c r="VE253" s="41"/>
      <c r="VF253" s="41"/>
      <c r="VG253" s="41"/>
      <c r="VH253" s="41"/>
      <c r="VI253" s="41"/>
      <c r="VJ253" s="41"/>
      <c r="VK253" s="41"/>
      <c r="VL253" s="41"/>
      <c r="VM253" s="41"/>
      <c r="VN253" s="41"/>
      <c r="VO253" s="41"/>
      <c r="VP253" s="41"/>
      <c r="VQ253" s="41"/>
      <c r="VR253" s="41"/>
      <c r="VS253" s="41"/>
      <c r="VT253" s="41"/>
      <c r="VU253" s="41"/>
      <c r="VV253" s="41"/>
      <c r="VW253" s="41"/>
      <c r="VX253" s="41"/>
      <c r="VY253" s="41"/>
      <c r="VZ253" s="41"/>
      <c r="WA253" s="41"/>
      <c r="WB253" s="41"/>
      <c r="WC253" s="41"/>
      <c r="WD253" s="41"/>
      <c r="WE253" s="41"/>
      <c r="WF253" s="41"/>
      <c r="WG253" s="41"/>
      <c r="WH253" s="41"/>
      <c r="WI253" s="41"/>
      <c r="WJ253" s="41"/>
      <c r="WK253" s="41"/>
      <c r="WL253" s="41"/>
      <c r="WM253" s="41"/>
      <c r="WN253" s="41"/>
      <c r="WO253" s="41"/>
      <c r="WP253" s="41"/>
      <c r="WQ253" s="41"/>
      <c r="WR253" s="41"/>
      <c r="WS253" s="41"/>
      <c r="WT253" s="41"/>
      <c r="WU253" s="41"/>
      <c r="WV253" s="41"/>
      <c r="WW253" s="41"/>
      <c r="WX253" s="41"/>
      <c r="WY253" s="41"/>
      <c r="WZ253" s="41"/>
      <c r="XA253" s="41"/>
      <c r="XB253" s="41"/>
      <c r="XC253" s="41"/>
      <c r="XD253" s="41"/>
      <c r="XE253" s="41"/>
      <c r="XF253" s="41"/>
      <c r="XG253" s="41"/>
      <c r="XH253" s="41"/>
      <c r="XI253" s="41"/>
      <c r="XJ253" s="41"/>
      <c r="XK253" s="41"/>
      <c r="XL253" s="41"/>
      <c r="XM253" s="41"/>
      <c r="XN253" s="41"/>
      <c r="XO253" s="41"/>
      <c r="XP253" s="41"/>
      <c r="XQ253" s="41"/>
      <c r="XR253" s="41"/>
      <c r="XS253" s="41"/>
      <c r="XT253" s="41"/>
      <c r="XU253" s="41"/>
      <c r="XV253" s="41"/>
      <c r="XW253" s="41"/>
      <c r="XX253" s="41"/>
      <c r="XY253" s="41"/>
      <c r="XZ253" s="41"/>
      <c r="YA253" s="41"/>
      <c r="YB253" s="41"/>
      <c r="YC253" s="41"/>
      <c r="YD253" s="41"/>
      <c r="YE253" s="41"/>
      <c r="YF253" s="41"/>
      <c r="YG253" s="41"/>
      <c r="YH253" s="41"/>
      <c r="YI253" s="41"/>
      <c r="YJ253" s="41"/>
      <c r="YK253" s="41"/>
      <c r="YL253" s="41"/>
      <c r="YM253" s="41"/>
      <c r="YN253" s="41"/>
      <c r="YO253" s="41"/>
      <c r="YP253" s="41"/>
      <c r="YQ253" s="41"/>
      <c r="YR253" s="41"/>
      <c r="YS253" s="41"/>
      <c r="YT253" s="41"/>
      <c r="YU253" s="41"/>
      <c r="YV253" s="41"/>
      <c r="YW253" s="41"/>
      <c r="YX253" s="41"/>
      <c r="YY253" s="41"/>
      <c r="YZ253" s="41"/>
      <c r="ZA253" s="41"/>
      <c r="ZB253" s="41"/>
      <c r="ZC253" s="41"/>
      <c r="ZD253" s="41"/>
      <c r="ZE253" s="41"/>
      <c r="ZF253" s="41"/>
      <c r="ZG253" s="41"/>
      <c r="ZH253" s="41"/>
      <c r="ZI253" s="41"/>
      <c r="ZJ253" s="41"/>
      <c r="ZK253" s="41"/>
      <c r="ZL253" s="41"/>
      <c r="ZM253" s="41"/>
      <c r="ZN253" s="41"/>
      <c r="ZO253" s="41"/>
      <c r="ZP253" s="41"/>
      <c r="ZQ253" s="41"/>
      <c r="ZR253" s="41"/>
      <c r="ZS253" s="41"/>
      <c r="ZT253" s="41"/>
      <c r="ZU253" s="41"/>
      <c r="ZV253" s="41"/>
      <c r="ZW253" s="41"/>
      <c r="ZX253" s="41"/>
      <c r="ZY253" s="41"/>
      <c r="ZZ253" s="41"/>
      <c r="AAA253" s="41"/>
      <c r="AAB253" s="41"/>
      <c r="AAC253" s="41"/>
      <c r="AAD253" s="41"/>
      <c r="AAE253" s="41"/>
      <c r="AAF253" s="41"/>
      <c r="AAG253" s="41"/>
      <c r="AAH253" s="41"/>
      <c r="AAI253" s="41"/>
      <c r="AAJ253" s="41"/>
      <c r="AAK253" s="41"/>
      <c r="AAL253" s="41"/>
      <c r="AAM253" s="41"/>
      <c r="AAN253" s="41"/>
      <c r="AAO253" s="41"/>
      <c r="AAP253" s="41"/>
      <c r="AAQ253" s="41"/>
      <c r="AAR253" s="41"/>
      <c r="AAS253" s="41"/>
      <c r="AAT253" s="41"/>
      <c r="AAU253" s="41"/>
      <c r="AAV253" s="41"/>
      <c r="AAW253" s="41"/>
      <c r="AAX253" s="41"/>
      <c r="AAY253" s="41"/>
      <c r="AAZ253" s="41"/>
      <c r="ABA253" s="41"/>
      <c r="ABB253" s="41"/>
      <c r="ABC253" s="41"/>
      <c r="ABD253" s="41"/>
      <c r="ABE253" s="41"/>
      <c r="ABF253" s="41"/>
      <c r="ABG253" s="41"/>
      <c r="ABH253" s="41"/>
      <c r="ABI253" s="41"/>
      <c r="ABJ253" s="41"/>
      <c r="ABK253" s="41"/>
      <c r="ABL253" s="41"/>
      <c r="ABM253" s="41"/>
      <c r="ABN253" s="41"/>
      <c r="ABO253" s="41"/>
      <c r="ABP253" s="41"/>
      <c r="ABQ253" s="41"/>
      <c r="ABR253" s="41"/>
      <c r="ABS253" s="41"/>
      <c r="ABT253" s="41"/>
      <c r="ABU253" s="41"/>
      <c r="ABV253" s="41"/>
      <c r="ABW253" s="41"/>
      <c r="ABX253" s="41"/>
      <c r="ABY253" s="41"/>
      <c r="ABZ253" s="41"/>
      <c r="ACA253" s="41"/>
      <c r="ACB253" s="41"/>
      <c r="ACC253" s="41"/>
      <c r="ACD253" s="41"/>
      <c r="ACE253" s="41"/>
      <c r="ACF253" s="41"/>
      <c r="ACG253" s="41"/>
      <c r="ACH253" s="41"/>
      <c r="ACI253" s="41"/>
      <c r="ACJ253" s="41"/>
      <c r="ACK253" s="41"/>
      <c r="ACL253" s="41"/>
      <c r="ACM253" s="41"/>
      <c r="ACN253" s="41"/>
      <c r="ACO253" s="41"/>
      <c r="ACP253" s="41"/>
      <c r="ACQ253" s="41"/>
      <c r="ACR253" s="41"/>
      <c r="ACS253" s="41"/>
      <c r="ACT253" s="41"/>
      <c r="ACU253" s="41"/>
      <c r="ACV253" s="41"/>
      <c r="ACW253" s="41"/>
      <c r="ACX253" s="41"/>
      <c r="ACY253" s="41"/>
      <c r="ACZ253" s="41"/>
      <c r="ADA253" s="41"/>
      <c r="ADB253" s="41"/>
      <c r="ADC253" s="41"/>
      <c r="ADD253" s="41"/>
      <c r="ADE253" s="41"/>
      <c r="ADF253" s="41"/>
      <c r="ADG253" s="41"/>
      <c r="ADH253" s="41"/>
      <c r="ADI253" s="41"/>
      <c r="ADJ253" s="41"/>
      <c r="ADK253" s="41"/>
      <c r="ADL253" s="41"/>
      <c r="ADM253" s="41"/>
      <c r="ADN253" s="41"/>
      <c r="ADO253" s="41"/>
      <c r="ADP253" s="41"/>
      <c r="ADQ253" s="41"/>
      <c r="ADR253" s="41"/>
      <c r="ADS253" s="41"/>
      <c r="ADT253" s="41"/>
      <c r="ADU253" s="41"/>
      <c r="ADV253" s="41"/>
      <c r="ADW253" s="41"/>
      <c r="ADX253" s="41"/>
      <c r="ADY253" s="41"/>
      <c r="ADZ253" s="41"/>
      <c r="AEA253" s="41"/>
      <c r="AEB253" s="41"/>
      <c r="AEC253" s="41"/>
      <c r="AED253" s="41"/>
      <c r="AEE253" s="41"/>
      <c r="AEF253" s="41"/>
      <c r="AEG253" s="41"/>
      <c r="AEH253" s="41"/>
      <c r="AEI253" s="41"/>
      <c r="AEJ253" s="41"/>
      <c r="AEK253" s="41"/>
      <c r="AEL253" s="41"/>
      <c r="AEM253" s="41"/>
      <c r="AEN253" s="41"/>
      <c r="AEO253" s="41"/>
      <c r="AEP253" s="41"/>
      <c r="AEQ253" s="41"/>
      <c r="AER253" s="41"/>
      <c r="AES253" s="41"/>
      <c r="AET253" s="41"/>
      <c r="AEU253" s="41"/>
      <c r="AEV253" s="41"/>
      <c r="AEW253" s="41"/>
      <c r="AEX253" s="41"/>
      <c r="AEY253" s="41"/>
      <c r="AEZ253" s="41"/>
      <c r="AFA253" s="41"/>
      <c r="AFB253" s="41"/>
      <c r="AFC253" s="41"/>
      <c r="AFD253" s="41"/>
      <c r="AFE253" s="41"/>
      <c r="AFF253" s="41"/>
      <c r="AFG253" s="41"/>
      <c r="AFH253" s="41"/>
      <c r="AFI253" s="41"/>
      <c r="AFJ253" s="41"/>
      <c r="AFK253" s="41"/>
      <c r="AFL253" s="41"/>
      <c r="AFM253" s="41"/>
      <c r="AFN253" s="41"/>
      <c r="AFO253" s="41"/>
      <c r="AFP253" s="41"/>
      <c r="AFQ253" s="41"/>
      <c r="AFR253" s="41"/>
      <c r="AFS253" s="41"/>
      <c r="AFT253" s="41"/>
      <c r="AFU253" s="41"/>
      <c r="AFV253" s="41"/>
      <c r="AFW253" s="41"/>
      <c r="AFX253" s="41"/>
      <c r="AFY253" s="41"/>
      <c r="AFZ253" s="41"/>
      <c r="AGA253" s="41"/>
      <c r="AGB253" s="41"/>
      <c r="AGC253" s="41"/>
      <c r="AGD253" s="41"/>
      <c r="AGE253" s="41"/>
      <c r="AGF253" s="41"/>
      <c r="AGG253" s="41"/>
      <c r="AGH253" s="41"/>
      <c r="AGI253" s="41"/>
      <c r="AGJ253" s="41"/>
      <c r="AGK253" s="41"/>
      <c r="AGL253" s="41"/>
      <c r="AGM253" s="41"/>
      <c r="AGN253" s="41"/>
      <c r="AGO253" s="41"/>
      <c r="AGP253" s="41"/>
      <c r="AGQ253" s="41"/>
      <c r="AGR253" s="41"/>
      <c r="AGS253" s="41"/>
      <c r="AGT253" s="41"/>
      <c r="AGU253" s="41"/>
      <c r="AGV253" s="41"/>
      <c r="AGW253" s="41"/>
      <c r="AGX253" s="41"/>
      <c r="AGY253" s="41"/>
      <c r="AGZ253" s="41"/>
      <c r="AHA253" s="41"/>
      <c r="AHB253" s="41"/>
      <c r="AHC253" s="41"/>
      <c r="AHD253" s="41"/>
      <c r="AHE253" s="41"/>
      <c r="AHF253" s="41"/>
      <c r="AHG253" s="41"/>
      <c r="AHH253" s="41"/>
      <c r="AHI253" s="41"/>
      <c r="AHJ253" s="41"/>
      <c r="AHK253" s="41"/>
      <c r="AHL253" s="41"/>
      <c r="AHM253" s="41"/>
      <c r="AHN253" s="41"/>
      <c r="AHO253" s="41"/>
      <c r="AHP253" s="41"/>
      <c r="AHQ253" s="41"/>
      <c r="AHR253" s="41"/>
      <c r="AHS253" s="41"/>
      <c r="AHT253" s="41"/>
      <c r="AHU253" s="41"/>
      <c r="AHV253" s="41"/>
      <c r="AHW253" s="41"/>
      <c r="AHX253" s="41"/>
      <c r="AHY253" s="41"/>
      <c r="AHZ253" s="41"/>
      <c r="AIA253" s="41"/>
      <c r="AIB253" s="41"/>
      <c r="AIC253" s="41"/>
      <c r="AID253" s="41"/>
      <c r="AIE253" s="41"/>
      <c r="AIF253" s="41"/>
      <c r="AIG253" s="41"/>
      <c r="AIH253" s="41"/>
      <c r="AII253" s="41"/>
      <c r="AIJ253" s="41"/>
      <c r="AIK253" s="41"/>
      <c r="AIL253" s="41"/>
      <c r="AIM253" s="41"/>
      <c r="AIN253" s="41"/>
      <c r="AIO253" s="41"/>
      <c r="AIP253" s="41"/>
      <c r="AIQ253" s="41"/>
      <c r="AIR253" s="41"/>
      <c r="AIS253" s="41"/>
      <c r="AIT253" s="41"/>
      <c r="AIU253" s="41"/>
      <c r="AIV253" s="41"/>
      <c r="AIW253" s="41"/>
      <c r="AIX253" s="41"/>
      <c r="AIY253" s="41"/>
      <c r="AIZ253" s="41"/>
      <c r="AJA253" s="41"/>
      <c r="AJB253" s="41"/>
      <c r="AJC253" s="41"/>
      <c r="AJD253" s="41"/>
      <c r="AJE253" s="41"/>
      <c r="AJF253" s="41"/>
      <c r="AJG253" s="41"/>
      <c r="AJH253" s="41"/>
      <c r="AJI253" s="41"/>
      <c r="AJJ253" s="41"/>
      <c r="AJK253" s="41"/>
      <c r="AJL253" s="41"/>
      <c r="AJM253" s="41"/>
      <c r="AJN253" s="41"/>
      <c r="AJO253" s="41"/>
      <c r="AJP253" s="41"/>
      <c r="AJQ253" s="41"/>
      <c r="AJR253" s="41"/>
      <c r="AJS253" s="41"/>
      <c r="AJT253" s="41"/>
      <c r="AJU253" s="41"/>
      <c r="AJV253" s="41"/>
      <c r="AJW253" s="41"/>
      <c r="AJX253" s="41"/>
      <c r="AJY253" s="41"/>
      <c r="AJZ253" s="41"/>
      <c r="AKA253" s="41"/>
      <c r="AKB253" s="41"/>
      <c r="AKC253" s="41"/>
      <c r="AKD253" s="41"/>
      <c r="AKE253" s="41"/>
      <c r="AKF253" s="41"/>
      <c r="AKG253" s="41"/>
      <c r="AKH253" s="41"/>
      <c r="AKI253" s="41"/>
      <c r="AKJ253" s="41"/>
      <c r="AKK253" s="41"/>
      <c r="AKL253" s="41"/>
      <c r="AKM253" s="41"/>
      <c r="AKN253" s="41"/>
      <c r="AKO253" s="41"/>
      <c r="AKP253" s="41"/>
      <c r="AKQ253" s="41"/>
      <c r="AKR253" s="41"/>
      <c r="AKS253" s="41"/>
      <c r="AKT253" s="41"/>
      <c r="AKU253" s="41"/>
      <c r="AKV253" s="41"/>
      <c r="AKW253" s="41"/>
      <c r="AKX253" s="41"/>
      <c r="AKY253" s="41"/>
      <c r="AKZ253" s="41"/>
      <c r="ALA253" s="41"/>
      <c r="ALB253" s="41"/>
      <c r="ALC253" s="41"/>
      <c r="ALD253" s="41"/>
      <c r="ALE253" s="41"/>
      <c r="ALF253" s="41"/>
      <c r="ALG253" s="41"/>
      <c r="ALH253" s="41"/>
      <c r="ALI253" s="41"/>
      <c r="ALJ253" s="41"/>
      <c r="ALK253" s="41"/>
      <c r="ALL253" s="41"/>
      <c r="ALM253" s="41"/>
      <c r="ALN253" s="41"/>
      <c r="ALO253" s="41"/>
      <c r="ALP253" s="41"/>
      <c r="ALQ253" s="41"/>
      <c r="ALR253" s="41"/>
      <c r="ALS253" s="41"/>
      <c r="ALT253" s="41"/>
      <c r="ALU253" s="41"/>
      <c r="ALV253" s="41"/>
      <c r="ALW253" s="41"/>
      <c r="ALX253" s="41"/>
      <c r="ALY253" s="41"/>
      <c r="ALZ253" s="41"/>
      <c r="AMA253" s="41"/>
      <c r="AMB253" s="41"/>
      <c r="AMC253" s="41"/>
      <c r="AMD253" s="41"/>
      <c r="AME253" s="41"/>
    </row>
    <row r="254" spans="1:1019" ht="18.75" customHeight="1" thickBot="1" x14ac:dyDescent="0.25">
      <c r="A254" s="584"/>
      <c r="B254" s="588"/>
      <c r="C254" s="689"/>
      <c r="D254" s="760"/>
      <c r="E254" s="1086"/>
      <c r="F254" s="1002"/>
      <c r="G254" s="1039"/>
      <c r="H254" s="841"/>
      <c r="I254" s="729"/>
      <c r="J254" s="455" t="s">
        <v>317</v>
      </c>
      <c r="K254" s="125">
        <f>+L254+N254</f>
        <v>0</v>
      </c>
      <c r="L254" s="98">
        <v>0</v>
      </c>
      <c r="M254" s="98">
        <v>0</v>
      </c>
      <c r="N254" s="239">
        <v>0</v>
      </c>
      <c r="O254" s="125">
        <f>+P254+R254</f>
        <v>0</v>
      </c>
      <c r="P254" s="98">
        <v>0</v>
      </c>
      <c r="Q254" s="98">
        <v>0</v>
      </c>
      <c r="R254" s="239">
        <v>0</v>
      </c>
      <c r="S254" s="125">
        <f>+T254+V254</f>
        <v>0</v>
      </c>
      <c r="T254" s="98">
        <v>0</v>
      </c>
      <c r="U254" s="98">
        <v>0</v>
      </c>
      <c r="V254" s="239">
        <v>0</v>
      </c>
      <c r="W254" s="187">
        <f>+X254+Z254</f>
        <v>0</v>
      </c>
      <c r="X254" s="98">
        <v>0</v>
      </c>
      <c r="Y254" s="98">
        <v>0</v>
      </c>
      <c r="Z254" s="239">
        <v>0</v>
      </c>
      <c r="AA254" s="289">
        <v>0</v>
      </c>
      <c r="AB254" s="289">
        <v>0</v>
      </c>
      <c r="AC254" s="708"/>
      <c r="AD254" s="849"/>
      <c r="AE254" s="536"/>
      <c r="AF254" s="1099"/>
      <c r="AG254" s="41"/>
      <c r="AH254" s="41"/>
      <c r="AI254" s="41"/>
      <c r="AJ254" s="41"/>
      <c r="AK254" s="41"/>
      <c r="AL254" s="41"/>
      <c r="AM254" s="41"/>
      <c r="AN254" s="67"/>
      <c r="AO254" s="67"/>
      <c r="AP254" s="67"/>
      <c r="AQ254" s="53"/>
      <c r="AR254" s="53"/>
      <c r="AS254" s="53"/>
      <c r="AT254" s="53"/>
      <c r="AU254" s="53"/>
      <c r="AV254" s="53"/>
      <c r="AW254" s="53"/>
      <c r="AX254" s="53"/>
      <c r="AY254" s="53"/>
      <c r="AZ254" s="53"/>
      <c r="BA254" s="53"/>
      <c r="BB254" s="53"/>
      <c r="BC254" s="53"/>
      <c r="BD254" s="53"/>
      <c r="BE254" s="53"/>
      <c r="BF254" s="53"/>
      <c r="BG254" s="54"/>
      <c r="BH254" s="41"/>
      <c r="BI254" s="41"/>
      <c r="BJ254" s="41"/>
      <c r="BK254" s="41"/>
      <c r="BL254" s="41"/>
      <c r="BM254" s="41"/>
      <c r="BN254" s="41"/>
      <c r="BO254" s="41"/>
      <c r="BP254" s="41"/>
      <c r="BQ254" s="41"/>
      <c r="BR254" s="41"/>
      <c r="BS254" s="41"/>
      <c r="BT254" s="41"/>
      <c r="BU254" s="41"/>
      <c r="BV254" s="41"/>
      <c r="BW254" s="41"/>
      <c r="BX254" s="41"/>
      <c r="BY254" s="41"/>
      <c r="BZ254" s="41"/>
      <c r="CA254" s="41"/>
      <c r="CB254" s="41"/>
      <c r="CC254" s="41"/>
      <c r="CD254" s="41"/>
      <c r="CE254" s="41"/>
      <c r="CF254" s="41"/>
      <c r="CG254" s="41"/>
      <c r="CH254" s="41"/>
      <c r="CI254" s="41"/>
      <c r="CJ254" s="41"/>
      <c r="CK254" s="41"/>
      <c r="CL254" s="41"/>
      <c r="CM254" s="41"/>
      <c r="CN254" s="41"/>
      <c r="CO254" s="41"/>
      <c r="CP254" s="41"/>
      <c r="CQ254" s="41"/>
      <c r="CR254" s="41"/>
      <c r="CS254" s="41"/>
      <c r="CT254" s="41"/>
      <c r="CU254" s="41"/>
      <c r="CV254" s="41"/>
      <c r="CW254" s="41"/>
      <c r="CX254" s="41"/>
      <c r="CY254" s="41"/>
      <c r="CZ254" s="41"/>
      <c r="DA254" s="41"/>
      <c r="DB254" s="41"/>
      <c r="DC254" s="41"/>
      <c r="DD254" s="41"/>
      <c r="DE254" s="41"/>
      <c r="DF254" s="41"/>
      <c r="DG254" s="41"/>
      <c r="DH254" s="41"/>
      <c r="DI254" s="41"/>
      <c r="DJ254" s="41"/>
      <c r="DK254" s="41"/>
      <c r="DL254" s="41"/>
      <c r="DM254" s="41"/>
      <c r="DN254" s="41"/>
      <c r="DO254" s="41"/>
      <c r="DP254" s="41"/>
      <c r="DQ254" s="41"/>
      <c r="DR254" s="41"/>
      <c r="DS254" s="41"/>
      <c r="DT254" s="41"/>
      <c r="DU254" s="41"/>
      <c r="DV254" s="41"/>
      <c r="DW254" s="41"/>
      <c r="DX254" s="41"/>
      <c r="DY254" s="41"/>
      <c r="DZ254" s="41"/>
      <c r="EA254" s="41"/>
      <c r="EB254" s="41"/>
      <c r="EC254" s="41"/>
      <c r="ED254" s="41"/>
      <c r="EE254" s="41"/>
      <c r="EF254" s="41"/>
      <c r="EG254" s="41"/>
      <c r="EH254" s="41"/>
      <c r="EI254" s="41"/>
      <c r="EJ254" s="41"/>
      <c r="EK254" s="41"/>
      <c r="EL254" s="41"/>
      <c r="EM254" s="41"/>
      <c r="EN254" s="41"/>
      <c r="EO254" s="41"/>
      <c r="EP254" s="41"/>
      <c r="EQ254" s="41"/>
      <c r="ER254" s="41"/>
      <c r="ES254" s="41"/>
      <c r="ET254" s="41"/>
      <c r="EU254" s="41"/>
      <c r="EV254" s="41"/>
      <c r="EW254" s="41"/>
      <c r="EX254" s="41"/>
      <c r="EY254" s="41"/>
      <c r="EZ254" s="41"/>
      <c r="FA254" s="41"/>
      <c r="FB254" s="41"/>
      <c r="FC254" s="41"/>
      <c r="FD254" s="41"/>
      <c r="FE254" s="41"/>
      <c r="FF254" s="41"/>
      <c r="FG254" s="41"/>
      <c r="FH254" s="41"/>
      <c r="FI254" s="41"/>
      <c r="FJ254" s="41"/>
      <c r="FK254" s="41"/>
      <c r="FL254" s="41"/>
      <c r="FM254" s="41"/>
      <c r="FN254" s="41"/>
      <c r="FO254" s="41"/>
      <c r="FP254" s="41"/>
      <c r="FQ254" s="41"/>
      <c r="FR254" s="41"/>
      <c r="FS254" s="41"/>
      <c r="FT254" s="41"/>
      <c r="FU254" s="41"/>
      <c r="FV254" s="41"/>
      <c r="FW254" s="41"/>
      <c r="FX254" s="41"/>
      <c r="FY254" s="41"/>
      <c r="FZ254" s="41"/>
      <c r="GA254" s="41"/>
      <c r="GB254" s="41"/>
      <c r="GC254" s="41"/>
      <c r="GD254" s="41"/>
      <c r="GE254" s="41"/>
      <c r="GF254" s="41"/>
      <c r="GG254" s="41"/>
      <c r="GH254" s="41"/>
      <c r="GI254" s="41"/>
      <c r="GJ254" s="41"/>
      <c r="GK254" s="41"/>
      <c r="GL254" s="41"/>
      <c r="GM254" s="41"/>
      <c r="GN254" s="41"/>
      <c r="GO254" s="41"/>
      <c r="GP254" s="41"/>
      <c r="GQ254" s="41"/>
      <c r="GR254" s="41"/>
      <c r="GS254" s="41"/>
      <c r="GT254" s="41"/>
      <c r="GU254" s="41"/>
      <c r="GV254" s="41"/>
      <c r="GW254" s="41"/>
      <c r="GX254" s="41"/>
      <c r="GY254" s="41"/>
      <c r="GZ254" s="41"/>
      <c r="HA254" s="41"/>
      <c r="HB254" s="41"/>
      <c r="HC254" s="41"/>
      <c r="HD254" s="41"/>
      <c r="HE254" s="41"/>
      <c r="HF254" s="41"/>
      <c r="HG254" s="41"/>
      <c r="HH254" s="41"/>
      <c r="HI254" s="41"/>
      <c r="HJ254" s="41"/>
      <c r="HK254" s="41"/>
      <c r="HL254" s="41"/>
      <c r="HM254" s="41"/>
      <c r="HN254" s="41"/>
      <c r="HO254" s="41"/>
      <c r="HP254" s="41"/>
      <c r="HQ254" s="41"/>
      <c r="HR254" s="41"/>
      <c r="HS254" s="41"/>
      <c r="HT254" s="41"/>
      <c r="HU254" s="41"/>
      <c r="HV254" s="41"/>
      <c r="HW254" s="41"/>
      <c r="HX254" s="41"/>
      <c r="HY254" s="41"/>
      <c r="HZ254" s="41"/>
      <c r="IA254" s="41"/>
      <c r="IB254" s="41"/>
      <c r="IC254" s="41"/>
      <c r="ID254" s="41"/>
      <c r="IE254" s="41"/>
      <c r="IF254" s="41"/>
      <c r="IG254" s="41"/>
      <c r="IH254" s="41"/>
      <c r="II254" s="41"/>
      <c r="IJ254" s="41"/>
      <c r="IK254" s="41"/>
      <c r="IL254" s="41"/>
      <c r="IM254" s="41"/>
      <c r="IN254" s="41"/>
      <c r="IO254" s="41"/>
      <c r="IP254" s="41"/>
      <c r="IQ254" s="41"/>
      <c r="IR254" s="41"/>
      <c r="IS254" s="41"/>
      <c r="IT254" s="41"/>
      <c r="IU254" s="41"/>
      <c r="IV254" s="41"/>
      <c r="IW254" s="41"/>
      <c r="IX254" s="41"/>
      <c r="IY254" s="41"/>
      <c r="IZ254" s="41"/>
      <c r="JA254" s="41"/>
      <c r="JB254" s="41"/>
      <c r="JC254" s="41"/>
      <c r="JD254" s="41"/>
      <c r="JE254" s="41"/>
      <c r="JF254" s="41"/>
      <c r="JG254" s="41"/>
      <c r="JH254" s="41"/>
      <c r="JI254" s="41"/>
      <c r="JJ254" s="41"/>
      <c r="JK254" s="41"/>
      <c r="JL254" s="41"/>
      <c r="JM254" s="41"/>
      <c r="JN254" s="41"/>
      <c r="JO254" s="41"/>
      <c r="JP254" s="41"/>
      <c r="JQ254" s="41"/>
      <c r="JR254" s="41"/>
      <c r="JS254" s="41"/>
      <c r="JT254" s="41"/>
      <c r="JU254" s="41"/>
      <c r="JV254" s="41"/>
      <c r="JW254" s="41"/>
      <c r="JX254" s="41"/>
      <c r="JY254" s="41"/>
      <c r="JZ254" s="41"/>
      <c r="KA254" s="41"/>
      <c r="KB254" s="41"/>
      <c r="KC254" s="41"/>
      <c r="KD254" s="41"/>
      <c r="KE254" s="41"/>
      <c r="KF254" s="41"/>
      <c r="KG254" s="41"/>
      <c r="KH254" s="41"/>
      <c r="KI254" s="41"/>
      <c r="KJ254" s="41"/>
      <c r="KK254" s="41"/>
      <c r="KL254" s="41"/>
      <c r="KM254" s="41"/>
      <c r="KN254" s="41"/>
      <c r="KO254" s="41"/>
      <c r="KP254" s="41"/>
      <c r="KQ254" s="41"/>
      <c r="KR254" s="41"/>
      <c r="KS254" s="41"/>
      <c r="KT254" s="41"/>
      <c r="KU254" s="41"/>
      <c r="KV254" s="41"/>
      <c r="KW254" s="41"/>
      <c r="KX254" s="41"/>
      <c r="KY254" s="41"/>
      <c r="KZ254" s="41"/>
      <c r="LA254" s="41"/>
      <c r="LB254" s="41"/>
      <c r="LC254" s="41"/>
      <c r="LD254" s="41"/>
      <c r="LE254" s="41"/>
      <c r="LF254" s="41"/>
      <c r="LG254" s="41"/>
      <c r="LH254" s="41"/>
      <c r="LI254" s="41"/>
      <c r="LJ254" s="41"/>
      <c r="LK254" s="41"/>
      <c r="LL254" s="41"/>
      <c r="LM254" s="41"/>
      <c r="LN254" s="41"/>
      <c r="LO254" s="41"/>
      <c r="LP254" s="41"/>
      <c r="LQ254" s="41"/>
      <c r="LR254" s="41"/>
      <c r="LS254" s="41"/>
      <c r="LT254" s="41"/>
      <c r="LU254" s="41"/>
      <c r="LV254" s="41"/>
      <c r="LW254" s="41"/>
      <c r="LX254" s="41"/>
      <c r="LY254" s="41"/>
      <c r="LZ254" s="41"/>
      <c r="MA254" s="41"/>
      <c r="MB254" s="41"/>
      <c r="MC254" s="41"/>
      <c r="MD254" s="41"/>
      <c r="ME254" s="41"/>
      <c r="MF254" s="41"/>
      <c r="MG254" s="41"/>
      <c r="MH254" s="41"/>
      <c r="MI254" s="41"/>
      <c r="MJ254" s="41"/>
      <c r="MK254" s="41"/>
      <c r="ML254" s="41"/>
      <c r="MM254" s="41"/>
      <c r="MN254" s="41"/>
      <c r="MO254" s="41"/>
      <c r="MP254" s="41"/>
      <c r="MQ254" s="41"/>
      <c r="MR254" s="41"/>
      <c r="MS254" s="41"/>
      <c r="MT254" s="41"/>
      <c r="MU254" s="41"/>
      <c r="MV254" s="41"/>
      <c r="MW254" s="41"/>
      <c r="MX254" s="41"/>
      <c r="MY254" s="41"/>
      <c r="MZ254" s="41"/>
      <c r="NA254" s="41"/>
      <c r="NB254" s="41"/>
      <c r="NC254" s="41"/>
      <c r="ND254" s="41"/>
      <c r="NE254" s="41"/>
      <c r="NF254" s="41"/>
      <c r="NG254" s="41"/>
      <c r="NH254" s="41"/>
      <c r="NI254" s="41"/>
      <c r="NJ254" s="41"/>
      <c r="NK254" s="41"/>
      <c r="NL254" s="41"/>
      <c r="NM254" s="41"/>
      <c r="NN254" s="41"/>
      <c r="NO254" s="41"/>
      <c r="NP254" s="41"/>
      <c r="NQ254" s="41"/>
      <c r="NR254" s="41"/>
      <c r="NS254" s="41"/>
      <c r="NT254" s="41"/>
      <c r="NU254" s="41"/>
      <c r="NV254" s="41"/>
      <c r="NW254" s="41"/>
      <c r="NX254" s="41"/>
      <c r="NY254" s="41"/>
      <c r="NZ254" s="41"/>
      <c r="OA254" s="41"/>
      <c r="OB254" s="41"/>
      <c r="OC254" s="41"/>
      <c r="OD254" s="41"/>
      <c r="OE254" s="41"/>
      <c r="OF254" s="41"/>
      <c r="OG254" s="41"/>
      <c r="OH254" s="41"/>
      <c r="OI254" s="41"/>
      <c r="OJ254" s="41"/>
      <c r="OK254" s="41"/>
      <c r="OL254" s="41"/>
      <c r="OM254" s="41"/>
      <c r="ON254" s="41"/>
      <c r="OO254" s="41"/>
      <c r="OP254" s="41"/>
      <c r="OQ254" s="41"/>
      <c r="OR254" s="41"/>
      <c r="OS254" s="41"/>
      <c r="OT254" s="41"/>
      <c r="OU254" s="41"/>
      <c r="OV254" s="41"/>
      <c r="OW254" s="41"/>
      <c r="OX254" s="41"/>
      <c r="OY254" s="41"/>
      <c r="OZ254" s="41"/>
      <c r="PA254" s="41"/>
      <c r="PB254" s="41"/>
      <c r="PC254" s="41"/>
      <c r="PD254" s="41"/>
      <c r="PE254" s="41"/>
      <c r="PF254" s="41"/>
      <c r="PG254" s="41"/>
      <c r="PH254" s="41"/>
      <c r="PI254" s="41"/>
      <c r="PJ254" s="41"/>
      <c r="PK254" s="41"/>
      <c r="PL254" s="41"/>
      <c r="PM254" s="41"/>
      <c r="PN254" s="41"/>
      <c r="PO254" s="41"/>
      <c r="PP254" s="41"/>
      <c r="PQ254" s="41"/>
      <c r="PR254" s="41"/>
      <c r="PS254" s="41"/>
      <c r="PT254" s="41"/>
      <c r="PU254" s="41"/>
      <c r="PV254" s="41"/>
      <c r="PW254" s="41"/>
      <c r="PX254" s="41"/>
      <c r="PY254" s="41"/>
      <c r="PZ254" s="41"/>
      <c r="QA254" s="41"/>
      <c r="QB254" s="41"/>
      <c r="QC254" s="41"/>
      <c r="QD254" s="41"/>
      <c r="QE254" s="41"/>
      <c r="QF254" s="41"/>
      <c r="QG254" s="41"/>
      <c r="QH254" s="41"/>
      <c r="QI254" s="41"/>
      <c r="QJ254" s="41"/>
      <c r="QK254" s="41"/>
      <c r="QL254" s="41"/>
      <c r="QM254" s="41"/>
      <c r="QN254" s="41"/>
      <c r="QO254" s="41"/>
      <c r="QP254" s="41"/>
      <c r="QQ254" s="41"/>
      <c r="QR254" s="41"/>
      <c r="QS254" s="41"/>
      <c r="QT254" s="41"/>
      <c r="QU254" s="41"/>
      <c r="QV254" s="41"/>
      <c r="QW254" s="41"/>
      <c r="QX254" s="41"/>
      <c r="QY254" s="41"/>
      <c r="QZ254" s="41"/>
      <c r="RA254" s="41"/>
      <c r="RB254" s="41"/>
      <c r="RC254" s="41"/>
      <c r="RD254" s="41"/>
      <c r="RE254" s="41"/>
      <c r="RF254" s="41"/>
      <c r="RG254" s="41"/>
      <c r="RH254" s="41"/>
      <c r="RI254" s="41"/>
      <c r="RJ254" s="41"/>
      <c r="RK254" s="41"/>
      <c r="RL254" s="41"/>
      <c r="RM254" s="41"/>
      <c r="RN254" s="41"/>
      <c r="RO254" s="41"/>
      <c r="RP254" s="41"/>
      <c r="RQ254" s="41"/>
      <c r="RR254" s="41"/>
      <c r="RS254" s="41"/>
      <c r="RT254" s="41"/>
      <c r="RU254" s="41"/>
      <c r="RV254" s="41"/>
      <c r="RW254" s="41"/>
      <c r="RX254" s="41"/>
      <c r="RY254" s="41"/>
      <c r="RZ254" s="41"/>
      <c r="SA254" s="41"/>
      <c r="SB254" s="41"/>
      <c r="SC254" s="41"/>
      <c r="SD254" s="41"/>
      <c r="SE254" s="41"/>
      <c r="SF254" s="41"/>
      <c r="SG254" s="41"/>
      <c r="SH254" s="41"/>
      <c r="SI254" s="41"/>
      <c r="SJ254" s="41"/>
      <c r="SK254" s="41"/>
      <c r="SL254" s="41"/>
      <c r="SM254" s="41"/>
      <c r="SN254" s="41"/>
      <c r="SO254" s="41"/>
      <c r="SP254" s="41"/>
      <c r="SQ254" s="41"/>
      <c r="SR254" s="41"/>
      <c r="SS254" s="41"/>
      <c r="ST254" s="41"/>
      <c r="SU254" s="41"/>
      <c r="SV254" s="41"/>
      <c r="SW254" s="41"/>
      <c r="SX254" s="41"/>
      <c r="SY254" s="41"/>
      <c r="SZ254" s="41"/>
      <c r="TA254" s="41"/>
      <c r="TB254" s="41"/>
      <c r="TC254" s="41"/>
      <c r="TD254" s="41"/>
      <c r="TE254" s="41"/>
      <c r="TF254" s="41"/>
      <c r="TG254" s="41"/>
      <c r="TH254" s="41"/>
      <c r="TI254" s="41"/>
      <c r="TJ254" s="41"/>
      <c r="TK254" s="41"/>
      <c r="TL254" s="41"/>
      <c r="TM254" s="41"/>
      <c r="TN254" s="41"/>
      <c r="TO254" s="41"/>
      <c r="TP254" s="41"/>
      <c r="TQ254" s="41"/>
      <c r="TR254" s="41"/>
      <c r="TS254" s="41"/>
      <c r="TT254" s="41"/>
      <c r="TU254" s="41"/>
      <c r="TV254" s="41"/>
      <c r="TW254" s="41"/>
      <c r="TX254" s="41"/>
      <c r="TY254" s="41"/>
      <c r="TZ254" s="41"/>
      <c r="UA254" s="41"/>
      <c r="UB254" s="41"/>
      <c r="UC254" s="41"/>
      <c r="UD254" s="41"/>
      <c r="UE254" s="41"/>
      <c r="UF254" s="41"/>
      <c r="UG254" s="41"/>
      <c r="UH254" s="41"/>
      <c r="UI254" s="41"/>
      <c r="UJ254" s="41"/>
      <c r="UK254" s="41"/>
      <c r="UL254" s="41"/>
      <c r="UM254" s="41"/>
      <c r="UN254" s="41"/>
      <c r="UO254" s="41"/>
      <c r="UP254" s="41"/>
      <c r="UQ254" s="41"/>
      <c r="UR254" s="41"/>
      <c r="US254" s="41"/>
      <c r="UT254" s="41"/>
      <c r="UU254" s="41"/>
      <c r="UV254" s="41"/>
      <c r="UW254" s="41"/>
      <c r="UX254" s="41"/>
      <c r="UY254" s="41"/>
      <c r="UZ254" s="41"/>
      <c r="VA254" s="41"/>
      <c r="VB254" s="41"/>
      <c r="VC254" s="41"/>
      <c r="VD254" s="41"/>
      <c r="VE254" s="41"/>
      <c r="VF254" s="41"/>
      <c r="VG254" s="41"/>
      <c r="VH254" s="41"/>
      <c r="VI254" s="41"/>
      <c r="VJ254" s="41"/>
      <c r="VK254" s="41"/>
      <c r="VL254" s="41"/>
      <c r="VM254" s="41"/>
      <c r="VN254" s="41"/>
      <c r="VO254" s="41"/>
      <c r="VP254" s="41"/>
      <c r="VQ254" s="41"/>
      <c r="VR254" s="41"/>
      <c r="VS254" s="41"/>
      <c r="VT254" s="41"/>
      <c r="VU254" s="41"/>
      <c r="VV254" s="41"/>
      <c r="VW254" s="41"/>
      <c r="VX254" s="41"/>
      <c r="VY254" s="41"/>
      <c r="VZ254" s="41"/>
      <c r="WA254" s="41"/>
      <c r="WB254" s="41"/>
      <c r="WC254" s="41"/>
      <c r="WD254" s="41"/>
      <c r="WE254" s="41"/>
      <c r="WF254" s="41"/>
      <c r="WG254" s="41"/>
      <c r="WH254" s="41"/>
      <c r="WI254" s="41"/>
      <c r="WJ254" s="41"/>
      <c r="WK254" s="41"/>
      <c r="WL254" s="41"/>
      <c r="WM254" s="41"/>
      <c r="WN254" s="41"/>
      <c r="WO254" s="41"/>
      <c r="WP254" s="41"/>
      <c r="WQ254" s="41"/>
      <c r="WR254" s="41"/>
      <c r="WS254" s="41"/>
      <c r="WT254" s="41"/>
      <c r="WU254" s="41"/>
      <c r="WV254" s="41"/>
      <c r="WW254" s="41"/>
      <c r="WX254" s="41"/>
      <c r="WY254" s="41"/>
      <c r="WZ254" s="41"/>
      <c r="XA254" s="41"/>
      <c r="XB254" s="41"/>
      <c r="XC254" s="41"/>
      <c r="XD254" s="41"/>
      <c r="XE254" s="41"/>
      <c r="XF254" s="41"/>
      <c r="XG254" s="41"/>
      <c r="XH254" s="41"/>
      <c r="XI254" s="41"/>
      <c r="XJ254" s="41"/>
      <c r="XK254" s="41"/>
      <c r="XL254" s="41"/>
      <c r="XM254" s="41"/>
      <c r="XN254" s="41"/>
      <c r="XO254" s="41"/>
      <c r="XP254" s="41"/>
      <c r="XQ254" s="41"/>
      <c r="XR254" s="41"/>
      <c r="XS254" s="41"/>
      <c r="XT254" s="41"/>
      <c r="XU254" s="41"/>
      <c r="XV254" s="41"/>
      <c r="XW254" s="41"/>
      <c r="XX254" s="41"/>
      <c r="XY254" s="41"/>
      <c r="XZ254" s="41"/>
      <c r="YA254" s="41"/>
      <c r="YB254" s="41"/>
      <c r="YC254" s="41"/>
      <c r="YD254" s="41"/>
      <c r="YE254" s="41"/>
      <c r="YF254" s="41"/>
      <c r="YG254" s="41"/>
      <c r="YH254" s="41"/>
      <c r="YI254" s="41"/>
      <c r="YJ254" s="41"/>
      <c r="YK254" s="41"/>
      <c r="YL254" s="41"/>
      <c r="YM254" s="41"/>
      <c r="YN254" s="41"/>
      <c r="YO254" s="41"/>
      <c r="YP254" s="41"/>
      <c r="YQ254" s="41"/>
      <c r="YR254" s="41"/>
      <c r="YS254" s="41"/>
      <c r="YT254" s="41"/>
      <c r="YU254" s="41"/>
      <c r="YV254" s="41"/>
      <c r="YW254" s="41"/>
      <c r="YX254" s="41"/>
      <c r="YY254" s="41"/>
      <c r="YZ254" s="41"/>
      <c r="ZA254" s="41"/>
      <c r="ZB254" s="41"/>
      <c r="ZC254" s="41"/>
      <c r="ZD254" s="41"/>
      <c r="ZE254" s="41"/>
      <c r="ZF254" s="41"/>
      <c r="ZG254" s="41"/>
      <c r="ZH254" s="41"/>
      <c r="ZI254" s="41"/>
      <c r="ZJ254" s="41"/>
      <c r="ZK254" s="41"/>
      <c r="ZL254" s="41"/>
      <c r="ZM254" s="41"/>
      <c r="ZN254" s="41"/>
      <c r="ZO254" s="41"/>
      <c r="ZP254" s="41"/>
      <c r="ZQ254" s="41"/>
      <c r="ZR254" s="41"/>
      <c r="ZS254" s="41"/>
      <c r="ZT254" s="41"/>
      <c r="ZU254" s="41"/>
      <c r="ZV254" s="41"/>
      <c r="ZW254" s="41"/>
      <c r="ZX254" s="41"/>
      <c r="ZY254" s="41"/>
      <c r="ZZ254" s="41"/>
      <c r="AAA254" s="41"/>
      <c r="AAB254" s="41"/>
      <c r="AAC254" s="41"/>
      <c r="AAD254" s="41"/>
      <c r="AAE254" s="41"/>
      <c r="AAF254" s="41"/>
      <c r="AAG254" s="41"/>
      <c r="AAH254" s="41"/>
      <c r="AAI254" s="41"/>
      <c r="AAJ254" s="41"/>
      <c r="AAK254" s="41"/>
      <c r="AAL254" s="41"/>
      <c r="AAM254" s="41"/>
      <c r="AAN254" s="41"/>
      <c r="AAO254" s="41"/>
      <c r="AAP254" s="41"/>
      <c r="AAQ254" s="41"/>
      <c r="AAR254" s="41"/>
      <c r="AAS254" s="41"/>
      <c r="AAT254" s="41"/>
      <c r="AAU254" s="41"/>
      <c r="AAV254" s="41"/>
      <c r="AAW254" s="41"/>
      <c r="AAX254" s="41"/>
      <c r="AAY254" s="41"/>
      <c r="AAZ254" s="41"/>
      <c r="ABA254" s="41"/>
      <c r="ABB254" s="41"/>
      <c r="ABC254" s="41"/>
      <c r="ABD254" s="41"/>
      <c r="ABE254" s="41"/>
      <c r="ABF254" s="41"/>
      <c r="ABG254" s="41"/>
      <c r="ABH254" s="41"/>
      <c r="ABI254" s="41"/>
      <c r="ABJ254" s="41"/>
      <c r="ABK254" s="41"/>
      <c r="ABL254" s="41"/>
      <c r="ABM254" s="41"/>
      <c r="ABN254" s="41"/>
      <c r="ABO254" s="41"/>
      <c r="ABP254" s="41"/>
      <c r="ABQ254" s="41"/>
      <c r="ABR254" s="41"/>
      <c r="ABS254" s="41"/>
      <c r="ABT254" s="41"/>
      <c r="ABU254" s="41"/>
      <c r="ABV254" s="41"/>
      <c r="ABW254" s="41"/>
      <c r="ABX254" s="41"/>
      <c r="ABY254" s="41"/>
      <c r="ABZ254" s="41"/>
      <c r="ACA254" s="41"/>
      <c r="ACB254" s="41"/>
      <c r="ACC254" s="41"/>
      <c r="ACD254" s="41"/>
      <c r="ACE254" s="41"/>
      <c r="ACF254" s="41"/>
      <c r="ACG254" s="41"/>
      <c r="ACH254" s="41"/>
      <c r="ACI254" s="41"/>
      <c r="ACJ254" s="41"/>
      <c r="ACK254" s="41"/>
      <c r="ACL254" s="41"/>
      <c r="ACM254" s="41"/>
      <c r="ACN254" s="41"/>
      <c r="ACO254" s="41"/>
      <c r="ACP254" s="41"/>
      <c r="ACQ254" s="41"/>
      <c r="ACR254" s="41"/>
      <c r="ACS254" s="41"/>
      <c r="ACT254" s="41"/>
      <c r="ACU254" s="41"/>
      <c r="ACV254" s="41"/>
      <c r="ACW254" s="41"/>
      <c r="ACX254" s="41"/>
      <c r="ACY254" s="41"/>
      <c r="ACZ254" s="41"/>
      <c r="ADA254" s="41"/>
      <c r="ADB254" s="41"/>
      <c r="ADC254" s="41"/>
      <c r="ADD254" s="41"/>
      <c r="ADE254" s="41"/>
      <c r="ADF254" s="41"/>
      <c r="ADG254" s="41"/>
      <c r="ADH254" s="41"/>
      <c r="ADI254" s="41"/>
      <c r="ADJ254" s="41"/>
      <c r="ADK254" s="41"/>
      <c r="ADL254" s="41"/>
      <c r="ADM254" s="41"/>
      <c r="ADN254" s="41"/>
      <c r="ADO254" s="41"/>
      <c r="ADP254" s="41"/>
      <c r="ADQ254" s="41"/>
      <c r="ADR254" s="41"/>
      <c r="ADS254" s="41"/>
      <c r="ADT254" s="41"/>
      <c r="ADU254" s="41"/>
      <c r="ADV254" s="41"/>
      <c r="ADW254" s="41"/>
      <c r="ADX254" s="41"/>
      <c r="ADY254" s="41"/>
      <c r="ADZ254" s="41"/>
      <c r="AEA254" s="41"/>
      <c r="AEB254" s="41"/>
      <c r="AEC254" s="41"/>
      <c r="AED254" s="41"/>
      <c r="AEE254" s="41"/>
      <c r="AEF254" s="41"/>
      <c r="AEG254" s="41"/>
      <c r="AEH254" s="41"/>
      <c r="AEI254" s="41"/>
      <c r="AEJ254" s="41"/>
      <c r="AEK254" s="41"/>
      <c r="AEL254" s="41"/>
      <c r="AEM254" s="41"/>
      <c r="AEN254" s="41"/>
      <c r="AEO254" s="41"/>
      <c r="AEP254" s="41"/>
      <c r="AEQ254" s="41"/>
      <c r="AER254" s="41"/>
      <c r="AES254" s="41"/>
      <c r="AET254" s="41"/>
      <c r="AEU254" s="41"/>
      <c r="AEV254" s="41"/>
      <c r="AEW254" s="41"/>
      <c r="AEX254" s="41"/>
      <c r="AEY254" s="41"/>
      <c r="AEZ254" s="41"/>
      <c r="AFA254" s="41"/>
      <c r="AFB254" s="41"/>
      <c r="AFC254" s="41"/>
      <c r="AFD254" s="41"/>
      <c r="AFE254" s="41"/>
      <c r="AFF254" s="41"/>
      <c r="AFG254" s="41"/>
      <c r="AFH254" s="41"/>
      <c r="AFI254" s="41"/>
      <c r="AFJ254" s="41"/>
      <c r="AFK254" s="41"/>
      <c r="AFL254" s="41"/>
      <c r="AFM254" s="41"/>
      <c r="AFN254" s="41"/>
      <c r="AFO254" s="41"/>
      <c r="AFP254" s="41"/>
      <c r="AFQ254" s="41"/>
      <c r="AFR254" s="41"/>
      <c r="AFS254" s="41"/>
      <c r="AFT254" s="41"/>
      <c r="AFU254" s="41"/>
      <c r="AFV254" s="41"/>
      <c r="AFW254" s="41"/>
      <c r="AFX254" s="41"/>
      <c r="AFY254" s="41"/>
      <c r="AFZ254" s="41"/>
      <c r="AGA254" s="41"/>
      <c r="AGB254" s="41"/>
      <c r="AGC254" s="41"/>
      <c r="AGD254" s="41"/>
      <c r="AGE254" s="41"/>
      <c r="AGF254" s="41"/>
      <c r="AGG254" s="41"/>
      <c r="AGH254" s="41"/>
      <c r="AGI254" s="41"/>
      <c r="AGJ254" s="41"/>
      <c r="AGK254" s="41"/>
      <c r="AGL254" s="41"/>
      <c r="AGM254" s="41"/>
      <c r="AGN254" s="41"/>
      <c r="AGO254" s="41"/>
      <c r="AGP254" s="41"/>
      <c r="AGQ254" s="41"/>
      <c r="AGR254" s="41"/>
      <c r="AGS254" s="41"/>
      <c r="AGT254" s="41"/>
      <c r="AGU254" s="41"/>
      <c r="AGV254" s="41"/>
      <c r="AGW254" s="41"/>
      <c r="AGX254" s="41"/>
      <c r="AGY254" s="41"/>
      <c r="AGZ254" s="41"/>
      <c r="AHA254" s="41"/>
      <c r="AHB254" s="41"/>
      <c r="AHC254" s="41"/>
      <c r="AHD254" s="41"/>
      <c r="AHE254" s="41"/>
      <c r="AHF254" s="41"/>
      <c r="AHG254" s="41"/>
      <c r="AHH254" s="41"/>
      <c r="AHI254" s="41"/>
      <c r="AHJ254" s="41"/>
      <c r="AHK254" s="41"/>
      <c r="AHL254" s="41"/>
      <c r="AHM254" s="41"/>
      <c r="AHN254" s="41"/>
      <c r="AHO254" s="41"/>
      <c r="AHP254" s="41"/>
      <c r="AHQ254" s="41"/>
      <c r="AHR254" s="41"/>
      <c r="AHS254" s="41"/>
      <c r="AHT254" s="41"/>
      <c r="AHU254" s="41"/>
      <c r="AHV254" s="41"/>
      <c r="AHW254" s="41"/>
      <c r="AHX254" s="41"/>
      <c r="AHY254" s="41"/>
      <c r="AHZ254" s="41"/>
      <c r="AIA254" s="41"/>
      <c r="AIB254" s="41"/>
      <c r="AIC254" s="41"/>
      <c r="AID254" s="41"/>
      <c r="AIE254" s="41"/>
      <c r="AIF254" s="41"/>
      <c r="AIG254" s="41"/>
      <c r="AIH254" s="41"/>
      <c r="AII254" s="41"/>
      <c r="AIJ254" s="41"/>
      <c r="AIK254" s="41"/>
      <c r="AIL254" s="41"/>
      <c r="AIM254" s="41"/>
      <c r="AIN254" s="41"/>
      <c r="AIO254" s="41"/>
      <c r="AIP254" s="41"/>
      <c r="AIQ254" s="41"/>
      <c r="AIR254" s="41"/>
      <c r="AIS254" s="41"/>
      <c r="AIT254" s="41"/>
      <c r="AIU254" s="41"/>
      <c r="AIV254" s="41"/>
      <c r="AIW254" s="41"/>
      <c r="AIX254" s="41"/>
      <c r="AIY254" s="41"/>
      <c r="AIZ254" s="41"/>
      <c r="AJA254" s="41"/>
      <c r="AJB254" s="41"/>
      <c r="AJC254" s="41"/>
      <c r="AJD254" s="41"/>
      <c r="AJE254" s="41"/>
      <c r="AJF254" s="41"/>
      <c r="AJG254" s="41"/>
      <c r="AJH254" s="41"/>
      <c r="AJI254" s="41"/>
      <c r="AJJ254" s="41"/>
      <c r="AJK254" s="41"/>
      <c r="AJL254" s="41"/>
      <c r="AJM254" s="41"/>
      <c r="AJN254" s="41"/>
      <c r="AJO254" s="41"/>
      <c r="AJP254" s="41"/>
      <c r="AJQ254" s="41"/>
      <c r="AJR254" s="41"/>
      <c r="AJS254" s="41"/>
      <c r="AJT254" s="41"/>
      <c r="AJU254" s="41"/>
      <c r="AJV254" s="41"/>
      <c r="AJW254" s="41"/>
      <c r="AJX254" s="41"/>
      <c r="AJY254" s="41"/>
      <c r="AJZ254" s="41"/>
      <c r="AKA254" s="41"/>
      <c r="AKB254" s="41"/>
      <c r="AKC254" s="41"/>
      <c r="AKD254" s="41"/>
      <c r="AKE254" s="41"/>
      <c r="AKF254" s="41"/>
      <c r="AKG254" s="41"/>
      <c r="AKH254" s="41"/>
      <c r="AKI254" s="41"/>
      <c r="AKJ254" s="41"/>
      <c r="AKK254" s="41"/>
      <c r="AKL254" s="41"/>
      <c r="AKM254" s="41"/>
      <c r="AKN254" s="41"/>
      <c r="AKO254" s="41"/>
      <c r="AKP254" s="41"/>
      <c r="AKQ254" s="41"/>
      <c r="AKR254" s="41"/>
      <c r="AKS254" s="41"/>
      <c r="AKT254" s="41"/>
      <c r="AKU254" s="41"/>
      <c r="AKV254" s="41"/>
      <c r="AKW254" s="41"/>
      <c r="AKX254" s="41"/>
      <c r="AKY254" s="41"/>
      <c r="AKZ254" s="41"/>
      <c r="ALA254" s="41"/>
      <c r="ALB254" s="41"/>
      <c r="ALC254" s="41"/>
      <c r="ALD254" s="41"/>
      <c r="ALE254" s="41"/>
      <c r="ALF254" s="41"/>
      <c r="ALG254" s="41"/>
      <c r="ALH254" s="41"/>
      <c r="ALI254" s="41"/>
      <c r="ALJ254" s="41"/>
      <c r="ALK254" s="41"/>
      <c r="ALL254" s="41"/>
      <c r="ALM254" s="41"/>
      <c r="ALN254" s="41"/>
      <c r="ALO254" s="41"/>
      <c r="ALP254" s="41"/>
      <c r="ALQ254" s="41"/>
      <c r="ALR254" s="41"/>
      <c r="ALS254" s="41"/>
      <c r="ALT254" s="41"/>
      <c r="ALU254" s="41"/>
      <c r="ALV254" s="41"/>
      <c r="ALW254" s="41"/>
      <c r="ALX254" s="41"/>
      <c r="ALY254" s="41"/>
      <c r="ALZ254" s="41"/>
      <c r="AMA254" s="41"/>
      <c r="AMB254" s="41"/>
      <c r="AMC254" s="41"/>
      <c r="AMD254" s="41"/>
      <c r="AME254" s="41"/>
    </row>
    <row r="255" spans="1:1019" ht="20.25" customHeight="1" thickBot="1" x14ac:dyDescent="0.25">
      <c r="A255" s="655"/>
      <c r="B255" s="589"/>
      <c r="C255" s="690"/>
      <c r="D255" s="761"/>
      <c r="E255" s="1087"/>
      <c r="F255" s="1003"/>
      <c r="G255" s="1101"/>
      <c r="H255" s="842"/>
      <c r="I255" s="730"/>
      <c r="J255" s="127" t="s">
        <v>26</v>
      </c>
      <c r="K255" s="8">
        <f t="shared" ref="K255:N255" si="81">SUM(K252:K254)</f>
        <v>0</v>
      </c>
      <c r="L255" s="2">
        <f t="shared" si="81"/>
        <v>0</v>
      </c>
      <c r="M255" s="2">
        <f t="shared" si="81"/>
        <v>0</v>
      </c>
      <c r="N255" s="11">
        <f t="shared" si="81"/>
        <v>0</v>
      </c>
      <c r="O255" s="20">
        <f t="shared" ref="O255:P255" si="82">SUM(O252:O254)</f>
        <v>0</v>
      </c>
      <c r="P255" s="3">
        <f t="shared" si="82"/>
        <v>0</v>
      </c>
      <c r="Q255" s="3">
        <f>SUM(Q252)</f>
        <v>0</v>
      </c>
      <c r="R255" s="21">
        <f t="shared" ref="R255:Z255" si="83">SUM(R252:R254)</f>
        <v>0</v>
      </c>
      <c r="S255" s="8">
        <f t="shared" si="83"/>
        <v>0</v>
      </c>
      <c r="T255" s="2">
        <f t="shared" si="83"/>
        <v>0</v>
      </c>
      <c r="U255" s="2">
        <f t="shared" si="83"/>
        <v>0</v>
      </c>
      <c r="V255" s="11">
        <f t="shared" si="83"/>
        <v>0</v>
      </c>
      <c r="W255" s="8">
        <f t="shared" si="83"/>
        <v>0</v>
      </c>
      <c r="X255" s="2">
        <f t="shared" si="83"/>
        <v>0</v>
      </c>
      <c r="Y255" s="2">
        <f t="shared" si="83"/>
        <v>0</v>
      </c>
      <c r="Z255" s="11">
        <f t="shared" si="83"/>
        <v>0</v>
      </c>
      <c r="AA255" s="23">
        <f>+AA252+AA253+AA254</f>
        <v>0</v>
      </c>
      <c r="AB255" s="23">
        <f>+AB254+AB253</f>
        <v>0</v>
      </c>
      <c r="AC255" s="708"/>
      <c r="AD255" s="850"/>
      <c r="AE255" s="537"/>
      <c r="AF255" s="1100"/>
      <c r="AG255" s="41"/>
      <c r="AH255" s="41"/>
      <c r="AI255" s="41"/>
      <c r="AJ255" s="41"/>
      <c r="AK255" s="41"/>
      <c r="AL255" s="41"/>
      <c r="AM255" s="41"/>
      <c r="AN255" s="67"/>
      <c r="AO255" s="67"/>
      <c r="AP255" s="67"/>
      <c r="AQ255" s="53"/>
      <c r="AR255" s="53"/>
      <c r="AS255" s="53"/>
      <c r="AT255" s="53"/>
      <c r="AU255" s="53"/>
      <c r="AV255" s="53"/>
      <c r="AW255" s="53"/>
      <c r="AX255" s="53"/>
      <c r="AY255" s="53"/>
      <c r="AZ255" s="53"/>
      <c r="BA255" s="53"/>
      <c r="BB255" s="53"/>
      <c r="BC255" s="53"/>
      <c r="BD255" s="53"/>
      <c r="BE255" s="53"/>
      <c r="BF255" s="53"/>
      <c r="BG255" s="54"/>
      <c r="BH255" s="41"/>
      <c r="BI255" s="41"/>
      <c r="BJ255" s="41"/>
      <c r="BK255" s="41"/>
      <c r="BL255" s="41"/>
      <c r="BM255" s="41"/>
      <c r="BN255" s="41"/>
      <c r="BO255" s="41"/>
      <c r="BP255" s="41"/>
      <c r="BQ255" s="41"/>
      <c r="BR255" s="41"/>
      <c r="BS255" s="41"/>
      <c r="BT255" s="41"/>
      <c r="BU255" s="41"/>
      <c r="BV255" s="41"/>
      <c r="BW255" s="41"/>
      <c r="BX255" s="41"/>
      <c r="BY255" s="41"/>
      <c r="BZ255" s="41"/>
      <c r="CA255" s="41"/>
      <c r="CB255" s="41"/>
      <c r="CC255" s="41"/>
      <c r="CD255" s="41"/>
      <c r="CE255" s="41"/>
      <c r="CF255" s="41"/>
      <c r="CG255" s="41"/>
      <c r="CH255" s="41"/>
      <c r="CI255" s="41"/>
      <c r="CJ255" s="41"/>
      <c r="CK255" s="41"/>
      <c r="CL255" s="41"/>
      <c r="CM255" s="41"/>
      <c r="CN255" s="41"/>
      <c r="CO255" s="41"/>
      <c r="CP255" s="41"/>
      <c r="CQ255" s="41"/>
      <c r="CR255" s="41"/>
      <c r="CS255" s="41"/>
      <c r="CT255" s="41"/>
      <c r="CU255" s="41"/>
      <c r="CV255" s="41"/>
      <c r="CW255" s="41"/>
      <c r="CX255" s="41"/>
      <c r="CY255" s="41"/>
      <c r="CZ255" s="41"/>
      <c r="DA255" s="41"/>
      <c r="DB255" s="41"/>
      <c r="DC255" s="41"/>
      <c r="DD255" s="41"/>
      <c r="DE255" s="41"/>
      <c r="DF255" s="41"/>
      <c r="DG255" s="41"/>
      <c r="DH255" s="41"/>
      <c r="DI255" s="41"/>
      <c r="DJ255" s="41"/>
      <c r="DK255" s="41"/>
      <c r="DL255" s="41"/>
      <c r="DM255" s="41"/>
      <c r="DN255" s="41"/>
      <c r="DO255" s="41"/>
      <c r="DP255" s="41"/>
      <c r="DQ255" s="41"/>
      <c r="DR255" s="41"/>
      <c r="DS255" s="41"/>
      <c r="DT255" s="41"/>
      <c r="DU255" s="41"/>
      <c r="DV255" s="41"/>
      <c r="DW255" s="41"/>
      <c r="DX255" s="41"/>
      <c r="DY255" s="41"/>
      <c r="DZ255" s="41"/>
      <c r="EA255" s="41"/>
      <c r="EB255" s="41"/>
      <c r="EC255" s="41"/>
      <c r="ED255" s="41"/>
      <c r="EE255" s="41"/>
      <c r="EF255" s="41"/>
      <c r="EG255" s="41"/>
      <c r="EH255" s="41"/>
      <c r="EI255" s="41"/>
      <c r="EJ255" s="41"/>
      <c r="EK255" s="41"/>
      <c r="EL255" s="41"/>
      <c r="EM255" s="41"/>
      <c r="EN255" s="41"/>
      <c r="EO255" s="41"/>
      <c r="EP255" s="41"/>
      <c r="EQ255" s="41"/>
      <c r="ER255" s="41"/>
      <c r="ES255" s="41"/>
      <c r="ET255" s="41"/>
      <c r="EU255" s="41"/>
      <c r="EV255" s="41"/>
      <c r="EW255" s="41"/>
      <c r="EX255" s="41"/>
      <c r="EY255" s="41"/>
      <c r="EZ255" s="41"/>
      <c r="FA255" s="41"/>
      <c r="FB255" s="41"/>
      <c r="FC255" s="41"/>
      <c r="FD255" s="41"/>
      <c r="FE255" s="41"/>
      <c r="FF255" s="41"/>
      <c r="FG255" s="41"/>
      <c r="FH255" s="41"/>
      <c r="FI255" s="41"/>
      <c r="FJ255" s="41"/>
      <c r="FK255" s="41"/>
      <c r="FL255" s="41"/>
      <c r="FM255" s="41"/>
      <c r="FN255" s="41"/>
      <c r="FO255" s="41"/>
      <c r="FP255" s="41"/>
      <c r="FQ255" s="41"/>
      <c r="FR255" s="41"/>
      <c r="FS255" s="41"/>
      <c r="FT255" s="41"/>
      <c r="FU255" s="41"/>
      <c r="FV255" s="41"/>
      <c r="FW255" s="41"/>
      <c r="FX255" s="41"/>
      <c r="FY255" s="41"/>
      <c r="FZ255" s="41"/>
      <c r="GA255" s="41"/>
      <c r="GB255" s="41"/>
      <c r="GC255" s="41"/>
      <c r="GD255" s="41"/>
      <c r="GE255" s="41"/>
      <c r="GF255" s="41"/>
      <c r="GG255" s="41"/>
      <c r="GH255" s="41"/>
      <c r="GI255" s="41"/>
      <c r="GJ255" s="41"/>
      <c r="GK255" s="41"/>
      <c r="GL255" s="41"/>
      <c r="GM255" s="41"/>
      <c r="GN255" s="41"/>
      <c r="GO255" s="41"/>
      <c r="GP255" s="41"/>
      <c r="GQ255" s="41"/>
      <c r="GR255" s="41"/>
      <c r="GS255" s="41"/>
      <c r="GT255" s="41"/>
      <c r="GU255" s="41"/>
      <c r="GV255" s="41"/>
      <c r="GW255" s="41"/>
      <c r="GX255" s="41"/>
      <c r="GY255" s="41"/>
      <c r="GZ255" s="41"/>
      <c r="HA255" s="41"/>
      <c r="HB255" s="41"/>
      <c r="HC255" s="41"/>
      <c r="HD255" s="41"/>
      <c r="HE255" s="41"/>
      <c r="HF255" s="41"/>
      <c r="HG255" s="41"/>
      <c r="HH255" s="41"/>
      <c r="HI255" s="41"/>
      <c r="HJ255" s="41"/>
      <c r="HK255" s="41"/>
      <c r="HL255" s="41"/>
      <c r="HM255" s="41"/>
      <c r="HN255" s="41"/>
      <c r="HO255" s="41"/>
      <c r="HP255" s="41"/>
      <c r="HQ255" s="41"/>
      <c r="HR255" s="41"/>
      <c r="HS255" s="41"/>
      <c r="HT255" s="41"/>
      <c r="HU255" s="41"/>
      <c r="HV255" s="41"/>
      <c r="HW255" s="41"/>
      <c r="HX255" s="41"/>
      <c r="HY255" s="41"/>
      <c r="HZ255" s="41"/>
      <c r="IA255" s="41"/>
      <c r="IB255" s="41"/>
      <c r="IC255" s="41"/>
      <c r="ID255" s="41"/>
      <c r="IE255" s="41"/>
      <c r="IF255" s="41"/>
      <c r="IG255" s="41"/>
      <c r="IH255" s="41"/>
      <c r="II255" s="41"/>
      <c r="IJ255" s="41"/>
      <c r="IK255" s="41"/>
      <c r="IL255" s="41"/>
      <c r="IM255" s="41"/>
      <c r="IN255" s="41"/>
      <c r="IO255" s="41"/>
      <c r="IP255" s="41"/>
      <c r="IQ255" s="41"/>
      <c r="IR255" s="41"/>
      <c r="IS255" s="41"/>
      <c r="IT255" s="41"/>
      <c r="IU255" s="41"/>
      <c r="IV255" s="41"/>
      <c r="IW255" s="41"/>
      <c r="IX255" s="41"/>
      <c r="IY255" s="41"/>
      <c r="IZ255" s="41"/>
      <c r="JA255" s="41"/>
      <c r="JB255" s="41"/>
      <c r="JC255" s="41"/>
      <c r="JD255" s="41"/>
      <c r="JE255" s="41"/>
      <c r="JF255" s="41"/>
      <c r="JG255" s="41"/>
      <c r="JH255" s="41"/>
      <c r="JI255" s="41"/>
      <c r="JJ255" s="41"/>
      <c r="JK255" s="41"/>
      <c r="JL255" s="41"/>
      <c r="JM255" s="41"/>
      <c r="JN255" s="41"/>
      <c r="JO255" s="41"/>
      <c r="JP255" s="41"/>
      <c r="JQ255" s="41"/>
      <c r="JR255" s="41"/>
      <c r="JS255" s="41"/>
      <c r="JT255" s="41"/>
      <c r="JU255" s="41"/>
      <c r="JV255" s="41"/>
      <c r="JW255" s="41"/>
      <c r="JX255" s="41"/>
      <c r="JY255" s="41"/>
      <c r="JZ255" s="41"/>
      <c r="KA255" s="41"/>
      <c r="KB255" s="41"/>
      <c r="KC255" s="41"/>
      <c r="KD255" s="41"/>
      <c r="KE255" s="41"/>
      <c r="KF255" s="41"/>
      <c r="KG255" s="41"/>
      <c r="KH255" s="41"/>
      <c r="KI255" s="41"/>
      <c r="KJ255" s="41"/>
      <c r="KK255" s="41"/>
      <c r="KL255" s="41"/>
      <c r="KM255" s="41"/>
      <c r="KN255" s="41"/>
      <c r="KO255" s="41"/>
      <c r="KP255" s="41"/>
      <c r="KQ255" s="41"/>
      <c r="KR255" s="41"/>
      <c r="KS255" s="41"/>
      <c r="KT255" s="41"/>
      <c r="KU255" s="41"/>
      <c r="KV255" s="41"/>
      <c r="KW255" s="41"/>
      <c r="KX255" s="41"/>
      <c r="KY255" s="41"/>
      <c r="KZ255" s="41"/>
      <c r="LA255" s="41"/>
      <c r="LB255" s="41"/>
      <c r="LC255" s="41"/>
      <c r="LD255" s="41"/>
      <c r="LE255" s="41"/>
      <c r="LF255" s="41"/>
      <c r="LG255" s="41"/>
      <c r="LH255" s="41"/>
      <c r="LI255" s="41"/>
      <c r="LJ255" s="41"/>
      <c r="LK255" s="41"/>
      <c r="LL255" s="41"/>
      <c r="LM255" s="41"/>
      <c r="LN255" s="41"/>
      <c r="LO255" s="41"/>
      <c r="LP255" s="41"/>
      <c r="LQ255" s="41"/>
      <c r="LR255" s="41"/>
      <c r="LS255" s="41"/>
      <c r="LT255" s="41"/>
      <c r="LU255" s="41"/>
      <c r="LV255" s="41"/>
      <c r="LW255" s="41"/>
      <c r="LX255" s="41"/>
      <c r="LY255" s="41"/>
      <c r="LZ255" s="41"/>
      <c r="MA255" s="41"/>
      <c r="MB255" s="41"/>
      <c r="MC255" s="41"/>
      <c r="MD255" s="41"/>
      <c r="ME255" s="41"/>
      <c r="MF255" s="41"/>
      <c r="MG255" s="41"/>
      <c r="MH255" s="41"/>
      <c r="MI255" s="41"/>
      <c r="MJ255" s="41"/>
      <c r="MK255" s="41"/>
      <c r="ML255" s="41"/>
      <c r="MM255" s="41"/>
      <c r="MN255" s="41"/>
      <c r="MO255" s="41"/>
      <c r="MP255" s="41"/>
      <c r="MQ255" s="41"/>
      <c r="MR255" s="41"/>
      <c r="MS255" s="41"/>
      <c r="MT255" s="41"/>
      <c r="MU255" s="41"/>
      <c r="MV255" s="41"/>
      <c r="MW255" s="41"/>
      <c r="MX255" s="41"/>
      <c r="MY255" s="41"/>
      <c r="MZ255" s="41"/>
      <c r="NA255" s="41"/>
      <c r="NB255" s="41"/>
      <c r="NC255" s="41"/>
      <c r="ND255" s="41"/>
      <c r="NE255" s="41"/>
      <c r="NF255" s="41"/>
      <c r="NG255" s="41"/>
      <c r="NH255" s="41"/>
      <c r="NI255" s="41"/>
      <c r="NJ255" s="41"/>
      <c r="NK255" s="41"/>
      <c r="NL255" s="41"/>
      <c r="NM255" s="41"/>
      <c r="NN255" s="41"/>
      <c r="NO255" s="41"/>
      <c r="NP255" s="41"/>
      <c r="NQ255" s="41"/>
      <c r="NR255" s="41"/>
      <c r="NS255" s="41"/>
      <c r="NT255" s="41"/>
      <c r="NU255" s="41"/>
      <c r="NV255" s="41"/>
      <c r="NW255" s="41"/>
      <c r="NX255" s="41"/>
      <c r="NY255" s="41"/>
      <c r="NZ255" s="41"/>
      <c r="OA255" s="41"/>
      <c r="OB255" s="41"/>
      <c r="OC255" s="41"/>
      <c r="OD255" s="41"/>
      <c r="OE255" s="41"/>
      <c r="OF255" s="41"/>
      <c r="OG255" s="41"/>
      <c r="OH255" s="41"/>
      <c r="OI255" s="41"/>
      <c r="OJ255" s="41"/>
      <c r="OK255" s="41"/>
      <c r="OL255" s="41"/>
      <c r="OM255" s="41"/>
      <c r="ON255" s="41"/>
      <c r="OO255" s="41"/>
      <c r="OP255" s="41"/>
      <c r="OQ255" s="41"/>
      <c r="OR255" s="41"/>
      <c r="OS255" s="41"/>
      <c r="OT255" s="41"/>
      <c r="OU255" s="41"/>
      <c r="OV255" s="41"/>
      <c r="OW255" s="41"/>
      <c r="OX255" s="41"/>
      <c r="OY255" s="41"/>
      <c r="OZ255" s="41"/>
      <c r="PA255" s="41"/>
      <c r="PB255" s="41"/>
      <c r="PC255" s="41"/>
      <c r="PD255" s="41"/>
      <c r="PE255" s="41"/>
      <c r="PF255" s="41"/>
      <c r="PG255" s="41"/>
      <c r="PH255" s="41"/>
      <c r="PI255" s="41"/>
      <c r="PJ255" s="41"/>
      <c r="PK255" s="41"/>
      <c r="PL255" s="41"/>
      <c r="PM255" s="41"/>
      <c r="PN255" s="41"/>
      <c r="PO255" s="41"/>
      <c r="PP255" s="41"/>
      <c r="PQ255" s="41"/>
      <c r="PR255" s="41"/>
      <c r="PS255" s="41"/>
      <c r="PT255" s="41"/>
      <c r="PU255" s="41"/>
      <c r="PV255" s="41"/>
      <c r="PW255" s="41"/>
      <c r="PX255" s="41"/>
      <c r="PY255" s="41"/>
      <c r="PZ255" s="41"/>
      <c r="QA255" s="41"/>
      <c r="QB255" s="41"/>
      <c r="QC255" s="41"/>
      <c r="QD255" s="41"/>
      <c r="QE255" s="41"/>
      <c r="QF255" s="41"/>
      <c r="QG255" s="41"/>
      <c r="QH255" s="41"/>
      <c r="QI255" s="41"/>
      <c r="QJ255" s="41"/>
      <c r="QK255" s="41"/>
      <c r="QL255" s="41"/>
      <c r="QM255" s="41"/>
      <c r="QN255" s="41"/>
      <c r="QO255" s="41"/>
      <c r="QP255" s="41"/>
      <c r="QQ255" s="41"/>
      <c r="QR255" s="41"/>
      <c r="QS255" s="41"/>
      <c r="QT255" s="41"/>
      <c r="QU255" s="41"/>
      <c r="QV255" s="41"/>
      <c r="QW255" s="41"/>
      <c r="QX255" s="41"/>
      <c r="QY255" s="41"/>
      <c r="QZ255" s="41"/>
      <c r="RA255" s="41"/>
      <c r="RB255" s="41"/>
      <c r="RC255" s="41"/>
      <c r="RD255" s="41"/>
      <c r="RE255" s="41"/>
      <c r="RF255" s="41"/>
      <c r="RG255" s="41"/>
      <c r="RH255" s="41"/>
      <c r="RI255" s="41"/>
      <c r="RJ255" s="41"/>
      <c r="RK255" s="41"/>
      <c r="RL255" s="41"/>
      <c r="RM255" s="41"/>
      <c r="RN255" s="41"/>
      <c r="RO255" s="41"/>
      <c r="RP255" s="41"/>
      <c r="RQ255" s="41"/>
      <c r="RR255" s="41"/>
      <c r="RS255" s="41"/>
      <c r="RT255" s="41"/>
      <c r="RU255" s="41"/>
      <c r="RV255" s="41"/>
      <c r="RW255" s="41"/>
      <c r="RX255" s="41"/>
      <c r="RY255" s="41"/>
      <c r="RZ255" s="41"/>
      <c r="SA255" s="41"/>
      <c r="SB255" s="41"/>
      <c r="SC255" s="41"/>
      <c r="SD255" s="41"/>
      <c r="SE255" s="41"/>
      <c r="SF255" s="41"/>
      <c r="SG255" s="41"/>
      <c r="SH255" s="41"/>
      <c r="SI255" s="41"/>
      <c r="SJ255" s="41"/>
      <c r="SK255" s="41"/>
      <c r="SL255" s="41"/>
      <c r="SM255" s="41"/>
      <c r="SN255" s="41"/>
      <c r="SO255" s="41"/>
      <c r="SP255" s="41"/>
      <c r="SQ255" s="41"/>
      <c r="SR255" s="41"/>
      <c r="SS255" s="41"/>
      <c r="ST255" s="41"/>
      <c r="SU255" s="41"/>
      <c r="SV255" s="41"/>
      <c r="SW255" s="41"/>
      <c r="SX255" s="41"/>
      <c r="SY255" s="41"/>
      <c r="SZ255" s="41"/>
      <c r="TA255" s="41"/>
      <c r="TB255" s="41"/>
      <c r="TC255" s="41"/>
      <c r="TD255" s="41"/>
      <c r="TE255" s="41"/>
      <c r="TF255" s="41"/>
      <c r="TG255" s="41"/>
      <c r="TH255" s="41"/>
      <c r="TI255" s="41"/>
      <c r="TJ255" s="41"/>
      <c r="TK255" s="41"/>
      <c r="TL255" s="41"/>
      <c r="TM255" s="41"/>
      <c r="TN255" s="41"/>
      <c r="TO255" s="41"/>
      <c r="TP255" s="41"/>
      <c r="TQ255" s="41"/>
      <c r="TR255" s="41"/>
      <c r="TS255" s="41"/>
      <c r="TT255" s="41"/>
      <c r="TU255" s="41"/>
      <c r="TV255" s="41"/>
      <c r="TW255" s="41"/>
      <c r="TX255" s="41"/>
      <c r="TY255" s="41"/>
      <c r="TZ255" s="41"/>
      <c r="UA255" s="41"/>
      <c r="UB255" s="41"/>
      <c r="UC255" s="41"/>
      <c r="UD255" s="41"/>
      <c r="UE255" s="41"/>
      <c r="UF255" s="41"/>
      <c r="UG255" s="41"/>
      <c r="UH255" s="41"/>
      <c r="UI255" s="41"/>
      <c r="UJ255" s="41"/>
      <c r="UK255" s="41"/>
      <c r="UL255" s="41"/>
      <c r="UM255" s="41"/>
      <c r="UN255" s="41"/>
      <c r="UO255" s="41"/>
      <c r="UP255" s="41"/>
      <c r="UQ255" s="41"/>
      <c r="UR255" s="41"/>
      <c r="US255" s="41"/>
      <c r="UT255" s="41"/>
      <c r="UU255" s="41"/>
      <c r="UV255" s="41"/>
      <c r="UW255" s="41"/>
      <c r="UX255" s="41"/>
      <c r="UY255" s="41"/>
      <c r="UZ255" s="41"/>
      <c r="VA255" s="41"/>
      <c r="VB255" s="41"/>
      <c r="VC255" s="41"/>
      <c r="VD255" s="41"/>
      <c r="VE255" s="41"/>
      <c r="VF255" s="41"/>
      <c r="VG255" s="41"/>
      <c r="VH255" s="41"/>
      <c r="VI255" s="41"/>
      <c r="VJ255" s="41"/>
      <c r="VK255" s="41"/>
      <c r="VL255" s="41"/>
      <c r="VM255" s="41"/>
      <c r="VN255" s="41"/>
      <c r="VO255" s="41"/>
      <c r="VP255" s="41"/>
      <c r="VQ255" s="41"/>
      <c r="VR255" s="41"/>
      <c r="VS255" s="41"/>
      <c r="VT255" s="41"/>
      <c r="VU255" s="41"/>
      <c r="VV255" s="41"/>
      <c r="VW255" s="41"/>
      <c r="VX255" s="41"/>
      <c r="VY255" s="41"/>
      <c r="VZ255" s="41"/>
      <c r="WA255" s="41"/>
      <c r="WB255" s="41"/>
      <c r="WC255" s="41"/>
      <c r="WD255" s="41"/>
      <c r="WE255" s="41"/>
      <c r="WF255" s="41"/>
      <c r="WG255" s="41"/>
      <c r="WH255" s="41"/>
      <c r="WI255" s="41"/>
      <c r="WJ255" s="41"/>
      <c r="WK255" s="41"/>
      <c r="WL255" s="41"/>
      <c r="WM255" s="41"/>
      <c r="WN255" s="41"/>
      <c r="WO255" s="41"/>
      <c r="WP255" s="41"/>
      <c r="WQ255" s="41"/>
      <c r="WR255" s="41"/>
      <c r="WS255" s="41"/>
      <c r="WT255" s="41"/>
      <c r="WU255" s="41"/>
      <c r="WV255" s="41"/>
      <c r="WW255" s="41"/>
      <c r="WX255" s="41"/>
      <c r="WY255" s="41"/>
      <c r="WZ255" s="41"/>
      <c r="XA255" s="41"/>
      <c r="XB255" s="41"/>
      <c r="XC255" s="41"/>
      <c r="XD255" s="41"/>
      <c r="XE255" s="41"/>
      <c r="XF255" s="41"/>
      <c r="XG255" s="41"/>
      <c r="XH255" s="41"/>
      <c r="XI255" s="41"/>
      <c r="XJ255" s="41"/>
      <c r="XK255" s="41"/>
      <c r="XL255" s="41"/>
      <c r="XM255" s="41"/>
      <c r="XN255" s="41"/>
      <c r="XO255" s="41"/>
      <c r="XP255" s="41"/>
      <c r="XQ255" s="41"/>
      <c r="XR255" s="41"/>
      <c r="XS255" s="41"/>
      <c r="XT255" s="41"/>
      <c r="XU255" s="41"/>
      <c r="XV255" s="41"/>
      <c r="XW255" s="41"/>
      <c r="XX255" s="41"/>
      <c r="XY255" s="41"/>
      <c r="XZ255" s="41"/>
      <c r="YA255" s="41"/>
      <c r="YB255" s="41"/>
      <c r="YC255" s="41"/>
      <c r="YD255" s="41"/>
      <c r="YE255" s="41"/>
      <c r="YF255" s="41"/>
      <c r="YG255" s="41"/>
      <c r="YH255" s="41"/>
      <c r="YI255" s="41"/>
      <c r="YJ255" s="41"/>
      <c r="YK255" s="41"/>
      <c r="YL255" s="41"/>
      <c r="YM255" s="41"/>
      <c r="YN255" s="41"/>
      <c r="YO255" s="41"/>
      <c r="YP255" s="41"/>
      <c r="YQ255" s="41"/>
      <c r="YR255" s="41"/>
      <c r="YS255" s="41"/>
      <c r="YT255" s="41"/>
      <c r="YU255" s="41"/>
      <c r="YV255" s="41"/>
      <c r="YW255" s="41"/>
      <c r="YX255" s="41"/>
      <c r="YY255" s="41"/>
      <c r="YZ255" s="41"/>
      <c r="ZA255" s="41"/>
      <c r="ZB255" s="41"/>
      <c r="ZC255" s="41"/>
      <c r="ZD255" s="41"/>
      <c r="ZE255" s="41"/>
      <c r="ZF255" s="41"/>
      <c r="ZG255" s="41"/>
      <c r="ZH255" s="41"/>
      <c r="ZI255" s="41"/>
      <c r="ZJ255" s="41"/>
      <c r="ZK255" s="41"/>
      <c r="ZL255" s="41"/>
      <c r="ZM255" s="41"/>
      <c r="ZN255" s="41"/>
      <c r="ZO255" s="41"/>
      <c r="ZP255" s="41"/>
      <c r="ZQ255" s="41"/>
      <c r="ZR255" s="41"/>
      <c r="ZS255" s="41"/>
      <c r="ZT255" s="41"/>
      <c r="ZU255" s="41"/>
      <c r="ZV255" s="41"/>
      <c r="ZW255" s="41"/>
      <c r="ZX255" s="41"/>
      <c r="ZY255" s="41"/>
      <c r="ZZ255" s="41"/>
      <c r="AAA255" s="41"/>
      <c r="AAB255" s="41"/>
      <c r="AAC255" s="41"/>
      <c r="AAD255" s="41"/>
      <c r="AAE255" s="41"/>
      <c r="AAF255" s="41"/>
      <c r="AAG255" s="41"/>
      <c r="AAH255" s="41"/>
      <c r="AAI255" s="41"/>
      <c r="AAJ255" s="41"/>
      <c r="AAK255" s="41"/>
      <c r="AAL255" s="41"/>
      <c r="AAM255" s="41"/>
      <c r="AAN255" s="41"/>
      <c r="AAO255" s="41"/>
      <c r="AAP255" s="41"/>
      <c r="AAQ255" s="41"/>
      <c r="AAR255" s="41"/>
      <c r="AAS255" s="41"/>
      <c r="AAT255" s="41"/>
      <c r="AAU255" s="41"/>
      <c r="AAV255" s="41"/>
      <c r="AAW255" s="41"/>
      <c r="AAX255" s="41"/>
      <c r="AAY255" s="41"/>
      <c r="AAZ255" s="41"/>
      <c r="ABA255" s="41"/>
      <c r="ABB255" s="41"/>
      <c r="ABC255" s="41"/>
      <c r="ABD255" s="41"/>
      <c r="ABE255" s="41"/>
      <c r="ABF255" s="41"/>
      <c r="ABG255" s="41"/>
      <c r="ABH255" s="41"/>
      <c r="ABI255" s="41"/>
      <c r="ABJ255" s="41"/>
      <c r="ABK255" s="41"/>
      <c r="ABL255" s="41"/>
      <c r="ABM255" s="41"/>
      <c r="ABN255" s="41"/>
      <c r="ABO255" s="41"/>
      <c r="ABP255" s="41"/>
      <c r="ABQ255" s="41"/>
      <c r="ABR255" s="41"/>
      <c r="ABS255" s="41"/>
      <c r="ABT255" s="41"/>
      <c r="ABU255" s="41"/>
      <c r="ABV255" s="41"/>
      <c r="ABW255" s="41"/>
      <c r="ABX255" s="41"/>
      <c r="ABY255" s="41"/>
      <c r="ABZ255" s="41"/>
      <c r="ACA255" s="41"/>
      <c r="ACB255" s="41"/>
      <c r="ACC255" s="41"/>
      <c r="ACD255" s="41"/>
      <c r="ACE255" s="41"/>
      <c r="ACF255" s="41"/>
      <c r="ACG255" s="41"/>
      <c r="ACH255" s="41"/>
      <c r="ACI255" s="41"/>
      <c r="ACJ255" s="41"/>
      <c r="ACK255" s="41"/>
      <c r="ACL255" s="41"/>
      <c r="ACM255" s="41"/>
      <c r="ACN255" s="41"/>
      <c r="ACO255" s="41"/>
      <c r="ACP255" s="41"/>
      <c r="ACQ255" s="41"/>
      <c r="ACR255" s="41"/>
      <c r="ACS255" s="41"/>
      <c r="ACT255" s="41"/>
      <c r="ACU255" s="41"/>
      <c r="ACV255" s="41"/>
      <c r="ACW255" s="41"/>
      <c r="ACX255" s="41"/>
      <c r="ACY255" s="41"/>
      <c r="ACZ255" s="41"/>
      <c r="ADA255" s="41"/>
      <c r="ADB255" s="41"/>
      <c r="ADC255" s="41"/>
      <c r="ADD255" s="41"/>
      <c r="ADE255" s="41"/>
      <c r="ADF255" s="41"/>
      <c r="ADG255" s="41"/>
      <c r="ADH255" s="41"/>
      <c r="ADI255" s="41"/>
      <c r="ADJ255" s="41"/>
      <c r="ADK255" s="41"/>
      <c r="ADL255" s="41"/>
      <c r="ADM255" s="41"/>
      <c r="ADN255" s="41"/>
      <c r="ADO255" s="41"/>
      <c r="ADP255" s="41"/>
      <c r="ADQ255" s="41"/>
      <c r="ADR255" s="41"/>
      <c r="ADS255" s="41"/>
      <c r="ADT255" s="41"/>
      <c r="ADU255" s="41"/>
      <c r="ADV255" s="41"/>
      <c r="ADW255" s="41"/>
      <c r="ADX255" s="41"/>
      <c r="ADY255" s="41"/>
      <c r="ADZ255" s="41"/>
      <c r="AEA255" s="41"/>
      <c r="AEB255" s="41"/>
      <c r="AEC255" s="41"/>
      <c r="AED255" s="41"/>
      <c r="AEE255" s="41"/>
      <c r="AEF255" s="41"/>
      <c r="AEG255" s="41"/>
      <c r="AEH255" s="41"/>
      <c r="AEI255" s="41"/>
      <c r="AEJ255" s="41"/>
      <c r="AEK255" s="41"/>
      <c r="AEL255" s="41"/>
      <c r="AEM255" s="41"/>
      <c r="AEN255" s="41"/>
      <c r="AEO255" s="41"/>
      <c r="AEP255" s="41"/>
      <c r="AEQ255" s="41"/>
      <c r="AER255" s="41"/>
      <c r="AES255" s="41"/>
      <c r="AET255" s="41"/>
      <c r="AEU255" s="41"/>
      <c r="AEV255" s="41"/>
      <c r="AEW255" s="41"/>
      <c r="AEX255" s="41"/>
      <c r="AEY255" s="41"/>
      <c r="AEZ255" s="41"/>
      <c r="AFA255" s="41"/>
      <c r="AFB255" s="41"/>
      <c r="AFC255" s="41"/>
      <c r="AFD255" s="41"/>
      <c r="AFE255" s="41"/>
      <c r="AFF255" s="41"/>
      <c r="AFG255" s="41"/>
      <c r="AFH255" s="41"/>
      <c r="AFI255" s="41"/>
      <c r="AFJ255" s="41"/>
      <c r="AFK255" s="41"/>
      <c r="AFL255" s="41"/>
      <c r="AFM255" s="41"/>
      <c r="AFN255" s="41"/>
      <c r="AFO255" s="41"/>
      <c r="AFP255" s="41"/>
      <c r="AFQ255" s="41"/>
      <c r="AFR255" s="41"/>
      <c r="AFS255" s="41"/>
      <c r="AFT255" s="41"/>
      <c r="AFU255" s="41"/>
      <c r="AFV255" s="41"/>
      <c r="AFW255" s="41"/>
      <c r="AFX255" s="41"/>
      <c r="AFY255" s="41"/>
      <c r="AFZ255" s="41"/>
      <c r="AGA255" s="41"/>
      <c r="AGB255" s="41"/>
      <c r="AGC255" s="41"/>
      <c r="AGD255" s="41"/>
      <c r="AGE255" s="41"/>
      <c r="AGF255" s="41"/>
      <c r="AGG255" s="41"/>
      <c r="AGH255" s="41"/>
      <c r="AGI255" s="41"/>
      <c r="AGJ255" s="41"/>
      <c r="AGK255" s="41"/>
      <c r="AGL255" s="41"/>
      <c r="AGM255" s="41"/>
      <c r="AGN255" s="41"/>
      <c r="AGO255" s="41"/>
      <c r="AGP255" s="41"/>
      <c r="AGQ255" s="41"/>
      <c r="AGR255" s="41"/>
      <c r="AGS255" s="41"/>
      <c r="AGT255" s="41"/>
      <c r="AGU255" s="41"/>
      <c r="AGV255" s="41"/>
      <c r="AGW255" s="41"/>
      <c r="AGX255" s="41"/>
      <c r="AGY255" s="41"/>
      <c r="AGZ255" s="41"/>
      <c r="AHA255" s="41"/>
      <c r="AHB255" s="41"/>
      <c r="AHC255" s="41"/>
      <c r="AHD255" s="41"/>
      <c r="AHE255" s="41"/>
      <c r="AHF255" s="41"/>
      <c r="AHG255" s="41"/>
      <c r="AHH255" s="41"/>
      <c r="AHI255" s="41"/>
      <c r="AHJ255" s="41"/>
      <c r="AHK255" s="41"/>
      <c r="AHL255" s="41"/>
      <c r="AHM255" s="41"/>
      <c r="AHN255" s="41"/>
      <c r="AHO255" s="41"/>
      <c r="AHP255" s="41"/>
      <c r="AHQ255" s="41"/>
      <c r="AHR255" s="41"/>
      <c r="AHS255" s="41"/>
      <c r="AHT255" s="41"/>
      <c r="AHU255" s="41"/>
      <c r="AHV255" s="41"/>
      <c r="AHW255" s="41"/>
      <c r="AHX255" s="41"/>
      <c r="AHY255" s="41"/>
      <c r="AHZ255" s="41"/>
      <c r="AIA255" s="41"/>
      <c r="AIB255" s="41"/>
      <c r="AIC255" s="41"/>
      <c r="AID255" s="41"/>
      <c r="AIE255" s="41"/>
      <c r="AIF255" s="41"/>
      <c r="AIG255" s="41"/>
      <c r="AIH255" s="41"/>
      <c r="AII255" s="41"/>
      <c r="AIJ255" s="41"/>
      <c r="AIK255" s="41"/>
      <c r="AIL255" s="41"/>
      <c r="AIM255" s="41"/>
      <c r="AIN255" s="41"/>
      <c r="AIO255" s="41"/>
      <c r="AIP255" s="41"/>
      <c r="AIQ255" s="41"/>
      <c r="AIR255" s="41"/>
      <c r="AIS255" s="41"/>
      <c r="AIT255" s="41"/>
      <c r="AIU255" s="41"/>
      <c r="AIV255" s="41"/>
      <c r="AIW255" s="41"/>
      <c r="AIX255" s="41"/>
      <c r="AIY255" s="41"/>
      <c r="AIZ255" s="41"/>
      <c r="AJA255" s="41"/>
      <c r="AJB255" s="41"/>
      <c r="AJC255" s="41"/>
      <c r="AJD255" s="41"/>
      <c r="AJE255" s="41"/>
      <c r="AJF255" s="41"/>
      <c r="AJG255" s="41"/>
      <c r="AJH255" s="41"/>
      <c r="AJI255" s="41"/>
      <c r="AJJ255" s="41"/>
      <c r="AJK255" s="41"/>
      <c r="AJL255" s="41"/>
      <c r="AJM255" s="41"/>
      <c r="AJN255" s="41"/>
      <c r="AJO255" s="41"/>
      <c r="AJP255" s="41"/>
      <c r="AJQ255" s="41"/>
      <c r="AJR255" s="41"/>
      <c r="AJS255" s="41"/>
      <c r="AJT255" s="41"/>
      <c r="AJU255" s="41"/>
      <c r="AJV255" s="41"/>
      <c r="AJW255" s="41"/>
      <c r="AJX255" s="41"/>
      <c r="AJY255" s="41"/>
      <c r="AJZ255" s="41"/>
      <c r="AKA255" s="41"/>
      <c r="AKB255" s="41"/>
      <c r="AKC255" s="41"/>
      <c r="AKD255" s="41"/>
      <c r="AKE255" s="41"/>
      <c r="AKF255" s="41"/>
      <c r="AKG255" s="41"/>
      <c r="AKH255" s="41"/>
      <c r="AKI255" s="41"/>
      <c r="AKJ255" s="41"/>
      <c r="AKK255" s="41"/>
      <c r="AKL255" s="41"/>
      <c r="AKM255" s="41"/>
      <c r="AKN255" s="41"/>
      <c r="AKO255" s="41"/>
      <c r="AKP255" s="41"/>
      <c r="AKQ255" s="41"/>
      <c r="AKR255" s="41"/>
      <c r="AKS255" s="41"/>
      <c r="AKT255" s="41"/>
      <c r="AKU255" s="41"/>
      <c r="AKV255" s="41"/>
      <c r="AKW255" s="41"/>
      <c r="AKX255" s="41"/>
      <c r="AKY255" s="41"/>
      <c r="AKZ255" s="41"/>
      <c r="ALA255" s="41"/>
      <c r="ALB255" s="41"/>
      <c r="ALC255" s="41"/>
      <c r="ALD255" s="41"/>
      <c r="ALE255" s="41"/>
      <c r="ALF255" s="41"/>
      <c r="ALG255" s="41"/>
      <c r="ALH255" s="41"/>
      <c r="ALI255" s="41"/>
      <c r="ALJ255" s="41"/>
      <c r="ALK255" s="41"/>
      <c r="ALL255" s="41"/>
      <c r="ALM255" s="41"/>
      <c r="ALN255" s="41"/>
      <c r="ALO255" s="41"/>
      <c r="ALP255" s="41"/>
      <c r="ALQ255" s="41"/>
      <c r="ALR255" s="41"/>
      <c r="ALS255" s="41"/>
      <c r="ALT255" s="41"/>
      <c r="ALU255" s="41"/>
      <c r="ALV255" s="41"/>
      <c r="ALW255" s="41"/>
      <c r="ALX255" s="41"/>
      <c r="ALY255" s="41"/>
      <c r="ALZ255" s="41"/>
      <c r="AMA255" s="41"/>
      <c r="AMB255" s="41"/>
      <c r="AMC255" s="41"/>
      <c r="AMD255" s="41"/>
      <c r="AME255" s="41"/>
    </row>
    <row r="256" spans="1:1019" ht="17.25" customHeight="1" x14ac:dyDescent="0.2">
      <c r="A256" s="583" t="s">
        <v>17</v>
      </c>
      <c r="B256" s="678" t="s">
        <v>18</v>
      </c>
      <c r="C256" s="678" t="s">
        <v>27</v>
      </c>
      <c r="D256" s="1265" t="s">
        <v>30</v>
      </c>
      <c r="E256" s="1088" t="s">
        <v>416</v>
      </c>
      <c r="F256" s="1114"/>
      <c r="G256" s="1266" t="s">
        <v>302</v>
      </c>
      <c r="H256" s="1094" t="s">
        <v>84</v>
      </c>
      <c r="I256" s="1267" t="s">
        <v>36</v>
      </c>
      <c r="J256" s="549" t="s">
        <v>24</v>
      </c>
      <c r="K256" s="1268">
        <f>+L256+N256</f>
        <v>0</v>
      </c>
      <c r="L256" s="1269">
        <v>0</v>
      </c>
      <c r="M256" s="1269">
        <v>0</v>
      </c>
      <c r="N256" s="1270">
        <v>0</v>
      </c>
      <c r="O256" s="550">
        <f>+P256+R256</f>
        <v>0</v>
      </c>
      <c r="P256" s="551">
        <v>0</v>
      </c>
      <c r="Q256" s="551">
        <v>0</v>
      </c>
      <c r="R256" s="1271">
        <v>0</v>
      </c>
      <c r="S256" s="1268">
        <f>+T256+V256</f>
        <v>168</v>
      </c>
      <c r="T256" s="1269">
        <v>0</v>
      </c>
      <c r="U256" s="1269">
        <v>0</v>
      </c>
      <c r="V256" s="1270">
        <v>168</v>
      </c>
      <c r="W256" s="1272">
        <f>+X256+Z256</f>
        <v>0</v>
      </c>
      <c r="X256" s="1273">
        <v>0</v>
      </c>
      <c r="Y256" s="1273">
        <v>0</v>
      </c>
      <c r="Z256" s="1274">
        <v>0</v>
      </c>
      <c r="AA256" s="1275">
        <v>0</v>
      </c>
      <c r="AB256" s="552">
        <v>0</v>
      </c>
      <c r="AC256" s="1276" t="s">
        <v>208</v>
      </c>
      <c r="AD256" s="1277">
        <v>1</v>
      </c>
      <c r="AE256" s="1277">
        <v>0</v>
      </c>
      <c r="AF256" s="1278">
        <v>0</v>
      </c>
      <c r="AG256" s="41"/>
      <c r="AH256" s="41"/>
      <c r="AI256" s="41"/>
      <c r="AJ256" s="41"/>
      <c r="AK256" s="41"/>
      <c r="AL256" s="41"/>
      <c r="AM256" s="41"/>
      <c r="AN256" s="67"/>
      <c r="AO256" s="67"/>
      <c r="AP256" s="67"/>
      <c r="AQ256" s="53"/>
      <c r="AR256" s="53"/>
      <c r="AS256" s="53"/>
      <c r="AT256" s="53"/>
      <c r="AU256" s="53"/>
      <c r="AV256" s="53"/>
      <c r="AW256" s="53"/>
      <c r="AX256" s="53"/>
      <c r="AY256" s="53"/>
      <c r="AZ256" s="53"/>
      <c r="BA256" s="53"/>
      <c r="BB256" s="53"/>
      <c r="BC256" s="53"/>
      <c r="BD256" s="53"/>
      <c r="BE256" s="53"/>
      <c r="BF256" s="53"/>
      <c r="BG256" s="54"/>
      <c r="BH256" s="41"/>
      <c r="BI256" s="41"/>
      <c r="BJ256" s="41"/>
      <c r="BK256" s="41"/>
      <c r="BL256" s="41"/>
      <c r="BM256" s="41"/>
      <c r="BN256" s="41"/>
      <c r="BO256" s="41"/>
      <c r="BP256" s="41"/>
      <c r="BQ256" s="41"/>
      <c r="BR256" s="41"/>
      <c r="BS256" s="41"/>
      <c r="BT256" s="41"/>
      <c r="BU256" s="41"/>
      <c r="BV256" s="41"/>
      <c r="BW256" s="41"/>
      <c r="BX256" s="41"/>
      <c r="BY256" s="41"/>
      <c r="BZ256" s="41"/>
      <c r="CA256" s="41"/>
      <c r="CB256" s="41"/>
      <c r="CC256" s="41"/>
      <c r="CD256" s="41"/>
      <c r="CE256" s="41"/>
      <c r="CF256" s="41"/>
      <c r="CG256" s="41"/>
      <c r="CH256" s="41"/>
      <c r="CI256" s="41"/>
      <c r="CJ256" s="41"/>
      <c r="CK256" s="41"/>
      <c r="CL256" s="41"/>
      <c r="CM256" s="41"/>
      <c r="CN256" s="41"/>
      <c r="CO256" s="41"/>
      <c r="CP256" s="41"/>
      <c r="CQ256" s="41"/>
      <c r="CR256" s="41"/>
      <c r="CS256" s="41"/>
      <c r="CT256" s="41"/>
      <c r="CU256" s="41"/>
      <c r="CV256" s="41"/>
      <c r="CW256" s="41"/>
      <c r="CX256" s="41"/>
      <c r="CY256" s="41"/>
      <c r="CZ256" s="41"/>
      <c r="DA256" s="41"/>
      <c r="DB256" s="41"/>
      <c r="DC256" s="41"/>
      <c r="DD256" s="41"/>
      <c r="DE256" s="41"/>
      <c r="DF256" s="41"/>
      <c r="DG256" s="41"/>
      <c r="DH256" s="41"/>
      <c r="DI256" s="41"/>
      <c r="DJ256" s="41"/>
      <c r="DK256" s="41"/>
      <c r="DL256" s="41"/>
      <c r="DM256" s="41"/>
      <c r="DN256" s="41"/>
      <c r="DO256" s="41"/>
      <c r="DP256" s="41"/>
      <c r="DQ256" s="41"/>
      <c r="DR256" s="41"/>
      <c r="DS256" s="41"/>
      <c r="DT256" s="41"/>
      <c r="DU256" s="41"/>
      <c r="DV256" s="41"/>
      <c r="DW256" s="41"/>
      <c r="DX256" s="41"/>
      <c r="DY256" s="41"/>
      <c r="DZ256" s="41"/>
      <c r="EA256" s="41"/>
      <c r="EB256" s="41"/>
      <c r="EC256" s="41"/>
      <c r="ED256" s="41"/>
      <c r="EE256" s="41"/>
      <c r="EF256" s="41"/>
      <c r="EG256" s="41"/>
      <c r="EH256" s="41"/>
      <c r="EI256" s="41"/>
      <c r="EJ256" s="41"/>
      <c r="EK256" s="41"/>
      <c r="EL256" s="41"/>
      <c r="EM256" s="41"/>
      <c r="EN256" s="41"/>
      <c r="EO256" s="41"/>
      <c r="EP256" s="41"/>
      <c r="EQ256" s="41"/>
      <c r="ER256" s="41"/>
      <c r="ES256" s="41"/>
      <c r="ET256" s="41"/>
      <c r="EU256" s="41"/>
      <c r="EV256" s="41"/>
      <c r="EW256" s="41"/>
      <c r="EX256" s="41"/>
      <c r="EY256" s="41"/>
      <c r="EZ256" s="41"/>
      <c r="FA256" s="41"/>
      <c r="FB256" s="41"/>
      <c r="FC256" s="41"/>
      <c r="FD256" s="41"/>
      <c r="FE256" s="41"/>
      <c r="FF256" s="41"/>
      <c r="FG256" s="41"/>
      <c r="FH256" s="41"/>
      <c r="FI256" s="41"/>
      <c r="FJ256" s="41"/>
      <c r="FK256" s="41"/>
      <c r="FL256" s="41"/>
      <c r="FM256" s="41"/>
      <c r="FN256" s="41"/>
      <c r="FO256" s="41"/>
      <c r="FP256" s="41"/>
      <c r="FQ256" s="41"/>
      <c r="FR256" s="41"/>
      <c r="FS256" s="41"/>
      <c r="FT256" s="41"/>
      <c r="FU256" s="41"/>
      <c r="FV256" s="41"/>
      <c r="FW256" s="41"/>
      <c r="FX256" s="41"/>
      <c r="FY256" s="41"/>
      <c r="FZ256" s="41"/>
      <c r="GA256" s="41"/>
      <c r="GB256" s="41"/>
      <c r="GC256" s="41"/>
      <c r="GD256" s="41"/>
      <c r="GE256" s="41"/>
      <c r="GF256" s="41"/>
      <c r="GG256" s="41"/>
      <c r="GH256" s="41"/>
      <c r="GI256" s="41"/>
      <c r="GJ256" s="41"/>
      <c r="GK256" s="41"/>
      <c r="GL256" s="41"/>
      <c r="GM256" s="41"/>
      <c r="GN256" s="41"/>
      <c r="GO256" s="41"/>
      <c r="GP256" s="41"/>
      <c r="GQ256" s="41"/>
      <c r="GR256" s="41"/>
      <c r="GS256" s="41"/>
      <c r="GT256" s="41"/>
      <c r="GU256" s="41"/>
      <c r="GV256" s="41"/>
      <c r="GW256" s="41"/>
      <c r="GX256" s="41"/>
      <c r="GY256" s="41"/>
      <c r="GZ256" s="41"/>
      <c r="HA256" s="41"/>
      <c r="HB256" s="41"/>
      <c r="HC256" s="41"/>
      <c r="HD256" s="41"/>
      <c r="HE256" s="41"/>
      <c r="HF256" s="41"/>
      <c r="HG256" s="41"/>
      <c r="HH256" s="41"/>
      <c r="HI256" s="41"/>
      <c r="HJ256" s="41"/>
      <c r="HK256" s="41"/>
      <c r="HL256" s="41"/>
      <c r="HM256" s="41"/>
      <c r="HN256" s="41"/>
      <c r="HO256" s="41"/>
      <c r="HP256" s="41"/>
      <c r="HQ256" s="41"/>
      <c r="HR256" s="41"/>
      <c r="HS256" s="41"/>
      <c r="HT256" s="41"/>
      <c r="HU256" s="41"/>
      <c r="HV256" s="41"/>
      <c r="HW256" s="41"/>
      <c r="HX256" s="41"/>
      <c r="HY256" s="41"/>
      <c r="HZ256" s="41"/>
      <c r="IA256" s="41"/>
      <c r="IB256" s="41"/>
      <c r="IC256" s="41"/>
      <c r="ID256" s="41"/>
      <c r="IE256" s="41"/>
      <c r="IF256" s="41"/>
      <c r="IG256" s="41"/>
      <c r="IH256" s="41"/>
      <c r="II256" s="41"/>
      <c r="IJ256" s="41"/>
      <c r="IK256" s="41"/>
      <c r="IL256" s="41"/>
      <c r="IM256" s="41"/>
      <c r="IN256" s="41"/>
      <c r="IO256" s="41"/>
      <c r="IP256" s="41"/>
      <c r="IQ256" s="41"/>
      <c r="IR256" s="41"/>
      <c r="IS256" s="41"/>
      <c r="IT256" s="41"/>
      <c r="IU256" s="41"/>
      <c r="IV256" s="41"/>
      <c r="IW256" s="41"/>
      <c r="IX256" s="41"/>
      <c r="IY256" s="41"/>
      <c r="IZ256" s="41"/>
      <c r="JA256" s="41"/>
      <c r="JB256" s="41"/>
      <c r="JC256" s="41"/>
      <c r="JD256" s="41"/>
      <c r="JE256" s="41"/>
      <c r="JF256" s="41"/>
      <c r="JG256" s="41"/>
      <c r="JH256" s="41"/>
      <c r="JI256" s="41"/>
      <c r="JJ256" s="41"/>
      <c r="JK256" s="41"/>
      <c r="JL256" s="41"/>
      <c r="JM256" s="41"/>
      <c r="JN256" s="41"/>
      <c r="JO256" s="41"/>
      <c r="JP256" s="41"/>
      <c r="JQ256" s="41"/>
      <c r="JR256" s="41"/>
      <c r="JS256" s="41"/>
      <c r="JT256" s="41"/>
      <c r="JU256" s="41"/>
      <c r="JV256" s="41"/>
      <c r="JW256" s="41"/>
      <c r="JX256" s="41"/>
      <c r="JY256" s="41"/>
      <c r="JZ256" s="41"/>
      <c r="KA256" s="41"/>
      <c r="KB256" s="41"/>
      <c r="KC256" s="41"/>
      <c r="KD256" s="41"/>
      <c r="KE256" s="41"/>
      <c r="KF256" s="41"/>
      <c r="KG256" s="41"/>
      <c r="KH256" s="41"/>
      <c r="KI256" s="41"/>
      <c r="KJ256" s="41"/>
      <c r="KK256" s="41"/>
      <c r="KL256" s="41"/>
      <c r="KM256" s="41"/>
      <c r="KN256" s="41"/>
      <c r="KO256" s="41"/>
      <c r="KP256" s="41"/>
      <c r="KQ256" s="41"/>
      <c r="KR256" s="41"/>
      <c r="KS256" s="41"/>
      <c r="KT256" s="41"/>
      <c r="KU256" s="41"/>
      <c r="KV256" s="41"/>
      <c r="KW256" s="41"/>
      <c r="KX256" s="41"/>
      <c r="KY256" s="41"/>
      <c r="KZ256" s="41"/>
      <c r="LA256" s="41"/>
      <c r="LB256" s="41"/>
      <c r="LC256" s="41"/>
      <c r="LD256" s="41"/>
      <c r="LE256" s="41"/>
      <c r="LF256" s="41"/>
      <c r="LG256" s="41"/>
      <c r="LH256" s="41"/>
      <c r="LI256" s="41"/>
      <c r="LJ256" s="41"/>
      <c r="LK256" s="41"/>
      <c r="LL256" s="41"/>
      <c r="LM256" s="41"/>
      <c r="LN256" s="41"/>
      <c r="LO256" s="41"/>
      <c r="LP256" s="41"/>
      <c r="LQ256" s="41"/>
      <c r="LR256" s="41"/>
      <c r="LS256" s="41"/>
      <c r="LT256" s="41"/>
      <c r="LU256" s="41"/>
      <c r="LV256" s="41"/>
      <c r="LW256" s="41"/>
      <c r="LX256" s="41"/>
      <c r="LY256" s="41"/>
      <c r="LZ256" s="41"/>
      <c r="MA256" s="41"/>
      <c r="MB256" s="41"/>
      <c r="MC256" s="41"/>
      <c r="MD256" s="41"/>
      <c r="ME256" s="41"/>
      <c r="MF256" s="41"/>
      <c r="MG256" s="41"/>
      <c r="MH256" s="41"/>
      <c r="MI256" s="41"/>
      <c r="MJ256" s="41"/>
      <c r="MK256" s="41"/>
      <c r="ML256" s="41"/>
      <c r="MM256" s="41"/>
      <c r="MN256" s="41"/>
      <c r="MO256" s="41"/>
      <c r="MP256" s="41"/>
      <c r="MQ256" s="41"/>
      <c r="MR256" s="41"/>
      <c r="MS256" s="41"/>
      <c r="MT256" s="41"/>
      <c r="MU256" s="41"/>
      <c r="MV256" s="41"/>
      <c r="MW256" s="41"/>
      <c r="MX256" s="41"/>
      <c r="MY256" s="41"/>
      <c r="MZ256" s="41"/>
      <c r="NA256" s="41"/>
      <c r="NB256" s="41"/>
      <c r="NC256" s="41"/>
      <c r="ND256" s="41"/>
      <c r="NE256" s="41"/>
      <c r="NF256" s="41"/>
      <c r="NG256" s="41"/>
      <c r="NH256" s="41"/>
      <c r="NI256" s="41"/>
      <c r="NJ256" s="41"/>
      <c r="NK256" s="41"/>
      <c r="NL256" s="41"/>
      <c r="NM256" s="41"/>
      <c r="NN256" s="41"/>
      <c r="NO256" s="41"/>
      <c r="NP256" s="41"/>
      <c r="NQ256" s="41"/>
      <c r="NR256" s="41"/>
      <c r="NS256" s="41"/>
      <c r="NT256" s="41"/>
      <c r="NU256" s="41"/>
      <c r="NV256" s="41"/>
      <c r="NW256" s="41"/>
      <c r="NX256" s="41"/>
      <c r="NY256" s="41"/>
      <c r="NZ256" s="41"/>
      <c r="OA256" s="41"/>
      <c r="OB256" s="41"/>
      <c r="OC256" s="41"/>
      <c r="OD256" s="41"/>
      <c r="OE256" s="41"/>
      <c r="OF256" s="41"/>
      <c r="OG256" s="41"/>
      <c r="OH256" s="41"/>
      <c r="OI256" s="41"/>
      <c r="OJ256" s="41"/>
      <c r="OK256" s="41"/>
      <c r="OL256" s="41"/>
      <c r="OM256" s="41"/>
      <c r="ON256" s="41"/>
      <c r="OO256" s="41"/>
      <c r="OP256" s="41"/>
      <c r="OQ256" s="41"/>
      <c r="OR256" s="41"/>
      <c r="OS256" s="41"/>
      <c r="OT256" s="41"/>
      <c r="OU256" s="41"/>
      <c r="OV256" s="41"/>
      <c r="OW256" s="41"/>
      <c r="OX256" s="41"/>
      <c r="OY256" s="41"/>
      <c r="OZ256" s="41"/>
      <c r="PA256" s="41"/>
      <c r="PB256" s="41"/>
      <c r="PC256" s="41"/>
      <c r="PD256" s="41"/>
      <c r="PE256" s="41"/>
      <c r="PF256" s="41"/>
      <c r="PG256" s="41"/>
      <c r="PH256" s="41"/>
      <c r="PI256" s="41"/>
      <c r="PJ256" s="41"/>
      <c r="PK256" s="41"/>
      <c r="PL256" s="41"/>
      <c r="PM256" s="41"/>
      <c r="PN256" s="41"/>
      <c r="PO256" s="41"/>
      <c r="PP256" s="41"/>
      <c r="PQ256" s="41"/>
      <c r="PR256" s="41"/>
      <c r="PS256" s="41"/>
      <c r="PT256" s="41"/>
      <c r="PU256" s="41"/>
      <c r="PV256" s="41"/>
      <c r="PW256" s="41"/>
      <c r="PX256" s="41"/>
      <c r="PY256" s="41"/>
      <c r="PZ256" s="41"/>
      <c r="QA256" s="41"/>
      <c r="QB256" s="41"/>
      <c r="QC256" s="41"/>
      <c r="QD256" s="41"/>
      <c r="QE256" s="41"/>
      <c r="QF256" s="41"/>
      <c r="QG256" s="41"/>
      <c r="QH256" s="41"/>
      <c r="QI256" s="41"/>
      <c r="QJ256" s="41"/>
      <c r="QK256" s="41"/>
      <c r="QL256" s="41"/>
      <c r="QM256" s="41"/>
      <c r="QN256" s="41"/>
      <c r="QO256" s="41"/>
      <c r="QP256" s="41"/>
      <c r="QQ256" s="41"/>
      <c r="QR256" s="41"/>
      <c r="QS256" s="41"/>
      <c r="QT256" s="41"/>
      <c r="QU256" s="41"/>
      <c r="QV256" s="41"/>
      <c r="QW256" s="41"/>
      <c r="QX256" s="41"/>
      <c r="QY256" s="41"/>
      <c r="QZ256" s="41"/>
      <c r="RA256" s="41"/>
      <c r="RB256" s="41"/>
      <c r="RC256" s="41"/>
      <c r="RD256" s="41"/>
      <c r="RE256" s="41"/>
      <c r="RF256" s="41"/>
      <c r="RG256" s="41"/>
      <c r="RH256" s="41"/>
      <c r="RI256" s="41"/>
      <c r="RJ256" s="41"/>
      <c r="RK256" s="41"/>
      <c r="RL256" s="41"/>
      <c r="RM256" s="41"/>
      <c r="RN256" s="41"/>
      <c r="RO256" s="41"/>
      <c r="RP256" s="41"/>
      <c r="RQ256" s="41"/>
      <c r="RR256" s="41"/>
      <c r="RS256" s="41"/>
      <c r="RT256" s="41"/>
      <c r="RU256" s="41"/>
      <c r="RV256" s="41"/>
      <c r="RW256" s="41"/>
      <c r="RX256" s="41"/>
      <c r="RY256" s="41"/>
      <c r="RZ256" s="41"/>
      <c r="SA256" s="41"/>
      <c r="SB256" s="41"/>
      <c r="SC256" s="41"/>
      <c r="SD256" s="41"/>
      <c r="SE256" s="41"/>
      <c r="SF256" s="41"/>
      <c r="SG256" s="41"/>
      <c r="SH256" s="41"/>
      <c r="SI256" s="41"/>
      <c r="SJ256" s="41"/>
      <c r="SK256" s="41"/>
      <c r="SL256" s="41"/>
      <c r="SM256" s="41"/>
      <c r="SN256" s="41"/>
      <c r="SO256" s="41"/>
      <c r="SP256" s="41"/>
      <c r="SQ256" s="41"/>
      <c r="SR256" s="41"/>
      <c r="SS256" s="41"/>
      <c r="ST256" s="41"/>
      <c r="SU256" s="41"/>
      <c r="SV256" s="41"/>
      <c r="SW256" s="41"/>
      <c r="SX256" s="41"/>
      <c r="SY256" s="41"/>
      <c r="SZ256" s="41"/>
      <c r="TA256" s="41"/>
      <c r="TB256" s="41"/>
      <c r="TC256" s="41"/>
      <c r="TD256" s="41"/>
      <c r="TE256" s="41"/>
      <c r="TF256" s="41"/>
      <c r="TG256" s="41"/>
      <c r="TH256" s="41"/>
      <c r="TI256" s="41"/>
      <c r="TJ256" s="41"/>
      <c r="TK256" s="41"/>
      <c r="TL256" s="41"/>
      <c r="TM256" s="41"/>
      <c r="TN256" s="41"/>
      <c r="TO256" s="41"/>
      <c r="TP256" s="41"/>
      <c r="TQ256" s="41"/>
      <c r="TR256" s="41"/>
      <c r="TS256" s="41"/>
      <c r="TT256" s="41"/>
      <c r="TU256" s="41"/>
      <c r="TV256" s="41"/>
      <c r="TW256" s="41"/>
      <c r="TX256" s="41"/>
      <c r="TY256" s="41"/>
      <c r="TZ256" s="41"/>
      <c r="UA256" s="41"/>
      <c r="UB256" s="41"/>
      <c r="UC256" s="41"/>
      <c r="UD256" s="41"/>
      <c r="UE256" s="41"/>
      <c r="UF256" s="41"/>
      <c r="UG256" s="41"/>
      <c r="UH256" s="41"/>
      <c r="UI256" s="41"/>
      <c r="UJ256" s="41"/>
      <c r="UK256" s="41"/>
      <c r="UL256" s="41"/>
      <c r="UM256" s="41"/>
      <c r="UN256" s="41"/>
      <c r="UO256" s="41"/>
      <c r="UP256" s="41"/>
      <c r="UQ256" s="41"/>
      <c r="UR256" s="41"/>
      <c r="US256" s="41"/>
      <c r="UT256" s="41"/>
      <c r="UU256" s="41"/>
      <c r="UV256" s="41"/>
      <c r="UW256" s="41"/>
      <c r="UX256" s="41"/>
      <c r="UY256" s="41"/>
      <c r="UZ256" s="41"/>
      <c r="VA256" s="41"/>
      <c r="VB256" s="41"/>
      <c r="VC256" s="41"/>
      <c r="VD256" s="41"/>
      <c r="VE256" s="41"/>
      <c r="VF256" s="41"/>
      <c r="VG256" s="41"/>
      <c r="VH256" s="41"/>
      <c r="VI256" s="41"/>
      <c r="VJ256" s="41"/>
      <c r="VK256" s="41"/>
      <c r="VL256" s="41"/>
      <c r="VM256" s="41"/>
      <c r="VN256" s="41"/>
      <c r="VO256" s="41"/>
      <c r="VP256" s="41"/>
      <c r="VQ256" s="41"/>
      <c r="VR256" s="41"/>
      <c r="VS256" s="41"/>
      <c r="VT256" s="41"/>
      <c r="VU256" s="41"/>
      <c r="VV256" s="41"/>
      <c r="VW256" s="41"/>
      <c r="VX256" s="41"/>
      <c r="VY256" s="41"/>
      <c r="VZ256" s="41"/>
      <c r="WA256" s="41"/>
      <c r="WB256" s="41"/>
      <c r="WC256" s="41"/>
      <c r="WD256" s="41"/>
      <c r="WE256" s="41"/>
      <c r="WF256" s="41"/>
      <c r="WG256" s="41"/>
      <c r="WH256" s="41"/>
      <c r="WI256" s="41"/>
      <c r="WJ256" s="41"/>
      <c r="WK256" s="41"/>
      <c r="WL256" s="41"/>
      <c r="WM256" s="41"/>
      <c r="WN256" s="41"/>
      <c r="WO256" s="41"/>
      <c r="WP256" s="41"/>
      <c r="WQ256" s="41"/>
      <c r="WR256" s="41"/>
      <c r="WS256" s="41"/>
      <c r="WT256" s="41"/>
      <c r="WU256" s="41"/>
      <c r="WV256" s="41"/>
      <c r="WW256" s="41"/>
      <c r="WX256" s="41"/>
      <c r="WY256" s="41"/>
      <c r="WZ256" s="41"/>
      <c r="XA256" s="41"/>
      <c r="XB256" s="41"/>
      <c r="XC256" s="41"/>
      <c r="XD256" s="41"/>
      <c r="XE256" s="41"/>
      <c r="XF256" s="41"/>
      <c r="XG256" s="41"/>
      <c r="XH256" s="41"/>
      <c r="XI256" s="41"/>
      <c r="XJ256" s="41"/>
      <c r="XK256" s="41"/>
      <c r="XL256" s="41"/>
      <c r="XM256" s="41"/>
      <c r="XN256" s="41"/>
      <c r="XO256" s="41"/>
      <c r="XP256" s="41"/>
      <c r="XQ256" s="41"/>
      <c r="XR256" s="41"/>
      <c r="XS256" s="41"/>
      <c r="XT256" s="41"/>
      <c r="XU256" s="41"/>
      <c r="XV256" s="41"/>
      <c r="XW256" s="41"/>
      <c r="XX256" s="41"/>
      <c r="XY256" s="41"/>
      <c r="XZ256" s="41"/>
      <c r="YA256" s="41"/>
      <c r="YB256" s="41"/>
      <c r="YC256" s="41"/>
      <c r="YD256" s="41"/>
      <c r="YE256" s="41"/>
      <c r="YF256" s="41"/>
      <c r="YG256" s="41"/>
      <c r="YH256" s="41"/>
      <c r="YI256" s="41"/>
      <c r="YJ256" s="41"/>
      <c r="YK256" s="41"/>
      <c r="YL256" s="41"/>
      <c r="YM256" s="41"/>
      <c r="YN256" s="41"/>
      <c r="YO256" s="41"/>
      <c r="YP256" s="41"/>
      <c r="YQ256" s="41"/>
      <c r="YR256" s="41"/>
      <c r="YS256" s="41"/>
      <c r="YT256" s="41"/>
      <c r="YU256" s="41"/>
      <c r="YV256" s="41"/>
      <c r="YW256" s="41"/>
      <c r="YX256" s="41"/>
      <c r="YY256" s="41"/>
      <c r="YZ256" s="41"/>
      <c r="ZA256" s="41"/>
      <c r="ZB256" s="41"/>
      <c r="ZC256" s="41"/>
      <c r="ZD256" s="41"/>
      <c r="ZE256" s="41"/>
      <c r="ZF256" s="41"/>
      <c r="ZG256" s="41"/>
      <c r="ZH256" s="41"/>
      <c r="ZI256" s="41"/>
      <c r="ZJ256" s="41"/>
      <c r="ZK256" s="41"/>
      <c r="ZL256" s="41"/>
      <c r="ZM256" s="41"/>
      <c r="ZN256" s="41"/>
      <c r="ZO256" s="41"/>
      <c r="ZP256" s="41"/>
      <c r="ZQ256" s="41"/>
      <c r="ZR256" s="41"/>
      <c r="ZS256" s="41"/>
      <c r="ZT256" s="41"/>
      <c r="ZU256" s="41"/>
      <c r="ZV256" s="41"/>
      <c r="ZW256" s="41"/>
      <c r="ZX256" s="41"/>
      <c r="ZY256" s="41"/>
      <c r="ZZ256" s="41"/>
      <c r="AAA256" s="41"/>
      <c r="AAB256" s="41"/>
      <c r="AAC256" s="41"/>
      <c r="AAD256" s="41"/>
      <c r="AAE256" s="41"/>
      <c r="AAF256" s="41"/>
      <c r="AAG256" s="41"/>
      <c r="AAH256" s="41"/>
      <c r="AAI256" s="41"/>
      <c r="AAJ256" s="41"/>
      <c r="AAK256" s="41"/>
      <c r="AAL256" s="41"/>
      <c r="AAM256" s="41"/>
      <c r="AAN256" s="41"/>
      <c r="AAO256" s="41"/>
      <c r="AAP256" s="41"/>
      <c r="AAQ256" s="41"/>
      <c r="AAR256" s="41"/>
      <c r="AAS256" s="41"/>
      <c r="AAT256" s="41"/>
      <c r="AAU256" s="41"/>
      <c r="AAV256" s="41"/>
      <c r="AAW256" s="41"/>
      <c r="AAX256" s="41"/>
      <c r="AAY256" s="41"/>
      <c r="AAZ256" s="41"/>
      <c r="ABA256" s="41"/>
      <c r="ABB256" s="41"/>
      <c r="ABC256" s="41"/>
      <c r="ABD256" s="41"/>
      <c r="ABE256" s="41"/>
      <c r="ABF256" s="41"/>
      <c r="ABG256" s="41"/>
      <c r="ABH256" s="41"/>
      <c r="ABI256" s="41"/>
      <c r="ABJ256" s="41"/>
      <c r="ABK256" s="41"/>
      <c r="ABL256" s="41"/>
      <c r="ABM256" s="41"/>
      <c r="ABN256" s="41"/>
      <c r="ABO256" s="41"/>
      <c r="ABP256" s="41"/>
      <c r="ABQ256" s="41"/>
      <c r="ABR256" s="41"/>
      <c r="ABS256" s="41"/>
      <c r="ABT256" s="41"/>
      <c r="ABU256" s="41"/>
      <c r="ABV256" s="41"/>
      <c r="ABW256" s="41"/>
      <c r="ABX256" s="41"/>
      <c r="ABY256" s="41"/>
      <c r="ABZ256" s="41"/>
      <c r="ACA256" s="41"/>
      <c r="ACB256" s="41"/>
      <c r="ACC256" s="41"/>
      <c r="ACD256" s="41"/>
      <c r="ACE256" s="41"/>
      <c r="ACF256" s="41"/>
      <c r="ACG256" s="41"/>
      <c r="ACH256" s="41"/>
      <c r="ACI256" s="41"/>
      <c r="ACJ256" s="41"/>
      <c r="ACK256" s="41"/>
      <c r="ACL256" s="41"/>
      <c r="ACM256" s="41"/>
      <c r="ACN256" s="41"/>
      <c r="ACO256" s="41"/>
      <c r="ACP256" s="41"/>
      <c r="ACQ256" s="41"/>
      <c r="ACR256" s="41"/>
      <c r="ACS256" s="41"/>
      <c r="ACT256" s="41"/>
      <c r="ACU256" s="41"/>
      <c r="ACV256" s="41"/>
      <c r="ACW256" s="41"/>
      <c r="ACX256" s="41"/>
      <c r="ACY256" s="41"/>
      <c r="ACZ256" s="41"/>
      <c r="ADA256" s="41"/>
      <c r="ADB256" s="41"/>
      <c r="ADC256" s="41"/>
      <c r="ADD256" s="41"/>
      <c r="ADE256" s="41"/>
      <c r="ADF256" s="41"/>
      <c r="ADG256" s="41"/>
      <c r="ADH256" s="41"/>
      <c r="ADI256" s="41"/>
      <c r="ADJ256" s="41"/>
      <c r="ADK256" s="41"/>
      <c r="ADL256" s="41"/>
      <c r="ADM256" s="41"/>
      <c r="ADN256" s="41"/>
      <c r="ADO256" s="41"/>
      <c r="ADP256" s="41"/>
      <c r="ADQ256" s="41"/>
      <c r="ADR256" s="41"/>
      <c r="ADS256" s="41"/>
      <c r="ADT256" s="41"/>
      <c r="ADU256" s="41"/>
      <c r="ADV256" s="41"/>
      <c r="ADW256" s="41"/>
      <c r="ADX256" s="41"/>
      <c r="ADY256" s="41"/>
      <c r="ADZ256" s="41"/>
      <c r="AEA256" s="41"/>
      <c r="AEB256" s="41"/>
      <c r="AEC256" s="41"/>
      <c r="AED256" s="41"/>
      <c r="AEE256" s="41"/>
      <c r="AEF256" s="41"/>
      <c r="AEG256" s="41"/>
      <c r="AEH256" s="41"/>
      <c r="AEI256" s="41"/>
      <c r="AEJ256" s="41"/>
      <c r="AEK256" s="41"/>
      <c r="AEL256" s="41"/>
      <c r="AEM256" s="41"/>
      <c r="AEN256" s="41"/>
      <c r="AEO256" s="41"/>
      <c r="AEP256" s="41"/>
      <c r="AEQ256" s="41"/>
      <c r="AER256" s="41"/>
      <c r="AES256" s="41"/>
      <c r="AET256" s="41"/>
      <c r="AEU256" s="41"/>
      <c r="AEV256" s="41"/>
      <c r="AEW256" s="41"/>
      <c r="AEX256" s="41"/>
      <c r="AEY256" s="41"/>
      <c r="AEZ256" s="41"/>
      <c r="AFA256" s="41"/>
      <c r="AFB256" s="41"/>
      <c r="AFC256" s="41"/>
      <c r="AFD256" s="41"/>
      <c r="AFE256" s="41"/>
      <c r="AFF256" s="41"/>
      <c r="AFG256" s="41"/>
      <c r="AFH256" s="41"/>
      <c r="AFI256" s="41"/>
      <c r="AFJ256" s="41"/>
      <c r="AFK256" s="41"/>
      <c r="AFL256" s="41"/>
      <c r="AFM256" s="41"/>
      <c r="AFN256" s="41"/>
      <c r="AFO256" s="41"/>
      <c r="AFP256" s="41"/>
      <c r="AFQ256" s="41"/>
      <c r="AFR256" s="41"/>
      <c r="AFS256" s="41"/>
      <c r="AFT256" s="41"/>
      <c r="AFU256" s="41"/>
      <c r="AFV256" s="41"/>
      <c r="AFW256" s="41"/>
      <c r="AFX256" s="41"/>
      <c r="AFY256" s="41"/>
      <c r="AFZ256" s="41"/>
      <c r="AGA256" s="41"/>
      <c r="AGB256" s="41"/>
      <c r="AGC256" s="41"/>
      <c r="AGD256" s="41"/>
      <c r="AGE256" s="41"/>
      <c r="AGF256" s="41"/>
      <c r="AGG256" s="41"/>
      <c r="AGH256" s="41"/>
      <c r="AGI256" s="41"/>
      <c r="AGJ256" s="41"/>
      <c r="AGK256" s="41"/>
      <c r="AGL256" s="41"/>
      <c r="AGM256" s="41"/>
      <c r="AGN256" s="41"/>
      <c r="AGO256" s="41"/>
      <c r="AGP256" s="41"/>
      <c r="AGQ256" s="41"/>
      <c r="AGR256" s="41"/>
      <c r="AGS256" s="41"/>
      <c r="AGT256" s="41"/>
      <c r="AGU256" s="41"/>
      <c r="AGV256" s="41"/>
      <c r="AGW256" s="41"/>
      <c r="AGX256" s="41"/>
      <c r="AGY256" s="41"/>
      <c r="AGZ256" s="41"/>
      <c r="AHA256" s="41"/>
      <c r="AHB256" s="41"/>
      <c r="AHC256" s="41"/>
      <c r="AHD256" s="41"/>
      <c r="AHE256" s="41"/>
      <c r="AHF256" s="41"/>
      <c r="AHG256" s="41"/>
      <c r="AHH256" s="41"/>
      <c r="AHI256" s="41"/>
      <c r="AHJ256" s="41"/>
      <c r="AHK256" s="41"/>
      <c r="AHL256" s="41"/>
      <c r="AHM256" s="41"/>
      <c r="AHN256" s="41"/>
      <c r="AHO256" s="41"/>
      <c r="AHP256" s="41"/>
      <c r="AHQ256" s="41"/>
      <c r="AHR256" s="41"/>
      <c r="AHS256" s="41"/>
      <c r="AHT256" s="41"/>
      <c r="AHU256" s="41"/>
      <c r="AHV256" s="41"/>
      <c r="AHW256" s="41"/>
      <c r="AHX256" s="41"/>
      <c r="AHY256" s="41"/>
      <c r="AHZ256" s="41"/>
      <c r="AIA256" s="41"/>
      <c r="AIB256" s="41"/>
      <c r="AIC256" s="41"/>
      <c r="AID256" s="41"/>
      <c r="AIE256" s="41"/>
      <c r="AIF256" s="41"/>
      <c r="AIG256" s="41"/>
      <c r="AIH256" s="41"/>
      <c r="AII256" s="41"/>
      <c r="AIJ256" s="41"/>
      <c r="AIK256" s="41"/>
      <c r="AIL256" s="41"/>
      <c r="AIM256" s="41"/>
      <c r="AIN256" s="41"/>
      <c r="AIO256" s="41"/>
      <c r="AIP256" s="41"/>
      <c r="AIQ256" s="41"/>
      <c r="AIR256" s="41"/>
      <c r="AIS256" s="41"/>
      <c r="AIT256" s="41"/>
      <c r="AIU256" s="41"/>
      <c r="AIV256" s="41"/>
      <c r="AIW256" s="41"/>
      <c r="AIX256" s="41"/>
      <c r="AIY256" s="41"/>
      <c r="AIZ256" s="41"/>
      <c r="AJA256" s="41"/>
      <c r="AJB256" s="41"/>
      <c r="AJC256" s="41"/>
      <c r="AJD256" s="41"/>
      <c r="AJE256" s="41"/>
      <c r="AJF256" s="41"/>
      <c r="AJG256" s="41"/>
      <c r="AJH256" s="41"/>
      <c r="AJI256" s="41"/>
      <c r="AJJ256" s="41"/>
      <c r="AJK256" s="41"/>
      <c r="AJL256" s="41"/>
      <c r="AJM256" s="41"/>
      <c r="AJN256" s="41"/>
      <c r="AJO256" s="41"/>
      <c r="AJP256" s="41"/>
      <c r="AJQ256" s="41"/>
      <c r="AJR256" s="41"/>
      <c r="AJS256" s="41"/>
      <c r="AJT256" s="41"/>
      <c r="AJU256" s="41"/>
      <c r="AJV256" s="41"/>
      <c r="AJW256" s="41"/>
      <c r="AJX256" s="41"/>
      <c r="AJY256" s="41"/>
      <c r="AJZ256" s="41"/>
      <c r="AKA256" s="41"/>
      <c r="AKB256" s="41"/>
      <c r="AKC256" s="41"/>
      <c r="AKD256" s="41"/>
      <c r="AKE256" s="41"/>
      <c r="AKF256" s="41"/>
      <c r="AKG256" s="41"/>
      <c r="AKH256" s="41"/>
      <c r="AKI256" s="41"/>
      <c r="AKJ256" s="41"/>
      <c r="AKK256" s="41"/>
      <c r="AKL256" s="41"/>
      <c r="AKM256" s="41"/>
      <c r="AKN256" s="41"/>
      <c r="AKO256" s="41"/>
      <c r="AKP256" s="41"/>
      <c r="AKQ256" s="41"/>
      <c r="AKR256" s="41"/>
      <c r="AKS256" s="41"/>
      <c r="AKT256" s="41"/>
      <c r="AKU256" s="41"/>
      <c r="AKV256" s="41"/>
      <c r="AKW256" s="41"/>
      <c r="AKX256" s="41"/>
      <c r="AKY256" s="41"/>
      <c r="AKZ256" s="41"/>
      <c r="ALA256" s="41"/>
      <c r="ALB256" s="41"/>
      <c r="ALC256" s="41"/>
      <c r="ALD256" s="41"/>
      <c r="ALE256" s="41"/>
      <c r="ALF256" s="41"/>
      <c r="ALG256" s="41"/>
      <c r="ALH256" s="41"/>
      <c r="ALI256" s="41"/>
      <c r="ALJ256" s="41"/>
      <c r="ALK256" s="41"/>
      <c r="ALL256" s="41"/>
      <c r="ALM256" s="41"/>
      <c r="ALN256" s="41"/>
      <c r="ALO256" s="41"/>
      <c r="ALP256" s="41"/>
      <c r="ALQ256" s="41"/>
      <c r="ALR256" s="41"/>
      <c r="ALS256" s="41"/>
      <c r="ALT256" s="41"/>
      <c r="ALU256" s="41"/>
      <c r="ALV256" s="41"/>
      <c r="ALW256" s="41"/>
      <c r="ALX256" s="41"/>
      <c r="ALY256" s="41"/>
      <c r="ALZ256" s="41"/>
      <c r="AMA256" s="41"/>
      <c r="AMB256" s="41"/>
      <c r="AMC256" s="41"/>
      <c r="AMD256" s="41"/>
      <c r="AME256" s="41"/>
    </row>
    <row r="257" spans="1:1019" ht="18" customHeight="1" x14ac:dyDescent="0.2">
      <c r="A257" s="585"/>
      <c r="B257" s="689"/>
      <c r="C257" s="689"/>
      <c r="D257" s="1279"/>
      <c r="E257" s="1280"/>
      <c r="F257" s="1115"/>
      <c r="G257" s="1281"/>
      <c r="H257" s="1282"/>
      <c r="I257" s="1283"/>
      <c r="J257" s="543" t="s">
        <v>28</v>
      </c>
      <c r="K257" s="1284">
        <f>+L257+N257</f>
        <v>0</v>
      </c>
      <c r="L257" s="1285">
        <v>0</v>
      </c>
      <c r="M257" s="1285">
        <v>0</v>
      </c>
      <c r="N257" s="1286">
        <v>0</v>
      </c>
      <c r="O257" s="1284">
        <f>+P257+R257</f>
        <v>0</v>
      </c>
      <c r="P257" s="1285">
        <v>0</v>
      </c>
      <c r="Q257" s="1285">
        <v>0</v>
      </c>
      <c r="R257" s="1286">
        <v>0</v>
      </c>
      <c r="S257" s="1284">
        <f>+T257+V257</f>
        <v>0</v>
      </c>
      <c r="T257" s="1285">
        <v>0</v>
      </c>
      <c r="U257" s="1285">
        <v>0</v>
      </c>
      <c r="V257" s="1286">
        <v>0</v>
      </c>
      <c r="W257" s="1287">
        <f>+X257+Z257</f>
        <v>0</v>
      </c>
      <c r="X257" s="1285">
        <v>0</v>
      </c>
      <c r="Y257" s="1285">
        <v>0</v>
      </c>
      <c r="Z257" s="1288">
        <v>0</v>
      </c>
      <c r="AA257" s="1289">
        <v>0</v>
      </c>
      <c r="AB257" s="1289">
        <v>0</v>
      </c>
      <c r="AC257" s="1290"/>
      <c r="AD257" s="1291"/>
      <c r="AE257" s="1291"/>
      <c r="AF257" s="1292"/>
      <c r="AG257" s="41"/>
      <c r="AH257" s="41"/>
      <c r="AI257" s="41"/>
      <c r="AJ257" s="41"/>
      <c r="AK257" s="41"/>
      <c r="AL257" s="41"/>
      <c r="AM257" s="41"/>
      <c r="AN257" s="67"/>
      <c r="AO257" s="67"/>
      <c r="AP257" s="67"/>
      <c r="AQ257" s="53"/>
      <c r="AR257" s="53"/>
      <c r="AS257" s="53"/>
      <c r="AT257" s="53"/>
      <c r="AU257" s="53"/>
      <c r="AV257" s="53"/>
      <c r="AW257" s="53"/>
      <c r="AX257" s="53"/>
      <c r="AY257" s="53"/>
      <c r="AZ257" s="53"/>
      <c r="BA257" s="53"/>
      <c r="BB257" s="53"/>
      <c r="BC257" s="53"/>
      <c r="BD257" s="53"/>
      <c r="BE257" s="53"/>
      <c r="BF257" s="53"/>
      <c r="BG257" s="54"/>
      <c r="BH257" s="41"/>
      <c r="BI257" s="41"/>
      <c r="BJ257" s="41"/>
      <c r="BK257" s="41"/>
      <c r="BL257" s="41"/>
      <c r="BM257" s="41"/>
      <c r="BN257" s="41"/>
      <c r="BO257" s="41"/>
      <c r="BP257" s="41"/>
      <c r="BQ257" s="41"/>
      <c r="BR257" s="41"/>
      <c r="BS257" s="41"/>
      <c r="BT257" s="41"/>
      <c r="BU257" s="41"/>
      <c r="BV257" s="41"/>
      <c r="BW257" s="41"/>
      <c r="BX257" s="41"/>
      <c r="BY257" s="41"/>
      <c r="BZ257" s="41"/>
      <c r="CA257" s="41"/>
      <c r="CB257" s="41"/>
      <c r="CC257" s="41"/>
      <c r="CD257" s="41"/>
      <c r="CE257" s="41"/>
      <c r="CF257" s="41"/>
      <c r="CG257" s="41"/>
      <c r="CH257" s="41"/>
      <c r="CI257" s="41"/>
      <c r="CJ257" s="41"/>
      <c r="CK257" s="41"/>
      <c r="CL257" s="41"/>
      <c r="CM257" s="41"/>
      <c r="CN257" s="41"/>
      <c r="CO257" s="41"/>
      <c r="CP257" s="41"/>
      <c r="CQ257" s="41"/>
      <c r="CR257" s="41"/>
      <c r="CS257" s="41"/>
      <c r="CT257" s="41"/>
      <c r="CU257" s="41"/>
      <c r="CV257" s="41"/>
      <c r="CW257" s="41"/>
      <c r="CX257" s="41"/>
      <c r="CY257" s="41"/>
      <c r="CZ257" s="41"/>
      <c r="DA257" s="41"/>
      <c r="DB257" s="41"/>
      <c r="DC257" s="41"/>
      <c r="DD257" s="41"/>
      <c r="DE257" s="41"/>
      <c r="DF257" s="41"/>
      <c r="DG257" s="41"/>
      <c r="DH257" s="41"/>
      <c r="DI257" s="41"/>
      <c r="DJ257" s="41"/>
      <c r="DK257" s="41"/>
      <c r="DL257" s="41"/>
      <c r="DM257" s="41"/>
      <c r="DN257" s="41"/>
      <c r="DO257" s="41"/>
      <c r="DP257" s="41"/>
      <c r="DQ257" s="41"/>
      <c r="DR257" s="41"/>
      <c r="DS257" s="41"/>
      <c r="DT257" s="41"/>
      <c r="DU257" s="41"/>
      <c r="DV257" s="41"/>
      <c r="DW257" s="41"/>
      <c r="DX257" s="41"/>
      <c r="DY257" s="41"/>
      <c r="DZ257" s="41"/>
      <c r="EA257" s="41"/>
      <c r="EB257" s="41"/>
      <c r="EC257" s="41"/>
      <c r="ED257" s="41"/>
      <c r="EE257" s="41"/>
      <c r="EF257" s="41"/>
      <c r="EG257" s="41"/>
      <c r="EH257" s="41"/>
      <c r="EI257" s="41"/>
      <c r="EJ257" s="41"/>
      <c r="EK257" s="41"/>
      <c r="EL257" s="41"/>
      <c r="EM257" s="41"/>
      <c r="EN257" s="41"/>
      <c r="EO257" s="41"/>
      <c r="EP257" s="41"/>
      <c r="EQ257" s="41"/>
      <c r="ER257" s="41"/>
      <c r="ES257" s="41"/>
      <c r="ET257" s="41"/>
      <c r="EU257" s="41"/>
      <c r="EV257" s="41"/>
      <c r="EW257" s="41"/>
      <c r="EX257" s="41"/>
      <c r="EY257" s="41"/>
      <c r="EZ257" s="41"/>
      <c r="FA257" s="41"/>
      <c r="FB257" s="41"/>
      <c r="FC257" s="41"/>
      <c r="FD257" s="41"/>
      <c r="FE257" s="41"/>
      <c r="FF257" s="41"/>
      <c r="FG257" s="41"/>
      <c r="FH257" s="41"/>
      <c r="FI257" s="41"/>
      <c r="FJ257" s="41"/>
      <c r="FK257" s="41"/>
      <c r="FL257" s="41"/>
      <c r="FM257" s="41"/>
      <c r="FN257" s="41"/>
      <c r="FO257" s="41"/>
      <c r="FP257" s="41"/>
      <c r="FQ257" s="41"/>
      <c r="FR257" s="41"/>
      <c r="FS257" s="41"/>
      <c r="FT257" s="41"/>
      <c r="FU257" s="41"/>
      <c r="FV257" s="41"/>
      <c r="FW257" s="41"/>
      <c r="FX257" s="41"/>
      <c r="FY257" s="41"/>
      <c r="FZ257" s="41"/>
      <c r="GA257" s="41"/>
      <c r="GB257" s="41"/>
      <c r="GC257" s="41"/>
      <c r="GD257" s="41"/>
      <c r="GE257" s="41"/>
      <c r="GF257" s="41"/>
      <c r="GG257" s="41"/>
      <c r="GH257" s="41"/>
      <c r="GI257" s="41"/>
      <c r="GJ257" s="41"/>
      <c r="GK257" s="41"/>
      <c r="GL257" s="41"/>
      <c r="GM257" s="41"/>
      <c r="GN257" s="41"/>
      <c r="GO257" s="41"/>
      <c r="GP257" s="41"/>
      <c r="GQ257" s="41"/>
      <c r="GR257" s="41"/>
      <c r="GS257" s="41"/>
      <c r="GT257" s="41"/>
      <c r="GU257" s="41"/>
      <c r="GV257" s="41"/>
      <c r="GW257" s="41"/>
      <c r="GX257" s="41"/>
      <c r="GY257" s="41"/>
      <c r="GZ257" s="41"/>
      <c r="HA257" s="41"/>
      <c r="HB257" s="41"/>
      <c r="HC257" s="41"/>
      <c r="HD257" s="41"/>
      <c r="HE257" s="41"/>
      <c r="HF257" s="41"/>
      <c r="HG257" s="41"/>
      <c r="HH257" s="41"/>
      <c r="HI257" s="41"/>
      <c r="HJ257" s="41"/>
      <c r="HK257" s="41"/>
      <c r="HL257" s="41"/>
      <c r="HM257" s="41"/>
      <c r="HN257" s="41"/>
      <c r="HO257" s="41"/>
      <c r="HP257" s="41"/>
      <c r="HQ257" s="41"/>
      <c r="HR257" s="41"/>
      <c r="HS257" s="41"/>
      <c r="HT257" s="41"/>
      <c r="HU257" s="41"/>
      <c r="HV257" s="41"/>
      <c r="HW257" s="41"/>
      <c r="HX257" s="41"/>
      <c r="HY257" s="41"/>
      <c r="HZ257" s="41"/>
      <c r="IA257" s="41"/>
      <c r="IB257" s="41"/>
      <c r="IC257" s="41"/>
      <c r="ID257" s="41"/>
      <c r="IE257" s="41"/>
      <c r="IF257" s="41"/>
      <c r="IG257" s="41"/>
      <c r="IH257" s="41"/>
      <c r="II257" s="41"/>
      <c r="IJ257" s="41"/>
      <c r="IK257" s="41"/>
      <c r="IL257" s="41"/>
      <c r="IM257" s="41"/>
      <c r="IN257" s="41"/>
      <c r="IO257" s="41"/>
      <c r="IP257" s="41"/>
      <c r="IQ257" s="41"/>
      <c r="IR257" s="41"/>
      <c r="IS257" s="41"/>
      <c r="IT257" s="41"/>
      <c r="IU257" s="41"/>
      <c r="IV257" s="41"/>
      <c r="IW257" s="41"/>
      <c r="IX257" s="41"/>
      <c r="IY257" s="41"/>
      <c r="IZ257" s="41"/>
      <c r="JA257" s="41"/>
      <c r="JB257" s="41"/>
      <c r="JC257" s="41"/>
      <c r="JD257" s="41"/>
      <c r="JE257" s="41"/>
      <c r="JF257" s="41"/>
      <c r="JG257" s="41"/>
      <c r="JH257" s="41"/>
      <c r="JI257" s="41"/>
      <c r="JJ257" s="41"/>
      <c r="JK257" s="41"/>
      <c r="JL257" s="41"/>
      <c r="JM257" s="41"/>
      <c r="JN257" s="41"/>
      <c r="JO257" s="41"/>
      <c r="JP257" s="41"/>
      <c r="JQ257" s="41"/>
      <c r="JR257" s="41"/>
      <c r="JS257" s="41"/>
      <c r="JT257" s="41"/>
      <c r="JU257" s="41"/>
      <c r="JV257" s="41"/>
      <c r="JW257" s="41"/>
      <c r="JX257" s="41"/>
      <c r="JY257" s="41"/>
      <c r="JZ257" s="41"/>
      <c r="KA257" s="41"/>
      <c r="KB257" s="41"/>
      <c r="KC257" s="41"/>
      <c r="KD257" s="41"/>
      <c r="KE257" s="41"/>
      <c r="KF257" s="41"/>
      <c r="KG257" s="41"/>
      <c r="KH257" s="41"/>
      <c r="KI257" s="41"/>
      <c r="KJ257" s="41"/>
      <c r="KK257" s="41"/>
      <c r="KL257" s="41"/>
      <c r="KM257" s="41"/>
      <c r="KN257" s="41"/>
      <c r="KO257" s="41"/>
      <c r="KP257" s="41"/>
      <c r="KQ257" s="41"/>
      <c r="KR257" s="41"/>
      <c r="KS257" s="41"/>
      <c r="KT257" s="41"/>
      <c r="KU257" s="41"/>
      <c r="KV257" s="41"/>
      <c r="KW257" s="41"/>
      <c r="KX257" s="41"/>
      <c r="KY257" s="41"/>
      <c r="KZ257" s="41"/>
      <c r="LA257" s="41"/>
      <c r="LB257" s="41"/>
      <c r="LC257" s="41"/>
      <c r="LD257" s="41"/>
      <c r="LE257" s="41"/>
      <c r="LF257" s="41"/>
      <c r="LG257" s="41"/>
      <c r="LH257" s="41"/>
      <c r="LI257" s="41"/>
      <c r="LJ257" s="41"/>
      <c r="LK257" s="41"/>
      <c r="LL257" s="41"/>
      <c r="LM257" s="41"/>
      <c r="LN257" s="41"/>
      <c r="LO257" s="41"/>
      <c r="LP257" s="41"/>
      <c r="LQ257" s="41"/>
      <c r="LR257" s="41"/>
      <c r="LS257" s="41"/>
      <c r="LT257" s="41"/>
      <c r="LU257" s="41"/>
      <c r="LV257" s="41"/>
      <c r="LW257" s="41"/>
      <c r="LX257" s="41"/>
      <c r="LY257" s="41"/>
      <c r="LZ257" s="41"/>
      <c r="MA257" s="41"/>
      <c r="MB257" s="41"/>
      <c r="MC257" s="41"/>
      <c r="MD257" s="41"/>
      <c r="ME257" s="41"/>
      <c r="MF257" s="41"/>
      <c r="MG257" s="41"/>
      <c r="MH257" s="41"/>
      <c r="MI257" s="41"/>
      <c r="MJ257" s="41"/>
      <c r="MK257" s="41"/>
      <c r="ML257" s="41"/>
      <c r="MM257" s="41"/>
      <c r="MN257" s="41"/>
      <c r="MO257" s="41"/>
      <c r="MP257" s="41"/>
      <c r="MQ257" s="41"/>
      <c r="MR257" s="41"/>
      <c r="MS257" s="41"/>
      <c r="MT257" s="41"/>
      <c r="MU257" s="41"/>
      <c r="MV257" s="41"/>
      <c r="MW257" s="41"/>
      <c r="MX257" s="41"/>
      <c r="MY257" s="41"/>
      <c r="MZ257" s="41"/>
      <c r="NA257" s="41"/>
      <c r="NB257" s="41"/>
      <c r="NC257" s="41"/>
      <c r="ND257" s="41"/>
      <c r="NE257" s="41"/>
      <c r="NF257" s="41"/>
      <c r="NG257" s="41"/>
      <c r="NH257" s="41"/>
      <c r="NI257" s="41"/>
      <c r="NJ257" s="41"/>
      <c r="NK257" s="41"/>
      <c r="NL257" s="41"/>
      <c r="NM257" s="41"/>
      <c r="NN257" s="41"/>
      <c r="NO257" s="41"/>
      <c r="NP257" s="41"/>
      <c r="NQ257" s="41"/>
      <c r="NR257" s="41"/>
      <c r="NS257" s="41"/>
      <c r="NT257" s="41"/>
      <c r="NU257" s="41"/>
      <c r="NV257" s="41"/>
      <c r="NW257" s="41"/>
      <c r="NX257" s="41"/>
      <c r="NY257" s="41"/>
      <c r="NZ257" s="41"/>
      <c r="OA257" s="41"/>
      <c r="OB257" s="41"/>
      <c r="OC257" s="41"/>
      <c r="OD257" s="41"/>
      <c r="OE257" s="41"/>
      <c r="OF257" s="41"/>
      <c r="OG257" s="41"/>
      <c r="OH257" s="41"/>
      <c r="OI257" s="41"/>
      <c r="OJ257" s="41"/>
      <c r="OK257" s="41"/>
      <c r="OL257" s="41"/>
      <c r="OM257" s="41"/>
      <c r="ON257" s="41"/>
      <c r="OO257" s="41"/>
      <c r="OP257" s="41"/>
      <c r="OQ257" s="41"/>
      <c r="OR257" s="41"/>
      <c r="OS257" s="41"/>
      <c r="OT257" s="41"/>
      <c r="OU257" s="41"/>
      <c r="OV257" s="41"/>
      <c r="OW257" s="41"/>
      <c r="OX257" s="41"/>
      <c r="OY257" s="41"/>
      <c r="OZ257" s="41"/>
      <c r="PA257" s="41"/>
      <c r="PB257" s="41"/>
      <c r="PC257" s="41"/>
      <c r="PD257" s="41"/>
      <c r="PE257" s="41"/>
      <c r="PF257" s="41"/>
      <c r="PG257" s="41"/>
      <c r="PH257" s="41"/>
      <c r="PI257" s="41"/>
      <c r="PJ257" s="41"/>
      <c r="PK257" s="41"/>
      <c r="PL257" s="41"/>
      <c r="PM257" s="41"/>
      <c r="PN257" s="41"/>
      <c r="PO257" s="41"/>
      <c r="PP257" s="41"/>
      <c r="PQ257" s="41"/>
      <c r="PR257" s="41"/>
      <c r="PS257" s="41"/>
      <c r="PT257" s="41"/>
      <c r="PU257" s="41"/>
      <c r="PV257" s="41"/>
      <c r="PW257" s="41"/>
      <c r="PX257" s="41"/>
      <c r="PY257" s="41"/>
      <c r="PZ257" s="41"/>
      <c r="QA257" s="41"/>
      <c r="QB257" s="41"/>
      <c r="QC257" s="41"/>
      <c r="QD257" s="41"/>
      <c r="QE257" s="41"/>
      <c r="QF257" s="41"/>
      <c r="QG257" s="41"/>
      <c r="QH257" s="41"/>
      <c r="QI257" s="41"/>
      <c r="QJ257" s="41"/>
      <c r="QK257" s="41"/>
      <c r="QL257" s="41"/>
      <c r="QM257" s="41"/>
      <c r="QN257" s="41"/>
      <c r="QO257" s="41"/>
      <c r="QP257" s="41"/>
      <c r="QQ257" s="41"/>
      <c r="QR257" s="41"/>
      <c r="QS257" s="41"/>
      <c r="QT257" s="41"/>
      <c r="QU257" s="41"/>
      <c r="QV257" s="41"/>
      <c r="QW257" s="41"/>
      <c r="QX257" s="41"/>
      <c r="QY257" s="41"/>
      <c r="QZ257" s="41"/>
      <c r="RA257" s="41"/>
      <c r="RB257" s="41"/>
      <c r="RC257" s="41"/>
      <c r="RD257" s="41"/>
      <c r="RE257" s="41"/>
      <c r="RF257" s="41"/>
      <c r="RG257" s="41"/>
      <c r="RH257" s="41"/>
      <c r="RI257" s="41"/>
      <c r="RJ257" s="41"/>
      <c r="RK257" s="41"/>
      <c r="RL257" s="41"/>
      <c r="RM257" s="41"/>
      <c r="RN257" s="41"/>
      <c r="RO257" s="41"/>
      <c r="RP257" s="41"/>
      <c r="RQ257" s="41"/>
      <c r="RR257" s="41"/>
      <c r="RS257" s="41"/>
      <c r="RT257" s="41"/>
      <c r="RU257" s="41"/>
      <c r="RV257" s="41"/>
      <c r="RW257" s="41"/>
      <c r="RX257" s="41"/>
      <c r="RY257" s="41"/>
      <c r="RZ257" s="41"/>
      <c r="SA257" s="41"/>
      <c r="SB257" s="41"/>
      <c r="SC257" s="41"/>
      <c r="SD257" s="41"/>
      <c r="SE257" s="41"/>
      <c r="SF257" s="41"/>
      <c r="SG257" s="41"/>
      <c r="SH257" s="41"/>
      <c r="SI257" s="41"/>
      <c r="SJ257" s="41"/>
      <c r="SK257" s="41"/>
      <c r="SL257" s="41"/>
      <c r="SM257" s="41"/>
      <c r="SN257" s="41"/>
      <c r="SO257" s="41"/>
      <c r="SP257" s="41"/>
      <c r="SQ257" s="41"/>
      <c r="SR257" s="41"/>
      <c r="SS257" s="41"/>
      <c r="ST257" s="41"/>
      <c r="SU257" s="41"/>
      <c r="SV257" s="41"/>
      <c r="SW257" s="41"/>
      <c r="SX257" s="41"/>
      <c r="SY257" s="41"/>
      <c r="SZ257" s="41"/>
      <c r="TA257" s="41"/>
      <c r="TB257" s="41"/>
      <c r="TC257" s="41"/>
      <c r="TD257" s="41"/>
      <c r="TE257" s="41"/>
      <c r="TF257" s="41"/>
      <c r="TG257" s="41"/>
      <c r="TH257" s="41"/>
      <c r="TI257" s="41"/>
      <c r="TJ257" s="41"/>
      <c r="TK257" s="41"/>
      <c r="TL257" s="41"/>
      <c r="TM257" s="41"/>
      <c r="TN257" s="41"/>
      <c r="TO257" s="41"/>
      <c r="TP257" s="41"/>
      <c r="TQ257" s="41"/>
      <c r="TR257" s="41"/>
      <c r="TS257" s="41"/>
      <c r="TT257" s="41"/>
      <c r="TU257" s="41"/>
      <c r="TV257" s="41"/>
      <c r="TW257" s="41"/>
      <c r="TX257" s="41"/>
      <c r="TY257" s="41"/>
      <c r="TZ257" s="41"/>
      <c r="UA257" s="41"/>
      <c r="UB257" s="41"/>
      <c r="UC257" s="41"/>
      <c r="UD257" s="41"/>
      <c r="UE257" s="41"/>
      <c r="UF257" s="41"/>
      <c r="UG257" s="41"/>
      <c r="UH257" s="41"/>
      <c r="UI257" s="41"/>
      <c r="UJ257" s="41"/>
      <c r="UK257" s="41"/>
      <c r="UL257" s="41"/>
      <c r="UM257" s="41"/>
      <c r="UN257" s="41"/>
      <c r="UO257" s="41"/>
      <c r="UP257" s="41"/>
      <c r="UQ257" s="41"/>
      <c r="UR257" s="41"/>
      <c r="US257" s="41"/>
      <c r="UT257" s="41"/>
      <c r="UU257" s="41"/>
      <c r="UV257" s="41"/>
      <c r="UW257" s="41"/>
      <c r="UX257" s="41"/>
      <c r="UY257" s="41"/>
      <c r="UZ257" s="41"/>
      <c r="VA257" s="41"/>
      <c r="VB257" s="41"/>
      <c r="VC257" s="41"/>
      <c r="VD257" s="41"/>
      <c r="VE257" s="41"/>
      <c r="VF257" s="41"/>
      <c r="VG257" s="41"/>
      <c r="VH257" s="41"/>
      <c r="VI257" s="41"/>
      <c r="VJ257" s="41"/>
      <c r="VK257" s="41"/>
      <c r="VL257" s="41"/>
      <c r="VM257" s="41"/>
      <c r="VN257" s="41"/>
      <c r="VO257" s="41"/>
      <c r="VP257" s="41"/>
      <c r="VQ257" s="41"/>
      <c r="VR257" s="41"/>
      <c r="VS257" s="41"/>
      <c r="VT257" s="41"/>
      <c r="VU257" s="41"/>
      <c r="VV257" s="41"/>
      <c r="VW257" s="41"/>
      <c r="VX257" s="41"/>
      <c r="VY257" s="41"/>
      <c r="VZ257" s="41"/>
      <c r="WA257" s="41"/>
      <c r="WB257" s="41"/>
      <c r="WC257" s="41"/>
      <c r="WD257" s="41"/>
      <c r="WE257" s="41"/>
      <c r="WF257" s="41"/>
      <c r="WG257" s="41"/>
      <c r="WH257" s="41"/>
      <c r="WI257" s="41"/>
      <c r="WJ257" s="41"/>
      <c r="WK257" s="41"/>
      <c r="WL257" s="41"/>
      <c r="WM257" s="41"/>
      <c r="WN257" s="41"/>
      <c r="WO257" s="41"/>
      <c r="WP257" s="41"/>
      <c r="WQ257" s="41"/>
      <c r="WR257" s="41"/>
      <c r="WS257" s="41"/>
      <c r="WT257" s="41"/>
      <c r="WU257" s="41"/>
      <c r="WV257" s="41"/>
      <c r="WW257" s="41"/>
      <c r="WX257" s="41"/>
      <c r="WY257" s="41"/>
      <c r="WZ257" s="41"/>
      <c r="XA257" s="41"/>
      <c r="XB257" s="41"/>
      <c r="XC257" s="41"/>
      <c r="XD257" s="41"/>
      <c r="XE257" s="41"/>
      <c r="XF257" s="41"/>
      <c r="XG257" s="41"/>
      <c r="XH257" s="41"/>
      <c r="XI257" s="41"/>
      <c r="XJ257" s="41"/>
      <c r="XK257" s="41"/>
      <c r="XL257" s="41"/>
      <c r="XM257" s="41"/>
      <c r="XN257" s="41"/>
      <c r="XO257" s="41"/>
      <c r="XP257" s="41"/>
      <c r="XQ257" s="41"/>
      <c r="XR257" s="41"/>
      <c r="XS257" s="41"/>
      <c r="XT257" s="41"/>
      <c r="XU257" s="41"/>
      <c r="XV257" s="41"/>
      <c r="XW257" s="41"/>
      <c r="XX257" s="41"/>
      <c r="XY257" s="41"/>
      <c r="XZ257" s="41"/>
      <c r="YA257" s="41"/>
      <c r="YB257" s="41"/>
      <c r="YC257" s="41"/>
      <c r="YD257" s="41"/>
      <c r="YE257" s="41"/>
      <c r="YF257" s="41"/>
      <c r="YG257" s="41"/>
      <c r="YH257" s="41"/>
      <c r="YI257" s="41"/>
      <c r="YJ257" s="41"/>
      <c r="YK257" s="41"/>
      <c r="YL257" s="41"/>
      <c r="YM257" s="41"/>
      <c r="YN257" s="41"/>
      <c r="YO257" s="41"/>
      <c r="YP257" s="41"/>
      <c r="YQ257" s="41"/>
      <c r="YR257" s="41"/>
      <c r="YS257" s="41"/>
      <c r="YT257" s="41"/>
      <c r="YU257" s="41"/>
      <c r="YV257" s="41"/>
      <c r="YW257" s="41"/>
      <c r="YX257" s="41"/>
      <c r="YY257" s="41"/>
      <c r="YZ257" s="41"/>
      <c r="ZA257" s="41"/>
      <c r="ZB257" s="41"/>
      <c r="ZC257" s="41"/>
      <c r="ZD257" s="41"/>
      <c r="ZE257" s="41"/>
      <c r="ZF257" s="41"/>
      <c r="ZG257" s="41"/>
      <c r="ZH257" s="41"/>
      <c r="ZI257" s="41"/>
      <c r="ZJ257" s="41"/>
      <c r="ZK257" s="41"/>
      <c r="ZL257" s="41"/>
      <c r="ZM257" s="41"/>
      <c r="ZN257" s="41"/>
      <c r="ZO257" s="41"/>
      <c r="ZP257" s="41"/>
      <c r="ZQ257" s="41"/>
      <c r="ZR257" s="41"/>
      <c r="ZS257" s="41"/>
      <c r="ZT257" s="41"/>
      <c r="ZU257" s="41"/>
      <c r="ZV257" s="41"/>
      <c r="ZW257" s="41"/>
      <c r="ZX257" s="41"/>
      <c r="ZY257" s="41"/>
      <c r="ZZ257" s="41"/>
      <c r="AAA257" s="41"/>
      <c r="AAB257" s="41"/>
      <c r="AAC257" s="41"/>
      <c r="AAD257" s="41"/>
      <c r="AAE257" s="41"/>
      <c r="AAF257" s="41"/>
      <c r="AAG257" s="41"/>
      <c r="AAH257" s="41"/>
      <c r="AAI257" s="41"/>
      <c r="AAJ257" s="41"/>
      <c r="AAK257" s="41"/>
      <c r="AAL257" s="41"/>
      <c r="AAM257" s="41"/>
      <c r="AAN257" s="41"/>
      <c r="AAO257" s="41"/>
      <c r="AAP257" s="41"/>
      <c r="AAQ257" s="41"/>
      <c r="AAR257" s="41"/>
      <c r="AAS257" s="41"/>
      <c r="AAT257" s="41"/>
      <c r="AAU257" s="41"/>
      <c r="AAV257" s="41"/>
      <c r="AAW257" s="41"/>
      <c r="AAX257" s="41"/>
      <c r="AAY257" s="41"/>
      <c r="AAZ257" s="41"/>
      <c r="ABA257" s="41"/>
      <c r="ABB257" s="41"/>
      <c r="ABC257" s="41"/>
      <c r="ABD257" s="41"/>
      <c r="ABE257" s="41"/>
      <c r="ABF257" s="41"/>
      <c r="ABG257" s="41"/>
      <c r="ABH257" s="41"/>
      <c r="ABI257" s="41"/>
      <c r="ABJ257" s="41"/>
      <c r="ABK257" s="41"/>
      <c r="ABL257" s="41"/>
      <c r="ABM257" s="41"/>
      <c r="ABN257" s="41"/>
      <c r="ABO257" s="41"/>
      <c r="ABP257" s="41"/>
      <c r="ABQ257" s="41"/>
      <c r="ABR257" s="41"/>
      <c r="ABS257" s="41"/>
      <c r="ABT257" s="41"/>
      <c r="ABU257" s="41"/>
      <c r="ABV257" s="41"/>
      <c r="ABW257" s="41"/>
      <c r="ABX257" s="41"/>
      <c r="ABY257" s="41"/>
      <c r="ABZ257" s="41"/>
      <c r="ACA257" s="41"/>
      <c r="ACB257" s="41"/>
      <c r="ACC257" s="41"/>
      <c r="ACD257" s="41"/>
      <c r="ACE257" s="41"/>
      <c r="ACF257" s="41"/>
      <c r="ACG257" s="41"/>
      <c r="ACH257" s="41"/>
      <c r="ACI257" s="41"/>
      <c r="ACJ257" s="41"/>
      <c r="ACK257" s="41"/>
      <c r="ACL257" s="41"/>
      <c r="ACM257" s="41"/>
      <c r="ACN257" s="41"/>
      <c r="ACO257" s="41"/>
      <c r="ACP257" s="41"/>
      <c r="ACQ257" s="41"/>
      <c r="ACR257" s="41"/>
      <c r="ACS257" s="41"/>
      <c r="ACT257" s="41"/>
      <c r="ACU257" s="41"/>
      <c r="ACV257" s="41"/>
      <c r="ACW257" s="41"/>
      <c r="ACX257" s="41"/>
      <c r="ACY257" s="41"/>
      <c r="ACZ257" s="41"/>
      <c r="ADA257" s="41"/>
      <c r="ADB257" s="41"/>
      <c r="ADC257" s="41"/>
      <c r="ADD257" s="41"/>
      <c r="ADE257" s="41"/>
      <c r="ADF257" s="41"/>
      <c r="ADG257" s="41"/>
      <c r="ADH257" s="41"/>
      <c r="ADI257" s="41"/>
      <c r="ADJ257" s="41"/>
      <c r="ADK257" s="41"/>
      <c r="ADL257" s="41"/>
      <c r="ADM257" s="41"/>
      <c r="ADN257" s="41"/>
      <c r="ADO257" s="41"/>
      <c r="ADP257" s="41"/>
      <c r="ADQ257" s="41"/>
      <c r="ADR257" s="41"/>
      <c r="ADS257" s="41"/>
      <c r="ADT257" s="41"/>
      <c r="ADU257" s="41"/>
      <c r="ADV257" s="41"/>
      <c r="ADW257" s="41"/>
      <c r="ADX257" s="41"/>
      <c r="ADY257" s="41"/>
      <c r="ADZ257" s="41"/>
      <c r="AEA257" s="41"/>
      <c r="AEB257" s="41"/>
      <c r="AEC257" s="41"/>
      <c r="AED257" s="41"/>
      <c r="AEE257" s="41"/>
      <c r="AEF257" s="41"/>
      <c r="AEG257" s="41"/>
      <c r="AEH257" s="41"/>
      <c r="AEI257" s="41"/>
      <c r="AEJ257" s="41"/>
      <c r="AEK257" s="41"/>
      <c r="AEL257" s="41"/>
      <c r="AEM257" s="41"/>
      <c r="AEN257" s="41"/>
      <c r="AEO257" s="41"/>
      <c r="AEP257" s="41"/>
      <c r="AEQ257" s="41"/>
      <c r="AER257" s="41"/>
      <c r="AES257" s="41"/>
      <c r="AET257" s="41"/>
      <c r="AEU257" s="41"/>
      <c r="AEV257" s="41"/>
      <c r="AEW257" s="41"/>
      <c r="AEX257" s="41"/>
      <c r="AEY257" s="41"/>
      <c r="AEZ257" s="41"/>
      <c r="AFA257" s="41"/>
      <c r="AFB257" s="41"/>
      <c r="AFC257" s="41"/>
      <c r="AFD257" s="41"/>
      <c r="AFE257" s="41"/>
      <c r="AFF257" s="41"/>
      <c r="AFG257" s="41"/>
      <c r="AFH257" s="41"/>
      <c r="AFI257" s="41"/>
      <c r="AFJ257" s="41"/>
      <c r="AFK257" s="41"/>
      <c r="AFL257" s="41"/>
      <c r="AFM257" s="41"/>
      <c r="AFN257" s="41"/>
      <c r="AFO257" s="41"/>
      <c r="AFP257" s="41"/>
      <c r="AFQ257" s="41"/>
      <c r="AFR257" s="41"/>
      <c r="AFS257" s="41"/>
      <c r="AFT257" s="41"/>
      <c r="AFU257" s="41"/>
      <c r="AFV257" s="41"/>
      <c r="AFW257" s="41"/>
      <c r="AFX257" s="41"/>
      <c r="AFY257" s="41"/>
      <c r="AFZ257" s="41"/>
      <c r="AGA257" s="41"/>
      <c r="AGB257" s="41"/>
      <c r="AGC257" s="41"/>
      <c r="AGD257" s="41"/>
      <c r="AGE257" s="41"/>
      <c r="AGF257" s="41"/>
      <c r="AGG257" s="41"/>
      <c r="AGH257" s="41"/>
      <c r="AGI257" s="41"/>
      <c r="AGJ257" s="41"/>
      <c r="AGK257" s="41"/>
      <c r="AGL257" s="41"/>
      <c r="AGM257" s="41"/>
      <c r="AGN257" s="41"/>
      <c r="AGO257" s="41"/>
      <c r="AGP257" s="41"/>
      <c r="AGQ257" s="41"/>
      <c r="AGR257" s="41"/>
      <c r="AGS257" s="41"/>
      <c r="AGT257" s="41"/>
      <c r="AGU257" s="41"/>
      <c r="AGV257" s="41"/>
      <c r="AGW257" s="41"/>
      <c r="AGX257" s="41"/>
      <c r="AGY257" s="41"/>
      <c r="AGZ257" s="41"/>
      <c r="AHA257" s="41"/>
      <c r="AHB257" s="41"/>
      <c r="AHC257" s="41"/>
      <c r="AHD257" s="41"/>
      <c r="AHE257" s="41"/>
      <c r="AHF257" s="41"/>
      <c r="AHG257" s="41"/>
      <c r="AHH257" s="41"/>
      <c r="AHI257" s="41"/>
      <c r="AHJ257" s="41"/>
      <c r="AHK257" s="41"/>
      <c r="AHL257" s="41"/>
      <c r="AHM257" s="41"/>
      <c r="AHN257" s="41"/>
      <c r="AHO257" s="41"/>
      <c r="AHP257" s="41"/>
      <c r="AHQ257" s="41"/>
      <c r="AHR257" s="41"/>
      <c r="AHS257" s="41"/>
      <c r="AHT257" s="41"/>
      <c r="AHU257" s="41"/>
      <c r="AHV257" s="41"/>
      <c r="AHW257" s="41"/>
      <c r="AHX257" s="41"/>
      <c r="AHY257" s="41"/>
      <c r="AHZ257" s="41"/>
      <c r="AIA257" s="41"/>
      <c r="AIB257" s="41"/>
      <c r="AIC257" s="41"/>
      <c r="AID257" s="41"/>
      <c r="AIE257" s="41"/>
      <c r="AIF257" s="41"/>
      <c r="AIG257" s="41"/>
      <c r="AIH257" s="41"/>
      <c r="AII257" s="41"/>
      <c r="AIJ257" s="41"/>
      <c r="AIK257" s="41"/>
      <c r="AIL257" s="41"/>
      <c r="AIM257" s="41"/>
      <c r="AIN257" s="41"/>
      <c r="AIO257" s="41"/>
      <c r="AIP257" s="41"/>
      <c r="AIQ257" s="41"/>
      <c r="AIR257" s="41"/>
      <c r="AIS257" s="41"/>
      <c r="AIT257" s="41"/>
      <c r="AIU257" s="41"/>
      <c r="AIV257" s="41"/>
      <c r="AIW257" s="41"/>
      <c r="AIX257" s="41"/>
      <c r="AIY257" s="41"/>
      <c r="AIZ257" s="41"/>
      <c r="AJA257" s="41"/>
      <c r="AJB257" s="41"/>
      <c r="AJC257" s="41"/>
      <c r="AJD257" s="41"/>
      <c r="AJE257" s="41"/>
      <c r="AJF257" s="41"/>
      <c r="AJG257" s="41"/>
      <c r="AJH257" s="41"/>
      <c r="AJI257" s="41"/>
      <c r="AJJ257" s="41"/>
      <c r="AJK257" s="41"/>
      <c r="AJL257" s="41"/>
      <c r="AJM257" s="41"/>
      <c r="AJN257" s="41"/>
      <c r="AJO257" s="41"/>
      <c r="AJP257" s="41"/>
      <c r="AJQ257" s="41"/>
      <c r="AJR257" s="41"/>
      <c r="AJS257" s="41"/>
      <c r="AJT257" s="41"/>
      <c r="AJU257" s="41"/>
      <c r="AJV257" s="41"/>
      <c r="AJW257" s="41"/>
      <c r="AJX257" s="41"/>
      <c r="AJY257" s="41"/>
      <c r="AJZ257" s="41"/>
      <c r="AKA257" s="41"/>
      <c r="AKB257" s="41"/>
      <c r="AKC257" s="41"/>
      <c r="AKD257" s="41"/>
      <c r="AKE257" s="41"/>
      <c r="AKF257" s="41"/>
      <c r="AKG257" s="41"/>
      <c r="AKH257" s="41"/>
      <c r="AKI257" s="41"/>
      <c r="AKJ257" s="41"/>
      <c r="AKK257" s="41"/>
      <c r="AKL257" s="41"/>
      <c r="AKM257" s="41"/>
      <c r="AKN257" s="41"/>
      <c r="AKO257" s="41"/>
      <c r="AKP257" s="41"/>
      <c r="AKQ257" s="41"/>
      <c r="AKR257" s="41"/>
      <c r="AKS257" s="41"/>
      <c r="AKT257" s="41"/>
      <c r="AKU257" s="41"/>
      <c r="AKV257" s="41"/>
      <c r="AKW257" s="41"/>
      <c r="AKX257" s="41"/>
      <c r="AKY257" s="41"/>
      <c r="AKZ257" s="41"/>
      <c r="ALA257" s="41"/>
      <c r="ALB257" s="41"/>
      <c r="ALC257" s="41"/>
      <c r="ALD257" s="41"/>
      <c r="ALE257" s="41"/>
      <c r="ALF257" s="41"/>
      <c r="ALG257" s="41"/>
      <c r="ALH257" s="41"/>
      <c r="ALI257" s="41"/>
      <c r="ALJ257" s="41"/>
      <c r="ALK257" s="41"/>
      <c r="ALL257" s="41"/>
      <c r="ALM257" s="41"/>
      <c r="ALN257" s="41"/>
      <c r="ALO257" s="41"/>
      <c r="ALP257" s="41"/>
      <c r="ALQ257" s="41"/>
      <c r="ALR257" s="41"/>
      <c r="ALS257" s="41"/>
      <c r="ALT257" s="41"/>
      <c r="ALU257" s="41"/>
      <c r="ALV257" s="41"/>
      <c r="ALW257" s="41"/>
      <c r="ALX257" s="41"/>
      <c r="ALY257" s="41"/>
      <c r="ALZ257" s="41"/>
      <c r="AMA257" s="41"/>
      <c r="AMB257" s="41"/>
      <c r="AMC257" s="41"/>
      <c r="AMD257" s="41"/>
      <c r="AME257" s="41"/>
    </row>
    <row r="258" spans="1:1019" ht="18" customHeight="1" thickBot="1" x14ac:dyDescent="0.25">
      <c r="A258" s="585"/>
      <c r="B258" s="689"/>
      <c r="C258" s="689"/>
      <c r="D258" s="1279"/>
      <c r="E258" s="1280"/>
      <c r="F258" s="1115"/>
      <c r="G258" s="1281"/>
      <c r="H258" s="1282"/>
      <c r="I258" s="1283"/>
      <c r="J258" s="1293" t="s">
        <v>317</v>
      </c>
      <c r="K258" s="1294">
        <f>L258+N258</f>
        <v>0</v>
      </c>
      <c r="L258" s="1295">
        <v>0</v>
      </c>
      <c r="M258" s="1295">
        <v>0</v>
      </c>
      <c r="N258" s="1296">
        <v>0</v>
      </c>
      <c r="O258" s="1294">
        <f>+P258+R258</f>
        <v>0</v>
      </c>
      <c r="P258" s="1295">
        <v>0</v>
      </c>
      <c r="Q258" s="1295">
        <v>0</v>
      </c>
      <c r="R258" s="1296">
        <v>0</v>
      </c>
      <c r="S258" s="1294">
        <f>T258+V258</f>
        <v>0</v>
      </c>
      <c r="T258" s="1295">
        <v>0</v>
      </c>
      <c r="U258" s="1295">
        <v>0</v>
      </c>
      <c r="V258" s="1296">
        <v>0</v>
      </c>
      <c r="W258" s="1297">
        <f>+X258+Z258</f>
        <v>0</v>
      </c>
      <c r="X258" s="1295">
        <v>0</v>
      </c>
      <c r="Y258" s="1295">
        <v>0</v>
      </c>
      <c r="Z258" s="1298">
        <v>0</v>
      </c>
      <c r="AA258" s="1299">
        <v>0</v>
      </c>
      <c r="AB258" s="1299">
        <v>0</v>
      </c>
      <c r="AC258" s="1290"/>
      <c r="AD258" s="1291"/>
      <c r="AE258" s="1291"/>
      <c r="AF258" s="1292"/>
      <c r="AG258" s="41"/>
      <c r="AH258" s="41"/>
      <c r="AI258" s="41"/>
      <c r="AJ258" s="41"/>
      <c r="AK258" s="41"/>
      <c r="AL258" s="41"/>
      <c r="AM258" s="41"/>
      <c r="AN258" s="67"/>
      <c r="AO258" s="67"/>
      <c r="AP258" s="67"/>
      <c r="AQ258" s="53"/>
      <c r="AR258" s="53"/>
      <c r="AS258" s="53"/>
      <c r="AT258" s="53"/>
      <c r="AU258" s="53"/>
      <c r="AV258" s="53"/>
      <c r="AW258" s="53"/>
      <c r="AX258" s="53"/>
      <c r="AY258" s="53"/>
      <c r="AZ258" s="53"/>
      <c r="BA258" s="53"/>
      <c r="BB258" s="53"/>
      <c r="BC258" s="53"/>
      <c r="BD258" s="53"/>
      <c r="BE258" s="53"/>
      <c r="BF258" s="53"/>
      <c r="BG258" s="54"/>
      <c r="BH258" s="41"/>
      <c r="BI258" s="41"/>
      <c r="BJ258" s="41"/>
      <c r="BK258" s="41"/>
      <c r="BL258" s="41"/>
      <c r="BM258" s="41"/>
      <c r="BN258" s="41"/>
      <c r="BO258" s="41"/>
      <c r="BP258" s="41"/>
      <c r="BQ258" s="41"/>
      <c r="BR258" s="41"/>
      <c r="BS258" s="41"/>
      <c r="BT258" s="41"/>
      <c r="BU258" s="41"/>
      <c r="BV258" s="41"/>
      <c r="BW258" s="41"/>
      <c r="BX258" s="41"/>
      <c r="BY258" s="41"/>
      <c r="BZ258" s="41"/>
      <c r="CA258" s="41"/>
      <c r="CB258" s="41"/>
      <c r="CC258" s="41"/>
      <c r="CD258" s="41"/>
      <c r="CE258" s="41"/>
      <c r="CF258" s="41"/>
      <c r="CG258" s="41"/>
      <c r="CH258" s="41"/>
      <c r="CI258" s="41"/>
      <c r="CJ258" s="41"/>
      <c r="CK258" s="41"/>
      <c r="CL258" s="41"/>
      <c r="CM258" s="41"/>
      <c r="CN258" s="41"/>
      <c r="CO258" s="41"/>
      <c r="CP258" s="41"/>
      <c r="CQ258" s="41"/>
      <c r="CR258" s="41"/>
      <c r="CS258" s="41"/>
      <c r="CT258" s="41"/>
      <c r="CU258" s="41"/>
      <c r="CV258" s="41"/>
      <c r="CW258" s="41"/>
      <c r="CX258" s="41"/>
      <c r="CY258" s="41"/>
      <c r="CZ258" s="41"/>
      <c r="DA258" s="41"/>
      <c r="DB258" s="41"/>
      <c r="DC258" s="41"/>
      <c r="DD258" s="41"/>
      <c r="DE258" s="41"/>
      <c r="DF258" s="41"/>
      <c r="DG258" s="41"/>
      <c r="DH258" s="41"/>
      <c r="DI258" s="41"/>
      <c r="DJ258" s="41"/>
      <c r="DK258" s="41"/>
      <c r="DL258" s="41"/>
      <c r="DM258" s="41"/>
      <c r="DN258" s="41"/>
      <c r="DO258" s="41"/>
      <c r="DP258" s="41"/>
      <c r="DQ258" s="41"/>
      <c r="DR258" s="41"/>
      <c r="DS258" s="41"/>
      <c r="DT258" s="41"/>
      <c r="DU258" s="41"/>
      <c r="DV258" s="41"/>
      <c r="DW258" s="41"/>
      <c r="DX258" s="41"/>
      <c r="DY258" s="41"/>
      <c r="DZ258" s="41"/>
      <c r="EA258" s="41"/>
      <c r="EB258" s="41"/>
      <c r="EC258" s="41"/>
      <c r="ED258" s="41"/>
      <c r="EE258" s="41"/>
      <c r="EF258" s="41"/>
      <c r="EG258" s="41"/>
      <c r="EH258" s="41"/>
      <c r="EI258" s="41"/>
      <c r="EJ258" s="41"/>
      <c r="EK258" s="41"/>
      <c r="EL258" s="41"/>
      <c r="EM258" s="41"/>
      <c r="EN258" s="41"/>
      <c r="EO258" s="41"/>
      <c r="EP258" s="41"/>
      <c r="EQ258" s="41"/>
      <c r="ER258" s="41"/>
      <c r="ES258" s="41"/>
      <c r="ET258" s="41"/>
      <c r="EU258" s="41"/>
      <c r="EV258" s="41"/>
      <c r="EW258" s="41"/>
      <c r="EX258" s="41"/>
      <c r="EY258" s="41"/>
      <c r="EZ258" s="41"/>
      <c r="FA258" s="41"/>
      <c r="FB258" s="41"/>
      <c r="FC258" s="41"/>
      <c r="FD258" s="41"/>
      <c r="FE258" s="41"/>
      <c r="FF258" s="41"/>
      <c r="FG258" s="41"/>
      <c r="FH258" s="41"/>
      <c r="FI258" s="41"/>
      <c r="FJ258" s="41"/>
      <c r="FK258" s="41"/>
      <c r="FL258" s="41"/>
      <c r="FM258" s="41"/>
      <c r="FN258" s="41"/>
      <c r="FO258" s="41"/>
      <c r="FP258" s="41"/>
      <c r="FQ258" s="41"/>
      <c r="FR258" s="41"/>
      <c r="FS258" s="41"/>
      <c r="FT258" s="41"/>
      <c r="FU258" s="41"/>
      <c r="FV258" s="41"/>
      <c r="FW258" s="41"/>
      <c r="FX258" s="41"/>
      <c r="FY258" s="41"/>
      <c r="FZ258" s="41"/>
      <c r="GA258" s="41"/>
      <c r="GB258" s="41"/>
      <c r="GC258" s="41"/>
      <c r="GD258" s="41"/>
      <c r="GE258" s="41"/>
      <c r="GF258" s="41"/>
      <c r="GG258" s="41"/>
      <c r="GH258" s="41"/>
      <c r="GI258" s="41"/>
      <c r="GJ258" s="41"/>
      <c r="GK258" s="41"/>
      <c r="GL258" s="41"/>
      <c r="GM258" s="41"/>
      <c r="GN258" s="41"/>
      <c r="GO258" s="41"/>
      <c r="GP258" s="41"/>
      <c r="GQ258" s="41"/>
      <c r="GR258" s="41"/>
      <c r="GS258" s="41"/>
      <c r="GT258" s="41"/>
      <c r="GU258" s="41"/>
      <c r="GV258" s="41"/>
      <c r="GW258" s="41"/>
      <c r="GX258" s="41"/>
      <c r="GY258" s="41"/>
      <c r="GZ258" s="41"/>
      <c r="HA258" s="41"/>
      <c r="HB258" s="41"/>
      <c r="HC258" s="41"/>
      <c r="HD258" s="41"/>
      <c r="HE258" s="41"/>
      <c r="HF258" s="41"/>
      <c r="HG258" s="41"/>
      <c r="HH258" s="41"/>
      <c r="HI258" s="41"/>
      <c r="HJ258" s="41"/>
      <c r="HK258" s="41"/>
      <c r="HL258" s="41"/>
      <c r="HM258" s="41"/>
      <c r="HN258" s="41"/>
      <c r="HO258" s="41"/>
      <c r="HP258" s="41"/>
      <c r="HQ258" s="41"/>
      <c r="HR258" s="41"/>
      <c r="HS258" s="41"/>
      <c r="HT258" s="41"/>
      <c r="HU258" s="41"/>
      <c r="HV258" s="41"/>
      <c r="HW258" s="41"/>
      <c r="HX258" s="41"/>
      <c r="HY258" s="41"/>
      <c r="HZ258" s="41"/>
      <c r="IA258" s="41"/>
      <c r="IB258" s="41"/>
      <c r="IC258" s="41"/>
      <c r="ID258" s="41"/>
      <c r="IE258" s="41"/>
      <c r="IF258" s="41"/>
      <c r="IG258" s="41"/>
      <c r="IH258" s="41"/>
      <c r="II258" s="41"/>
      <c r="IJ258" s="41"/>
      <c r="IK258" s="41"/>
      <c r="IL258" s="41"/>
      <c r="IM258" s="41"/>
      <c r="IN258" s="41"/>
      <c r="IO258" s="41"/>
      <c r="IP258" s="41"/>
      <c r="IQ258" s="41"/>
      <c r="IR258" s="41"/>
      <c r="IS258" s="41"/>
      <c r="IT258" s="41"/>
      <c r="IU258" s="41"/>
      <c r="IV258" s="41"/>
      <c r="IW258" s="41"/>
      <c r="IX258" s="41"/>
      <c r="IY258" s="41"/>
      <c r="IZ258" s="41"/>
      <c r="JA258" s="41"/>
      <c r="JB258" s="41"/>
      <c r="JC258" s="41"/>
      <c r="JD258" s="41"/>
      <c r="JE258" s="41"/>
      <c r="JF258" s="41"/>
      <c r="JG258" s="41"/>
      <c r="JH258" s="41"/>
      <c r="JI258" s="41"/>
      <c r="JJ258" s="41"/>
      <c r="JK258" s="41"/>
      <c r="JL258" s="41"/>
      <c r="JM258" s="41"/>
      <c r="JN258" s="41"/>
      <c r="JO258" s="41"/>
      <c r="JP258" s="41"/>
      <c r="JQ258" s="41"/>
      <c r="JR258" s="41"/>
      <c r="JS258" s="41"/>
      <c r="JT258" s="41"/>
      <c r="JU258" s="41"/>
      <c r="JV258" s="41"/>
      <c r="JW258" s="41"/>
      <c r="JX258" s="41"/>
      <c r="JY258" s="41"/>
      <c r="JZ258" s="41"/>
      <c r="KA258" s="41"/>
      <c r="KB258" s="41"/>
      <c r="KC258" s="41"/>
      <c r="KD258" s="41"/>
      <c r="KE258" s="41"/>
      <c r="KF258" s="41"/>
      <c r="KG258" s="41"/>
      <c r="KH258" s="41"/>
      <c r="KI258" s="41"/>
      <c r="KJ258" s="41"/>
      <c r="KK258" s="41"/>
      <c r="KL258" s="41"/>
      <c r="KM258" s="41"/>
      <c r="KN258" s="41"/>
      <c r="KO258" s="41"/>
      <c r="KP258" s="41"/>
      <c r="KQ258" s="41"/>
      <c r="KR258" s="41"/>
      <c r="KS258" s="41"/>
      <c r="KT258" s="41"/>
      <c r="KU258" s="41"/>
      <c r="KV258" s="41"/>
      <c r="KW258" s="41"/>
      <c r="KX258" s="41"/>
      <c r="KY258" s="41"/>
      <c r="KZ258" s="41"/>
      <c r="LA258" s="41"/>
      <c r="LB258" s="41"/>
      <c r="LC258" s="41"/>
      <c r="LD258" s="41"/>
      <c r="LE258" s="41"/>
      <c r="LF258" s="41"/>
      <c r="LG258" s="41"/>
      <c r="LH258" s="41"/>
      <c r="LI258" s="41"/>
      <c r="LJ258" s="41"/>
      <c r="LK258" s="41"/>
      <c r="LL258" s="41"/>
      <c r="LM258" s="41"/>
      <c r="LN258" s="41"/>
      <c r="LO258" s="41"/>
      <c r="LP258" s="41"/>
      <c r="LQ258" s="41"/>
      <c r="LR258" s="41"/>
      <c r="LS258" s="41"/>
      <c r="LT258" s="41"/>
      <c r="LU258" s="41"/>
      <c r="LV258" s="41"/>
      <c r="LW258" s="41"/>
      <c r="LX258" s="41"/>
      <c r="LY258" s="41"/>
      <c r="LZ258" s="41"/>
      <c r="MA258" s="41"/>
      <c r="MB258" s="41"/>
      <c r="MC258" s="41"/>
      <c r="MD258" s="41"/>
      <c r="ME258" s="41"/>
      <c r="MF258" s="41"/>
      <c r="MG258" s="41"/>
      <c r="MH258" s="41"/>
      <c r="MI258" s="41"/>
      <c r="MJ258" s="41"/>
      <c r="MK258" s="41"/>
      <c r="ML258" s="41"/>
      <c r="MM258" s="41"/>
      <c r="MN258" s="41"/>
      <c r="MO258" s="41"/>
      <c r="MP258" s="41"/>
      <c r="MQ258" s="41"/>
      <c r="MR258" s="41"/>
      <c r="MS258" s="41"/>
      <c r="MT258" s="41"/>
      <c r="MU258" s="41"/>
      <c r="MV258" s="41"/>
      <c r="MW258" s="41"/>
      <c r="MX258" s="41"/>
      <c r="MY258" s="41"/>
      <c r="MZ258" s="41"/>
      <c r="NA258" s="41"/>
      <c r="NB258" s="41"/>
      <c r="NC258" s="41"/>
      <c r="ND258" s="41"/>
      <c r="NE258" s="41"/>
      <c r="NF258" s="41"/>
      <c r="NG258" s="41"/>
      <c r="NH258" s="41"/>
      <c r="NI258" s="41"/>
      <c r="NJ258" s="41"/>
      <c r="NK258" s="41"/>
      <c r="NL258" s="41"/>
      <c r="NM258" s="41"/>
      <c r="NN258" s="41"/>
      <c r="NO258" s="41"/>
      <c r="NP258" s="41"/>
      <c r="NQ258" s="41"/>
      <c r="NR258" s="41"/>
      <c r="NS258" s="41"/>
      <c r="NT258" s="41"/>
      <c r="NU258" s="41"/>
      <c r="NV258" s="41"/>
      <c r="NW258" s="41"/>
      <c r="NX258" s="41"/>
      <c r="NY258" s="41"/>
      <c r="NZ258" s="41"/>
      <c r="OA258" s="41"/>
      <c r="OB258" s="41"/>
      <c r="OC258" s="41"/>
      <c r="OD258" s="41"/>
      <c r="OE258" s="41"/>
      <c r="OF258" s="41"/>
      <c r="OG258" s="41"/>
      <c r="OH258" s="41"/>
      <c r="OI258" s="41"/>
      <c r="OJ258" s="41"/>
      <c r="OK258" s="41"/>
      <c r="OL258" s="41"/>
      <c r="OM258" s="41"/>
      <c r="ON258" s="41"/>
      <c r="OO258" s="41"/>
      <c r="OP258" s="41"/>
      <c r="OQ258" s="41"/>
      <c r="OR258" s="41"/>
      <c r="OS258" s="41"/>
      <c r="OT258" s="41"/>
      <c r="OU258" s="41"/>
      <c r="OV258" s="41"/>
      <c r="OW258" s="41"/>
      <c r="OX258" s="41"/>
      <c r="OY258" s="41"/>
      <c r="OZ258" s="41"/>
      <c r="PA258" s="41"/>
      <c r="PB258" s="41"/>
      <c r="PC258" s="41"/>
      <c r="PD258" s="41"/>
      <c r="PE258" s="41"/>
      <c r="PF258" s="41"/>
      <c r="PG258" s="41"/>
      <c r="PH258" s="41"/>
      <c r="PI258" s="41"/>
      <c r="PJ258" s="41"/>
      <c r="PK258" s="41"/>
      <c r="PL258" s="41"/>
      <c r="PM258" s="41"/>
      <c r="PN258" s="41"/>
      <c r="PO258" s="41"/>
      <c r="PP258" s="41"/>
      <c r="PQ258" s="41"/>
      <c r="PR258" s="41"/>
      <c r="PS258" s="41"/>
      <c r="PT258" s="41"/>
      <c r="PU258" s="41"/>
      <c r="PV258" s="41"/>
      <c r="PW258" s="41"/>
      <c r="PX258" s="41"/>
      <c r="PY258" s="41"/>
      <c r="PZ258" s="41"/>
      <c r="QA258" s="41"/>
      <c r="QB258" s="41"/>
      <c r="QC258" s="41"/>
      <c r="QD258" s="41"/>
      <c r="QE258" s="41"/>
      <c r="QF258" s="41"/>
      <c r="QG258" s="41"/>
      <c r="QH258" s="41"/>
      <c r="QI258" s="41"/>
      <c r="QJ258" s="41"/>
      <c r="QK258" s="41"/>
      <c r="QL258" s="41"/>
      <c r="QM258" s="41"/>
      <c r="QN258" s="41"/>
      <c r="QO258" s="41"/>
      <c r="QP258" s="41"/>
      <c r="QQ258" s="41"/>
      <c r="QR258" s="41"/>
      <c r="QS258" s="41"/>
      <c r="QT258" s="41"/>
      <c r="QU258" s="41"/>
      <c r="QV258" s="41"/>
      <c r="QW258" s="41"/>
      <c r="QX258" s="41"/>
      <c r="QY258" s="41"/>
      <c r="QZ258" s="41"/>
      <c r="RA258" s="41"/>
      <c r="RB258" s="41"/>
      <c r="RC258" s="41"/>
      <c r="RD258" s="41"/>
      <c r="RE258" s="41"/>
      <c r="RF258" s="41"/>
      <c r="RG258" s="41"/>
      <c r="RH258" s="41"/>
      <c r="RI258" s="41"/>
      <c r="RJ258" s="41"/>
      <c r="RK258" s="41"/>
      <c r="RL258" s="41"/>
      <c r="RM258" s="41"/>
      <c r="RN258" s="41"/>
      <c r="RO258" s="41"/>
      <c r="RP258" s="41"/>
      <c r="RQ258" s="41"/>
      <c r="RR258" s="41"/>
      <c r="RS258" s="41"/>
      <c r="RT258" s="41"/>
      <c r="RU258" s="41"/>
      <c r="RV258" s="41"/>
      <c r="RW258" s="41"/>
      <c r="RX258" s="41"/>
      <c r="RY258" s="41"/>
      <c r="RZ258" s="41"/>
      <c r="SA258" s="41"/>
      <c r="SB258" s="41"/>
      <c r="SC258" s="41"/>
      <c r="SD258" s="41"/>
      <c r="SE258" s="41"/>
      <c r="SF258" s="41"/>
      <c r="SG258" s="41"/>
      <c r="SH258" s="41"/>
      <c r="SI258" s="41"/>
      <c r="SJ258" s="41"/>
      <c r="SK258" s="41"/>
      <c r="SL258" s="41"/>
      <c r="SM258" s="41"/>
      <c r="SN258" s="41"/>
      <c r="SO258" s="41"/>
      <c r="SP258" s="41"/>
      <c r="SQ258" s="41"/>
      <c r="SR258" s="41"/>
      <c r="SS258" s="41"/>
      <c r="ST258" s="41"/>
      <c r="SU258" s="41"/>
      <c r="SV258" s="41"/>
      <c r="SW258" s="41"/>
      <c r="SX258" s="41"/>
      <c r="SY258" s="41"/>
      <c r="SZ258" s="41"/>
      <c r="TA258" s="41"/>
      <c r="TB258" s="41"/>
      <c r="TC258" s="41"/>
      <c r="TD258" s="41"/>
      <c r="TE258" s="41"/>
      <c r="TF258" s="41"/>
      <c r="TG258" s="41"/>
      <c r="TH258" s="41"/>
      <c r="TI258" s="41"/>
      <c r="TJ258" s="41"/>
      <c r="TK258" s="41"/>
      <c r="TL258" s="41"/>
      <c r="TM258" s="41"/>
      <c r="TN258" s="41"/>
      <c r="TO258" s="41"/>
      <c r="TP258" s="41"/>
      <c r="TQ258" s="41"/>
      <c r="TR258" s="41"/>
      <c r="TS258" s="41"/>
      <c r="TT258" s="41"/>
      <c r="TU258" s="41"/>
      <c r="TV258" s="41"/>
      <c r="TW258" s="41"/>
      <c r="TX258" s="41"/>
      <c r="TY258" s="41"/>
      <c r="TZ258" s="41"/>
      <c r="UA258" s="41"/>
      <c r="UB258" s="41"/>
      <c r="UC258" s="41"/>
      <c r="UD258" s="41"/>
      <c r="UE258" s="41"/>
      <c r="UF258" s="41"/>
      <c r="UG258" s="41"/>
      <c r="UH258" s="41"/>
      <c r="UI258" s="41"/>
      <c r="UJ258" s="41"/>
      <c r="UK258" s="41"/>
      <c r="UL258" s="41"/>
      <c r="UM258" s="41"/>
      <c r="UN258" s="41"/>
      <c r="UO258" s="41"/>
      <c r="UP258" s="41"/>
      <c r="UQ258" s="41"/>
      <c r="UR258" s="41"/>
      <c r="US258" s="41"/>
      <c r="UT258" s="41"/>
      <c r="UU258" s="41"/>
      <c r="UV258" s="41"/>
      <c r="UW258" s="41"/>
      <c r="UX258" s="41"/>
      <c r="UY258" s="41"/>
      <c r="UZ258" s="41"/>
      <c r="VA258" s="41"/>
      <c r="VB258" s="41"/>
      <c r="VC258" s="41"/>
      <c r="VD258" s="41"/>
      <c r="VE258" s="41"/>
      <c r="VF258" s="41"/>
      <c r="VG258" s="41"/>
      <c r="VH258" s="41"/>
      <c r="VI258" s="41"/>
      <c r="VJ258" s="41"/>
      <c r="VK258" s="41"/>
      <c r="VL258" s="41"/>
      <c r="VM258" s="41"/>
      <c r="VN258" s="41"/>
      <c r="VO258" s="41"/>
      <c r="VP258" s="41"/>
      <c r="VQ258" s="41"/>
      <c r="VR258" s="41"/>
      <c r="VS258" s="41"/>
      <c r="VT258" s="41"/>
      <c r="VU258" s="41"/>
      <c r="VV258" s="41"/>
      <c r="VW258" s="41"/>
      <c r="VX258" s="41"/>
      <c r="VY258" s="41"/>
      <c r="VZ258" s="41"/>
      <c r="WA258" s="41"/>
      <c r="WB258" s="41"/>
      <c r="WC258" s="41"/>
      <c r="WD258" s="41"/>
      <c r="WE258" s="41"/>
      <c r="WF258" s="41"/>
      <c r="WG258" s="41"/>
      <c r="WH258" s="41"/>
      <c r="WI258" s="41"/>
      <c r="WJ258" s="41"/>
      <c r="WK258" s="41"/>
      <c r="WL258" s="41"/>
      <c r="WM258" s="41"/>
      <c r="WN258" s="41"/>
      <c r="WO258" s="41"/>
      <c r="WP258" s="41"/>
      <c r="WQ258" s="41"/>
      <c r="WR258" s="41"/>
      <c r="WS258" s="41"/>
      <c r="WT258" s="41"/>
      <c r="WU258" s="41"/>
      <c r="WV258" s="41"/>
      <c r="WW258" s="41"/>
      <c r="WX258" s="41"/>
      <c r="WY258" s="41"/>
      <c r="WZ258" s="41"/>
      <c r="XA258" s="41"/>
      <c r="XB258" s="41"/>
      <c r="XC258" s="41"/>
      <c r="XD258" s="41"/>
      <c r="XE258" s="41"/>
      <c r="XF258" s="41"/>
      <c r="XG258" s="41"/>
      <c r="XH258" s="41"/>
      <c r="XI258" s="41"/>
      <c r="XJ258" s="41"/>
      <c r="XK258" s="41"/>
      <c r="XL258" s="41"/>
      <c r="XM258" s="41"/>
      <c r="XN258" s="41"/>
      <c r="XO258" s="41"/>
      <c r="XP258" s="41"/>
      <c r="XQ258" s="41"/>
      <c r="XR258" s="41"/>
      <c r="XS258" s="41"/>
      <c r="XT258" s="41"/>
      <c r="XU258" s="41"/>
      <c r="XV258" s="41"/>
      <c r="XW258" s="41"/>
      <c r="XX258" s="41"/>
      <c r="XY258" s="41"/>
      <c r="XZ258" s="41"/>
      <c r="YA258" s="41"/>
      <c r="YB258" s="41"/>
      <c r="YC258" s="41"/>
      <c r="YD258" s="41"/>
      <c r="YE258" s="41"/>
      <c r="YF258" s="41"/>
      <c r="YG258" s="41"/>
      <c r="YH258" s="41"/>
      <c r="YI258" s="41"/>
      <c r="YJ258" s="41"/>
      <c r="YK258" s="41"/>
      <c r="YL258" s="41"/>
      <c r="YM258" s="41"/>
      <c r="YN258" s="41"/>
      <c r="YO258" s="41"/>
      <c r="YP258" s="41"/>
      <c r="YQ258" s="41"/>
      <c r="YR258" s="41"/>
      <c r="YS258" s="41"/>
      <c r="YT258" s="41"/>
      <c r="YU258" s="41"/>
      <c r="YV258" s="41"/>
      <c r="YW258" s="41"/>
      <c r="YX258" s="41"/>
      <c r="YY258" s="41"/>
      <c r="YZ258" s="41"/>
      <c r="ZA258" s="41"/>
      <c r="ZB258" s="41"/>
      <c r="ZC258" s="41"/>
      <c r="ZD258" s="41"/>
      <c r="ZE258" s="41"/>
      <c r="ZF258" s="41"/>
      <c r="ZG258" s="41"/>
      <c r="ZH258" s="41"/>
      <c r="ZI258" s="41"/>
      <c r="ZJ258" s="41"/>
      <c r="ZK258" s="41"/>
      <c r="ZL258" s="41"/>
      <c r="ZM258" s="41"/>
      <c r="ZN258" s="41"/>
      <c r="ZO258" s="41"/>
      <c r="ZP258" s="41"/>
      <c r="ZQ258" s="41"/>
      <c r="ZR258" s="41"/>
      <c r="ZS258" s="41"/>
      <c r="ZT258" s="41"/>
      <c r="ZU258" s="41"/>
      <c r="ZV258" s="41"/>
      <c r="ZW258" s="41"/>
      <c r="ZX258" s="41"/>
      <c r="ZY258" s="41"/>
      <c r="ZZ258" s="41"/>
      <c r="AAA258" s="41"/>
      <c r="AAB258" s="41"/>
      <c r="AAC258" s="41"/>
      <c r="AAD258" s="41"/>
      <c r="AAE258" s="41"/>
      <c r="AAF258" s="41"/>
      <c r="AAG258" s="41"/>
      <c r="AAH258" s="41"/>
      <c r="AAI258" s="41"/>
      <c r="AAJ258" s="41"/>
      <c r="AAK258" s="41"/>
      <c r="AAL258" s="41"/>
      <c r="AAM258" s="41"/>
      <c r="AAN258" s="41"/>
      <c r="AAO258" s="41"/>
      <c r="AAP258" s="41"/>
      <c r="AAQ258" s="41"/>
      <c r="AAR258" s="41"/>
      <c r="AAS258" s="41"/>
      <c r="AAT258" s="41"/>
      <c r="AAU258" s="41"/>
      <c r="AAV258" s="41"/>
      <c r="AAW258" s="41"/>
      <c r="AAX258" s="41"/>
      <c r="AAY258" s="41"/>
      <c r="AAZ258" s="41"/>
      <c r="ABA258" s="41"/>
      <c r="ABB258" s="41"/>
      <c r="ABC258" s="41"/>
      <c r="ABD258" s="41"/>
      <c r="ABE258" s="41"/>
      <c r="ABF258" s="41"/>
      <c r="ABG258" s="41"/>
      <c r="ABH258" s="41"/>
      <c r="ABI258" s="41"/>
      <c r="ABJ258" s="41"/>
      <c r="ABK258" s="41"/>
      <c r="ABL258" s="41"/>
      <c r="ABM258" s="41"/>
      <c r="ABN258" s="41"/>
      <c r="ABO258" s="41"/>
      <c r="ABP258" s="41"/>
      <c r="ABQ258" s="41"/>
      <c r="ABR258" s="41"/>
      <c r="ABS258" s="41"/>
      <c r="ABT258" s="41"/>
      <c r="ABU258" s="41"/>
      <c r="ABV258" s="41"/>
      <c r="ABW258" s="41"/>
      <c r="ABX258" s="41"/>
      <c r="ABY258" s="41"/>
      <c r="ABZ258" s="41"/>
      <c r="ACA258" s="41"/>
      <c r="ACB258" s="41"/>
      <c r="ACC258" s="41"/>
      <c r="ACD258" s="41"/>
      <c r="ACE258" s="41"/>
      <c r="ACF258" s="41"/>
      <c r="ACG258" s="41"/>
      <c r="ACH258" s="41"/>
      <c r="ACI258" s="41"/>
      <c r="ACJ258" s="41"/>
      <c r="ACK258" s="41"/>
      <c r="ACL258" s="41"/>
      <c r="ACM258" s="41"/>
      <c r="ACN258" s="41"/>
      <c r="ACO258" s="41"/>
      <c r="ACP258" s="41"/>
      <c r="ACQ258" s="41"/>
      <c r="ACR258" s="41"/>
      <c r="ACS258" s="41"/>
      <c r="ACT258" s="41"/>
      <c r="ACU258" s="41"/>
      <c r="ACV258" s="41"/>
      <c r="ACW258" s="41"/>
      <c r="ACX258" s="41"/>
      <c r="ACY258" s="41"/>
      <c r="ACZ258" s="41"/>
      <c r="ADA258" s="41"/>
      <c r="ADB258" s="41"/>
      <c r="ADC258" s="41"/>
      <c r="ADD258" s="41"/>
      <c r="ADE258" s="41"/>
      <c r="ADF258" s="41"/>
      <c r="ADG258" s="41"/>
      <c r="ADH258" s="41"/>
      <c r="ADI258" s="41"/>
      <c r="ADJ258" s="41"/>
      <c r="ADK258" s="41"/>
      <c r="ADL258" s="41"/>
      <c r="ADM258" s="41"/>
      <c r="ADN258" s="41"/>
      <c r="ADO258" s="41"/>
      <c r="ADP258" s="41"/>
      <c r="ADQ258" s="41"/>
      <c r="ADR258" s="41"/>
      <c r="ADS258" s="41"/>
      <c r="ADT258" s="41"/>
      <c r="ADU258" s="41"/>
      <c r="ADV258" s="41"/>
      <c r="ADW258" s="41"/>
      <c r="ADX258" s="41"/>
      <c r="ADY258" s="41"/>
      <c r="ADZ258" s="41"/>
      <c r="AEA258" s="41"/>
      <c r="AEB258" s="41"/>
      <c r="AEC258" s="41"/>
      <c r="AED258" s="41"/>
      <c r="AEE258" s="41"/>
      <c r="AEF258" s="41"/>
      <c r="AEG258" s="41"/>
      <c r="AEH258" s="41"/>
      <c r="AEI258" s="41"/>
      <c r="AEJ258" s="41"/>
      <c r="AEK258" s="41"/>
      <c r="AEL258" s="41"/>
      <c r="AEM258" s="41"/>
      <c r="AEN258" s="41"/>
      <c r="AEO258" s="41"/>
      <c r="AEP258" s="41"/>
      <c r="AEQ258" s="41"/>
      <c r="AER258" s="41"/>
      <c r="AES258" s="41"/>
      <c r="AET258" s="41"/>
      <c r="AEU258" s="41"/>
      <c r="AEV258" s="41"/>
      <c r="AEW258" s="41"/>
      <c r="AEX258" s="41"/>
      <c r="AEY258" s="41"/>
      <c r="AEZ258" s="41"/>
      <c r="AFA258" s="41"/>
      <c r="AFB258" s="41"/>
      <c r="AFC258" s="41"/>
      <c r="AFD258" s="41"/>
      <c r="AFE258" s="41"/>
      <c r="AFF258" s="41"/>
      <c r="AFG258" s="41"/>
      <c r="AFH258" s="41"/>
      <c r="AFI258" s="41"/>
      <c r="AFJ258" s="41"/>
      <c r="AFK258" s="41"/>
      <c r="AFL258" s="41"/>
      <c r="AFM258" s="41"/>
      <c r="AFN258" s="41"/>
      <c r="AFO258" s="41"/>
      <c r="AFP258" s="41"/>
      <c r="AFQ258" s="41"/>
      <c r="AFR258" s="41"/>
      <c r="AFS258" s="41"/>
      <c r="AFT258" s="41"/>
      <c r="AFU258" s="41"/>
      <c r="AFV258" s="41"/>
      <c r="AFW258" s="41"/>
      <c r="AFX258" s="41"/>
      <c r="AFY258" s="41"/>
      <c r="AFZ258" s="41"/>
      <c r="AGA258" s="41"/>
      <c r="AGB258" s="41"/>
      <c r="AGC258" s="41"/>
      <c r="AGD258" s="41"/>
      <c r="AGE258" s="41"/>
      <c r="AGF258" s="41"/>
      <c r="AGG258" s="41"/>
      <c r="AGH258" s="41"/>
      <c r="AGI258" s="41"/>
      <c r="AGJ258" s="41"/>
      <c r="AGK258" s="41"/>
      <c r="AGL258" s="41"/>
      <c r="AGM258" s="41"/>
      <c r="AGN258" s="41"/>
      <c r="AGO258" s="41"/>
      <c r="AGP258" s="41"/>
      <c r="AGQ258" s="41"/>
      <c r="AGR258" s="41"/>
      <c r="AGS258" s="41"/>
      <c r="AGT258" s="41"/>
      <c r="AGU258" s="41"/>
      <c r="AGV258" s="41"/>
      <c r="AGW258" s="41"/>
      <c r="AGX258" s="41"/>
      <c r="AGY258" s="41"/>
      <c r="AGZ258" s="41"/>
      <c r="AHA258" s="41"/>
      <c r="AHB258" s="41"/>
      <c r="AHC258" s="41"/>
      <c r="AHD258" s="41"/>
      <c r="AHE258" s="41"/>
      <c r="AHF258" s="41"/>
      <c r="AHG258" s="41"/>
      <c r="AHH258" s="41"/>
      <c r="AHI258" s="41"/>
      <c r="AHJ258" s="41"/>
      <c r="AHK258" s="41"/>
      <c r="AHL258" s="41"/>
      <c r="AHM258" s="41"/>
      <c r="AHN258" s="41"/>
      <c r="AHO258" s="41"/>
      <c r="AHP258" s="41"/>
      <c r="AHQ258" s="41"/>
      <c r="AHR258" s="41"/>
      <c r="AHS258" s="41"/>
      <c r="AHT258" s="41"/>
      <c r="AHU258" s="41"/>
      <c r="AHV258" s="41"/>
      <c r="AHW258" s="41"/>
      <c r="AHX258" s="41"/>
      <c r="AHY258" s="41"/>
      <c r="AHZ258" s="41"/>
      <c r="AIA258" s="41"/>
      <c r="AIB258" s="41"/>
      <c r="AIC258" s="41"/>
      <c r="AID258" s="41"/>
      <c r="AIE258" s="41"/>
      <c r="AIF258" s="41"/>
      <c r="AIG258" s="41"/>
      <c r="AIH258" s="41"/>
      <c r="AII258" s="41"/>
      <c r="AIJ258" s="41"/>
      <c r="AIK258" s="41"/>
      <c r="AIL258" s="41"/>
      <c r="AIM258" s="41"/>
      <c r="AIN258" s="41"/>
      <c r="AIO258" s="41"/>
      <c r="AIP258" s="41"/>
      <c r="AIQ258" s="41"/>
      <c r="AIR258" s="41"/>
      <c r="AIS258" s="41"/>
      <c r="AIT258" s="41"/>
      <c r="AIU258" s="41"/>
      <c r="AIV258" s="41"/>
      <c r="AIW258" s="41"/>
      <c r="AIX258" s="41"/>
      <c r="AIY258" s="41"/>
      <c r="AIZ258" s="41"/>
      <c r="AJA258" s="41"/>
      <c r="AJB258" s="41"/>
      <c r="AJC258" s="41"/>
      <c r="AJD258" s="41"/>
      <c r="AJE258" s="41"/>
      <c r="AJF258" s="41"/>
      <c r="AJG258" s="41"/>
      <c r="AJH258" s="41"/>
      <c r="AJI258" s="41"/>
      <c r="AJJ258" s="41"/>
      <c r="AJK258" s="41"/>
      <c r="AJL258" s="41"/>
      <c r="AJM258" s="41"/>
      <c r="AJN258" s="41"/>
      <c r="AJO258" s="41"/>
      <c r="AJP258" s="41"/>
      <c r="AJQ258" s="41"/>
      <c r="AJR258" s="41"/>
      <c r="AJS258" s="41"/>
      <c r="AJT258" s="41"/>
      <c r="AJU258" s="41"/>
      <c r="AJV258" s="41"/>
      <c r="AJW258" s="41"/>
      <c r="AJX258" s="41"/>
      <c r="AJY258" s="41"/>
      <c r="AJZ258" s="41"/>
      <c r="AKA258" s="41"/>
      <c r="AKB258" s="41"/>
      <c r="AKC258" s="41"/>
      <c r="AKD258" s="41"/>
      <c r="AKE258" s="41"/>
      <c r="AKF258" s="41"/>
      <c r="AKG258" s="41"/>
      <c r="AKH258" s="41"/>
      <c r="AKI258" s="41"/>
      <c r="AKJ258" s="41"/>
      <c r="AKK258" s="41"/>
      <c r="AKL258" s="41"/>
      <c r="AKM258" s="41"/>
      <c r="AKN258" s="41"/>
      <c r="AKO258" s="41"/>
      <c r="AKP258" s="41"/>
      <c r="AKQ258" s="41"/>
      <c r="AKR258" s="41"/>
      <c r="AKS258" s="41"/>
      <c r="AKT258" s="41"/>
      <c r="AKU258" s="41"/>
      <c r="AKV258" s="41"/>
      <c r="AKW258" s="41"/>
      <c r="AKX258" s="41"/>
      <c r="AKY258" s="41"/>
      <c r="AKZ258" s="41"/>
      <c r="ALA258" s="41"/>
      <c r="ALB258" s="41"/>
      <c r="ALC258" s="41"/>
      <c r="ALD258" s="41"/>
      <c r="ALE258" s="41"/>
      <c r="ALF258" s="41"/>
      <c r="ALG258" s="41"/>
      <c r="ALH258" s="41"/>
      <c r="ALI258" s="41"/>
      <c r="ALJ258" s="41"/>
      <c r="ALK258" s="41"/>
      <c r="ALL258" s="41"/>
      <c r="ALM258" s="41"/>
      <c r="ALN258" s="41"/>
      <c r="ALO258" s="41"/>
      <c r="ALP258" s="41"/>
      <c r="ALQ258" s="41"/>
      <c r="ALR258" s="41"/>
      <c r="ALS258" s="41"/>
      <c r="ALT258" s="41"/>
      <c r="ALU258" s="41"/>
      <c r="ALV258" s="41"/>
      <c r="ALW258" s="41"/>
      <c r="ALX258" s="41"/>
      <c r="ALY258" s="41"/>
      <c r="ALZ258" s="41"/>
      <c r="AMA258" s="41"/>
      <c r="AMB258" s="41"/>
      <c r="AMC258" s="41"/>
      <c r="AMD258" s="41"/>
      <c r="AME258" s="41"/>
    </row>
    <row r="259" spans="1:1019" ht="21.75" customHeight="1" thickBot="1" x14ac:dyDescent="0.25">
      <c r="A259" s="586"/>
      <c r="B259" s="690"/>
      <c r="C259" s="690"/>
      <c r="D259" s="1300"/>
      <c r="E259" s="1089"/>
      <c r="F259" s="1116"/>
      <c r="G259" s="1301"/>
      <c r="H259" s="1095"/>
      <c r="I259" s="1302"/>
      <c r="J259" s="1303" t="s">
        <v>26</v>
      </c>
      <c r="K259" s="544">
        <f>SUM(K256:K258)</f>
        <v>0</v>
      </c>
      <c r="L259" s="1304">
        <f t="shared" ref="L259:N259" si="84">SUM(L256:L258)</f>
        <v>0</v>
      </c>
      <c r="M259" s="1304">
        <f t="shared" si="84"/>
        <v>0</v>
      </c>
      <c r="N259" s="545">
        <f t="shared" si="84"/>
        <v>0</v>
      </c>
      <c r="O259" s="546">
        <f t="shared" ref="O259:AB259" si="85">SUM(O256:O257)</f>
        <v>0</v>
      </c>
      <c r="P259" s="1305">
        <f>SUM(P256:P258)</f>
        <v>0</v>
      </c>
      <c r="Q259" s="1305">
        <f>SUM(Q256:Q258)</f>
        <v>0</v>
      </c>
      <c r="R259" s="547">
        <f>SUM(R256:R258)</f>
        <v>0</v>
      </c>
      <c r="S259" s="544">
        <f>SUM(S256:S258)</f>
        <v>168</v>
      </c>
      <c r="T259" s="1304">
        <f t="shared" ref="T259:V259" si="86">SUM(T256:T258)</f>
        <v>0</v>
      </c>
      <c r="U259" s="1304">
        <f t="shared" si="86"/>
        <v>0</v>
      </c>
      <c r="V259" s="545">
        <f t="shared" si="86"/>
        <v>168</v>
      </c>
      <c r="W259" s="544">
        <f t="shared" si="85"/>
        <v>0</v>
      </c>
      <c r="X259" s="1304">
        <f>SUM(X256:X258)</f>
        <v>0</v>
      </c>
      <c r="Y259" s="1304">
        <f>SUM(Y256:Y258)</f>
        <v>0</v>
      </c>
      <c r="Z259" s="1306">
        <f>SUM(Z256:Z258)</f>
        <v>0</v>
      </c>
      <c r="AA259" s="548">
        <f t="shared" si="85"/>
        <v>0</v>
      </c>
      <c r="AB259" s="548">
        <f t="shared" si="85"/>
        <v>0</v>
      </c>
      <c r="AC259" s="1307"/>
      <c r="AD259" s="1308"/>
      <c r="AE259" s="1308"/>
      <c r="AF259" s="1309"/>
      <c r="AG259" s="41"/>
      <c r="AH259" s="41"/>
      <c r="AI259" s="41"/>
      <c r="AJ259" s="41"/>
      <c r="AK259" s="41"/>
      <c r="AL259" s="41"/>
      <c r="AM259" s="41"/>
      <c r="AN259" s="67"/>
      <c r="AO259" s="67"/>
      <c r="AP259" s="67"/>
      <c r="AQ259" s="53"/>
      <c r="AR259" s="53"/>
      <c r="AS259" s="53"/>
      <c r="AT259" s="53"/>
      <c r="AU259" s="53"/>
      <c r="AV259" s="53"/>
      <c r="AW259" s="53"/>
      <c r="AX259" s="53"/>
      <c r="AY259" s="53"/>
      <c r="AZ259" s="53"/>
      <c r="BA259" s="53"/>
      <c r="BB259" s="53"/>
      <c r="BC259" s="53"/>
      <c r="BD259" s="53"/>
      <c r="BE259" s="53"/>
      <c r="BF259" s="53"/>
      <c r="BG259" s="54"/>
      <c r="BH259" s="41"/>
      <c r="BI259" s="41"/>
      <c r="BJ259" s="41"/>
      <c r="BK259" s="41"/>
      <c r="BL259" s="41"/>
      <c r="BM259" s="41"/>
      <c r="BN259" s="41"/>
      <c r="BO259" s="41"/>
      <c r="BP259" s="41"/>
      <c r="BQ259" s="41"/>
      <c r="BR259" s="41"/>
      <c r="BS259" s="41"/>
      <c r="BT259" s="41"/>
      <c r="BU259" s="41"/>
      <c r="BV259" s="41"/>
      <c r="BW259" s="41"/>
      <c r="BX259" s="41"/>
      <c r="BY259" s="41"/>
      <c r="BZ259" s="41"/>
      <c r="CA259" s="41"/>
      <c r="CB259" s="41"/>
      <c r="CC259" s="41"/>
      <c r="CD259" s="41"/>
      <c r="CE259" s="41"/>
      <c r="CF259" s="41"/>
      <c r="CG259" s="41"/>
      <c r="CH259" s="41"/>
      <c r="CI259" s="41"/>
      <c r="CJ259" s="41"/>
      <c r="CK259" s="41"/>
      <c r="CL259" s="41"/>
      <c r="CM259" s="41"/>
      <c r="CN259" s="41"/>
      <c r="CO259" s="41"/>
      <c r="CP259" s="41"/>
      <c r="CQ259" s="41"/>
      <c r="CR259" s="41"/>
      <c r="CS259" s="41"/>
      <c r="CT259" s="41"/>
      <c r="CU259" s="41"/>
      <c r="CV259" s="41"/>
      <c r="CW259" s="41"/>
      <c r="CX259" s="41"/>
      <c r="CY259" s="41"/>
      <c r="CZ259" s="41"/>
      <c r="DA259" s="41"/>
      <c r="DB259" s="41"/>
      <c r="DC259" s="41"/>
      <c r="DD259" s="41"/>
      <c r="DE259" s="41"/>
      <c r="DF259" s="41"/>
      <c r="DG259" s="41"/>
      <c r="DH259" s="41"/>
      <c r="DI259" s="41"/>
      <c r="DJ259" s="41"/>
      <c r="DK259" s="41"/>
      <c r="DL259" s="41"/>
      <c r="DM259" s="41"/>
      <c r="DN259" s="41"/>
      <c r="DO259" s="41"/>
      <c r="DP259" s="41"/>
      <c r="DQ259" s="41"/>
      <c r="DR259" s="41"/>
      <c r="DS259" s="41"/>
      <c r="DT259" s="41"/>
      <c r="DU259" s="41"/>
      <c r="DV259" s="41"/>
      <c r="DW259" s="41"/>
      <c r="DX259" s="41"/>
      <c r="DY259" s="41"/>
      <c r="DZ259" s="41"/>
      <c r="EA259" s="41"/>
      <c r="EB259" s="41"/>
      <c r="EC259" s="41"/>
      <c r="ED259" s="41"/>
      <c r="EE259" s="41"/>
      <c r="EF259" s="41"/>
      <c r="EG259" s="41"/>
      <c r="EH259" s="41"/>
      <c r="EI259" s="41"/>
      <c r="EJ259" s="41"/>
      <c r="EK259" s="41"/>
      <c r="EL259" s="41"/>
      <c r="EM259" s="41"/>
      <c r="EN259" s="41"/>
      <c r="EO259" s="41"/>
      <c r="EP259" s="41"/>
      <c r="EQ259" s="41"/>
      <c r="ER259" s="41"/>
      <c r="ES259" s="41"/>
      <c r="ET259" s="41"/>
      <c r="EU259" s="41"/>
      <c r="EV259" s="41"/>
      <c r="EW259" s="41"/>
      <c r="EX259" s="41"/>
      <c r="EY259" s="41"/>
      <c r="EZ259" s="41"/>
      <c r="FA259" s="41"/>
      <c r="FB259" s="41"/>
      <c r="FC259" s="41"/>
      <c r="FD259" s="41"/>
      <c r="FE259" s="41"/>
      <c r="FF259" s="41"/>
      <c r="FG259" s="41"/>
      <c r="FH259" s="41"/>
      <c r="FI259" s="41"/>
      <c r="FJ259" s="41"/>
      <c r="FK259" s="41"/>
      <c r="FL259" s="41"/>
      <c r="FM259" s="41"/>
      <c r="FN259" s="41"/>
      <c r="FO259" s="41"/>
      <c r="FP259" s="41"/>
      <c r="FQ259" s="41"/>
      <c r="FR259" s="41"/>
      <c r="FS259" s="41"/>
      <c r="FT259" s="41"/>
      <c r="FU259" s="41"/>
      <c r="FV259" s="41"/>
      <c r="FW259" s="41"/>
      <c r="FX259" s="41"/>
      <c r="FY259" s="41"/>
      <c r="FZ259" s="41"/>
      <c r="GA259" s="41"/>
      <c r="GB259" s="41"/>
      <c r="GC259" s="41"/>
      <c r="GD259" s="41"/>
      <c r="GE259" s="41"/>
      <c r="GF259" s="41"/>
      <c r="GG259" s="41"/>
      <c r="GH259" s="41"/>
      <c r="GI259" s="41"/>
      <c r="GJ259" s="41"/>
      <c r="GK259" s="41"/>
      <c r="GL259" s="41"/>
      <c r="GM259" s="41"/>
      <c r="GN259" s="41"/>
      <c r="GO259" s="41"/>
      <c r="GP259" s="41"/>
      <c r="GQ259" s="41"/>
      <c r="GR259" s="41"/>
      <c r="GS259" s="41"/>
      <c r="GT259" s="41"/>
      <c r="GU259" s="41"/>
      <c r="GV259" s="41"/>
      <c r="GW259" s="41"/>
      <c r="GX259" s="41"/>
      <c r="GY259" s="41"/>
      <c r="GZ259" s="41"/>
      <c r="HA259" s="41"/>
      <c r="HB259" s="41"/>
      <c r="HC259" s="41"/>
      <c r="HD259" s="41"/>
      <c r="HE259" s="41"/>
      <c r="HF259" s="41"/>
      <c r="HG259" s="41"/>
      <c r="HH259" s="41"/>
      <c r="HI259" s="41"/>
      <c r="HJ259" s="41"/>
      <c r="HK259" s="41"/>
      <c r="HL259" s="41"/>
      <c r="HM259" s="41"/>
      <c r="HN259" s="41"/>
      <c r="HO259" s="41"/>
      <c r="HP259" s="41"/>
      <c r="HQ259" s="41"/>
      <c r="HR259" s="41"/>
      <c r="HS259" s="41"/>
      <c r="HT259" s="41"/>
      <c r="HU259" s="41"/>
      <c r="HV259" s="41"/>
      <c r="HW259" s="41"/>
      <c r="HX259" s="41"/>
      <c r="HY259" s="41"/>
      <c r="HZ259" s="41"/>
      <c r="IA259" s="41"/>
      <c r="IB259" s="41"/>
      <c r="IC259" s="41"/>
      <c r="ID259" s="41"/>
      <c r="IE259" s="41"/>
      <c r="IF259" s="41"/>
      <c r="IG259" s="41"/>
      <c r="IH259" s="41"/>
      <c r="II259" s="41"/>
      <c r="IJ259" s="41"/>
      <c r="IK259" s="41"/>
      <c r="IL259" s="41"/>
      <c r="IM259" s="41"/>
      <c r="IN259" s="41"/>
      <c r="IO259" s="41"/>
      <c r="IP259" s="41"/>
      <c r="IQ259" s="41"/>
      <c r="IR259" s="41"/>
      <c r="IS259" s="41"/>
      <c r="IT259" s="41"/>
      <c r="IU259" s="41"/>
      <c r="IV259" s="41"/>
      <c r="IW259" s="41"/>
      <c r="IX259" s="41"/>
      <c r="IY259" s="41"/>
      <c r="IZ259" s="41"/>
      <c r="JA259" s="41"/>
      <c r="JB259" s="41"/>
      <c r="JC259" s="41"/>
      <c r="JD259" s="41"/>
      <c r="JE259" s="41"/>
      <c r="JF259" s="41"/>
      <c r="JG259" s="41"/>
      <c r="JH259" s="41"/>
      <c r="JI259" s="41"/>
      <c r="JJ259" s="41"/>
      <c r="JK259" s="41"/>
      <c r="JL259" s="41"/>
      <c r="JM259" s="41"/>
      <c r="JN259" s="41"/>
      <c r="JO259" s="41"/>
      <c r="JP259" s="41"/>
      <c r="JQ259" s="41"/>
      <c r="JR259" s="41"/>
      <c r="JS259" s="41"/>
      <c r="JT259" s="41"/>
      <c r="JU259" s="41"/>
      <c r="JV259" s="41"/>
      <c r="JW259" s="41"/>
      <c r="JX259" s="41"/>
      <c r="JY259" s="41"/>
      <c r="JZ259" s="41"/>
      <c r="KA259" s="41"/>
      <c r="KB259" s="41"/>
      <c r="KC259" s="41"/>
      <c r="KD259" s="41"/>
      <c r="KE259" s="41"/>
      <c r="KF259" s="41"/>
      <c r="KG259" s="41"/>
      <c r="KH259" s="41"/>
      <c r="KI259" s="41"/>
      <c r="KJ259" s="41"/>
      <c r="KK259" s="41"/>
      <c r="KL259" s="41"/>
      <c r="KM259" s="41"/>
      <c r="KN259" s="41"/>
      <c r="KO259" s="41"/>
      <c r="KP259" s="41"/>
      <c r="KQ259" s="41"/>
      <c r="KR259" s="41"/>
      <c r="KS259" s="41"/>
      <c r="KT259" s="41"/>
      <c r="KU259" s="41"/>
      <c r="KV259" s="41"/>
      <c r="KW259" s="41"/>
      <c r="KX259" s="41"/>
      <c r="KY259" s="41"/>
      <c r="KZ259" s="41"/>
      <c r="LA259" s="41"/>
      <c r="LB259" s="41"/>
      <c r="LC259" s="41"/>
      <c r="LD259" s="41"/>
      <c r="LE259" s="41"/>
      <c r="LF259" s="41"/>
      <c r="LG259" s="41"/>
      <c r="LH259" s="41"/>
      <c r="LI259" s="41"/>
      <c r="LJ259" s="41"/>
      <c r="LK259" s="41"/>
      <c r="LL259" s="41"/>
      <c r="LM259" s="41"/>
      <c r="LN259" s="41"/>
      <c r="LO259" s="41"/>
      <c r="LP259" s="41"/>
      <c r="LQ259" s="41"/>
      <c r="LR259" s="41"/>
      <c r="LS259" s="41"/>
      <c r="LT259" s="41"/>
      <c r="LU259" s="41"/>
      <c r="LV259" s="41"/>
      <c r="LW259" s="41"/>
      <c r="LX259" s="41"/>
      <c r="LY259" s="41"/>
      <c r="LZ259" s="41"/>
      <c r="MA259" s="41"/>
      <c r="MB259" s="41"/>
      <c r="MC259" s="41"/>
      <c r="MD259" s="41"/>
      <c r="ME259" s="41"/>
      <c r="MF259" s="41"/>
      <c r="MG259" s="41"/>
      <c r="MH259" s="41"/>
      <c r="MI259" s="41"/>
      <c r="MJ259" s="41"/>
      <c r="MK259" s="41"/>
      <c r="ML259" s="41"/>
      <c r="MM259" s="41"/>
      <c r="MN259" s="41"/>
      <c r="MO259" s="41"/>
      <c r="MP259" s="41"/>
      <c r="MQ259" s="41"/>
      <c r="MR259" s="41"/>
      <c r="MS259" s="41"/>
      <c r="MT259" s="41"/>
      <c r="MU259" s="41"/>
      <c r="MV259" s="41"/>
      <c r="MW259" s="41"/>
      <c r="MX259" s="41"/>
      <c r="MY259" s="41"/>
      <c r="MZ259" s="41"/>
      <c r="NA259" s="41"/>
      <c r="NB259" s="41"/>
      <c r="NC259" s="41"/>
      <c r="ND259" s="41"/>
      <c r="NE259" s="41"/>
      <c r="NF259" s="41"/>
      <c r="NG259" s="41"/>
      <c r="NH259" s="41"/>
      <c r="NI259" s="41"/>
      <c r="NJ259" s="41"/>
      <c r="NK259" s="41"/>
      <c r="NL259" s="41"/>
      <c r="NM259" s="41"/>
      <c r="NN259" s="41"/>
      <c r="NO259" s="41"/>
      <c r="NP259" s="41"/>
      <c r="NQ259" s="41"/>
      <c r="NR259" s="41"/>
      <c r="NS259" s="41"/>
      <c r="NT259" s="41"/>
      <c r="NU259" s="41"/>
      <c r="NV259" s="41"/>
      <c r="NW259" s="41"/>
      <c r="NX259" s="41"/>
      <c r="NY259" s="41"/>
      <c r="NZ259" s="41"/>
      <c r="OA259" s="41"/>
      <c r="OB259" s="41"/>
      <c r="OC259" s="41"/>
      <c r="OD259" s="41"/>
      <c r="OE259" s="41"/>
      <c r="OF259" s="41"/>
      <c r="OG259" s="41"/>
      <c r="OH259" s="41"/>
      <c r="OI259" s="41"/>
      <c r="OJ259" s="41"/>
      <c r="OK259" s="41"/>
      <c r="OL259" s="41"/>
      <c r="OM259" s="41"/>
      <c r="ON259" s="41"/>
      <c r="OO259" s="41"/>
      <c r="OP259" s="41"/>
      <c r="OQ259" s="41"/>
      <c r="OR259" s="41"/>
      <c r="OS259" s="41"/>
      <c r="OT259" s="41"/>
      <c r="OU259" s="41"/>
      <c r="OV259" s="41"/>
      <c r="OW259" s="41"/>
      <c r="OX259" s="41"/>
      <c r="OY259" s="41"/>
      <c r="OZ259" s="41"/>
      <c r="PA259" s="41"/>
      <c r="PB259" s="41"/>
      <c r="PC259" s="41"/>
      <c r="PD259" s="41"/>
      <c r="PE259" s="41"/>
      <c r="PF259" s="41"/>
      <c r="PG259" s="41"/>
      <c r="PH259" s="41"/>
      <c r="PI259" s="41"/>
      <c r="PJ259" s="41"/>
      <c r="PK259" s="41"/>
      <c r="PL259" s="41"/>
      <c r="PM259" s="41"/>
      <c r="PN259" s="41"/>
      <c r="PO259" s="41"/>
      <c r="PP259" s="41"/>
      <c r="PQ259" s="41"/>
      <c r="PR259" s="41"/>
      <c r="PS259" s="41"/>
      <c r="PT259" s="41"/>
      <c r="PU259" s="41"/>
      <c r="PV259" s="41"/>
      <c r="PW259" s="41"/>
      <c r="PX259" s="41"/>
      <c r="PY259" s="41"/>
      <c r="PZ259" s="41"/>
      <c r="QA259" s="41"/>
      <c r="QB259" s="41"/>
      <c r="QC259" s="41"/>
      <c r="QD259" s="41"/>
      <c r="QE259" s="41"/>
      <c r="QF259" s="41"/>
      <c r="QG259" s="41"/>
      <c r="QH259" s="41"/>
      <c r="QI259" s="41"/>
      <c r="QJ259" s="41"/>
      <c r="QK259" s="41"/>
      <c r="QL259" s="41"/>
      <c r="QM259" s="41"/>
      <c r="QN259" s="41"/>
      <c r="QO259" s="41"/>
      <c r="QP259" s="41"/>
      <c r="QQ259" s="41"/>
      <c r="QR259" s="41"/>
      <c r="QS259" s="41"/>
      <c r="QT259" s="41"/>
      <c r="QU259" s="41"/>
      <c r="QV259" s="41"/>
      <c r="QW259" s="41"/>
      <c r="QX259" s="41"/>
      <c r="QY259" s="41"/>
      <c r="QZ259" s="41"/>
      <c r="RA259" s="41"/>
      <c r="RB259" s="41"/>
      <c r="RC259" s="41"/>
      <c r="RD259" s="41"/>
      <c r="RE259" s="41"/>
      <c r="RF259" s="41"/>
      <c r="RG259" s="41"/>
      <c r="RH259" s="41"/>
      <c r="RI259" s="41"/>
      <c r="RJ259" s="41"/>
      <c r="RK259" s="41"/>
      <c r="RL259" s="41"/>
      <c r="RM259" s="41"/>
      <c r="RN259" s="41"/>
      <c r="RO259" s="41"/>
      <c r="RP259" s="41"/>
      <c r="RQ259" s="41"/>
      <c r="RR259" s="41"/>
      <c r="RS259" s="41"/>
      <c r="RT259" s="41"/>
      <c r="RU259" s="41"/>
      <c r="RV259" s="41"/>
      <c r="RW259" s="41"/>
      <c r="RX259" s="41"/>
      <c r="RY259" s="41"/>
      <c r="RZ259" s="41"/>
      <c r="SA259" s="41"/>
      <c r="SB259" s="41"/>
      <c r="SC259" s="41"/>
      <c r="SD259" s="41"/>
      <c r="SE259" s="41"/>
      <c r="SF259" s="41"/>
      <c r="SG259" s="41"/>
      <c r="SH259" s="41"/>
      <c r="SI259" s="41"/>
      <c r="SJ259" s="41"/>
      <c r="SK259" s="41"/>
      <c r="SL259" s="41"/>
      <c r="SM259" s="41"/>
      <c r="SN259" s="41"/>
      <c r="SO259" s="41"/>
      <c r="SP259" s="41"/>
      <c r="SQ259" s="41"/>
      <c r="SR259" s="41"/>
      <c r="SS259" s="41"/>
      <c r="ST259" s="41"/>
      <c r="SU259" s="41"/>
      <c r="SV259" s="41"/>
      <c r="SW259" s="41"/>
      <c r="SX259" s="41"/>
      <c r="SY259" s="41"/>
      <c r="SZ259" s="41"/>
      <c r="TA259" s="41"/>
      <c r="TB259" s="41"/>
      <c r="TC259" s="41"/>
      <c r="TD259" s="41"/>
      <c r="TE259" s="41"/>
      <c r="TF259" s="41"/>
      <c r="TG259" s="41"/>
      <c r="TH259" s="41"/>
      <c r="TI259" s="41"/>
      <c r="TJ259" s="41"/>
      <c r="TK259" s="41"/>
      <c r="TL259" s="41"/>
      <c r="TM259" s="41"/>
      <c r="TN259" s="41"/>
      <c r="TO259" s="41"/>
      <c r="TP259" s="41"/>
      <c r="TQ259" s="41"/>
      <c r="TR259" s="41"/>
      <c r="TS259" s="41"/>
      <c r="TT259" s="41"/>
      <c r="TU259" s="41"/>
      <c r="TV259" s="41"/>
      <c r="TW259" s="41"/>
      <c r="TX259" s="41"/>
      <c r="TY259" s="41"/>
      <c r="TZ259" s="41"/>
      <c r="UA259" s="41"/>
      <c r="UB259" s="41"/>
      <c r="UC259" s="41"/>
      <c r="UD259" s="41"/>
      <c r="UE259" s="41"/>
      <c r="UF259" s="41"/>
      <c r="UG259" s="41"/>
      <c r="UH259" s="41"/>
      <c r="UI259" s="41"/>
      <c r="UJ259" s="41"/>
      <c r="UK259" s="41"/>
      <c r="UL259" s="41"/>
      <c r="UM259" s="41"/>
      <c r="UN259" s="41"/>
      <c r="UO259" s="41"/>
      <c r="UP259" s="41"/>
      <c r="UQ259" s="41"/>
      <c r="UR259" s="41"/>
      <c r="US259" s="41"/>
      <c r="UT259" s="41"/>
      <c r="UU259" s="41"/>
      <c r="UV259" s="41"/>
      <c r="UW259" s="41"/>
      <c r="UX259" s="41"/>
      <c r="UY259" s="41"/>
      <c r="UZ259" s="41"/>
      <c r="VA259" s="41"/>
      <c r="VB259" s="41"/>
      <c r="VC259" s="41"/>
      <c r="VD259" s="41"/>
      <c r="VE259" s="41"/>
      <c r="VF259" s="41"/>
      <c r="VG259" s="41"/>
      <c r="VH259" s="41"/>
      <c r="VI259" s="41"/>
      <c r="VJ259" s="41"/>
      <c r="VK259" s="41"/>
      <c r="VL259" s="41"/>
      <c r="VM259" s="41"/>
      <c r="VN259" s="41"/>
      <c r="VO259" s="41"/>
      <c r="VP259" s="41"/>
      <c r="VQ259" s="41"/>
      <c r="VR259" s="41"/>
      <c r="VS259" s="41"/>
      <c r="VT259" s="41"/>
      <c r="VU259" s="41"/>
      <c r="VV259" s="41"/>
      <c r="VW259" s="41"/>
      <c r="VX259" s="41"/>
      <c r="VY259" s="41"/>
      <c r="VZ259" s="41"/>
      <c r="WA259" s="41"/>
      <c r="WB259" s="41"/>
      <c r="WC259" s="41"/>
      <c r="WD259" s="41"/>
      <c r="WE259" s="41"/>
      <c r="WF259" s="41"/>
      <c r="WG259" s="41"/>
      <c r="WH259" s="41"/>
      <c r="WI259" s="41"/>
      <c r="WJ259" s="41"/>
      <c r="WK259" s="41"/>
      <c r="WL259" s="41"/>
      <c r="WM259" s="41"/>
      <c r="WN259" s="41"/>
      <c r="WO259" s="41"/>
      <c r="WP259" s="41"/>
      <c r="WQ259" s="41"/>
      <c r="WR259" s="41"/>
      <c r="WS259" s="41"/>
      <c r="WT259" s="41"/>
      <c r="WU259" s="41"/>
      <c r="WV259" s="41"/>
      <c r="WW259" s="41"/>
      <c r="WX259" s="41"/>
      <c r="WY259" s="41"/>
      <c r="WZ259" s="41"/>
      <c r="XA259" s="41"/>
      <c r="XB259" s="41"/>
      <c r="XC259" s="41"/>
      <c r="XD259" s="41"/>
      <c r="XE259" s="41"/>
      <c r="XF259" s="41"/>
      <c r="XG259" s="41"/>
      <c r="XH259" s="41"/>
      <c r="XI259" s="41"/>
      <c r="XJ259" s="41"/>
      <c r="XK259" s="41"/>
      <c r="XL259" s="41"/>
      <c r="XM259" s="41"/>
      <c r="XN259" s="41"/>
      <c r="XO259" s="41"/>
      <c r="XP259" s="41"/>
      <c r="XQ259" s="41"/>
      <c r="XR259" s="41"/>
      <c r="XS259" s="41"/>
      <c r="XT259" s="41"/>
      <c r="XU259" s="41"/>
      <c r="XV259" s="41"/>
      <c r="XW259" s="41"/>
      <c r="XX259" s="41"/>
      <c r="XY259" s="41"/>
      <c r="XZ259" s="41"/>
      <c r="YA259" s="41"/>
      <c r="YB259" s="41"/>
      <c r="YC259" s="41"/>
      <c r="YD259" s="41"/>
      <c r="YE259" s="41"/>
      <c r="YF259" s="41"/>
      <c r="YG259" s="41"/>
      <c r="YH259" s="41"/>
      <c r="YI259" s="41"/>
      <c r="YJ259" s="41"/>
      <c r="YK259" s="41"/>
      <c r="YL259" s="41"/>
      <c r="YM259" s="41"/>
      <c r="YN259" s="41"/>
      <c r="YO259" s="41"/>
      <c r="YP259" s="41"/>
      <c r="YQ259" s="41"/>
      <c r="YR259" s="41"/>
      <c r="YS259" s="41"/>
      <c r="YT259" s="41"/>
      <c r="YU259" s="41"/>
      <c r="YV259" s="41"/>
      <c r="YW259" s="41"/>
      <c r="YX259" s="41"/>
      <c r="YY259" s="41"/>
      <c r="YZ259" s="41"/>
      <c r="ZA259" s="41"/>
      <c r="ZB259" s="41"/>
      <c r="ZC259" s="41"/>
      <c r="ZD259" s="41"/>
      <c r="ZE259" s="41"/>
      <c r="ZF259" s="41"/>
      <c r="ZG259" s="41"/>
      <c r="ZH259" s="41"/>
      <c r="ZI259" s="41"/>
      <c r="ZJ259" s="41"/>
      <c r="ZK259" s="41"/>
      <c r="ZL259" s="41"/>
      <c r="ZM259" s="41"/>
      <c r="ZN259" s="41"/>
      <c r="ZO259" s="41"/>
      <c r="ZP259" s="41"/>
      <c r="ZQ259" s="41"/>
      <c r="ZR259" s="41"/>
      <c r="ZS259" s="41"/>
      <c r="ZT259" s="41"/>
      <c r="ZU259" s="41"/>
      <c r="ZV259" s="41"/>
      <c r="ZW259" s="41"/>
      <c r="ZX259" s="41"/>
      <c r="ZY259" s="41"/>
      <c r="ZZ259" s="41"/>
      <c r="AAA259" s="41"/>
      <c r="AAB259" s="41"/>
      <c r="AAC259" s="41"/>
      <c r="AAD259" s="41"/>
      <c r="AAE259" s="41"/>
      <c r="AAF259" s="41"/>
      <c r="AAG259" s="41"/>
      <c r="AAH259" s="41"/>
      <c r="AAI259" s="41"/>
      <c r="AAJ259" s="41"/>
      <c r="AAK259" s="41"/>
      <c r="AAL259" s="41"/>
      <c r="AAM259" s="41"/>
      <c r="AAN259" s="41"/>
      <c r="AAO259" s="41"/>
      <c r="AAP259" s="41"/>
      <c r="AAQ259" s="41"/>
      <c r="AAR259" s="41"/>
      <c r="AAS259" s="41"/>
      <c r="AAT259" s="41"/>
      <c r="AAU259" s="41"/>
      <c r="AAV259" s="41"/>
      <c r="AAW259" s="41"/>
      <c r="AAX259" s="41"/>
      <c r="AAY259" s="41"/>
      <c r="AAZ259" s="41"/>
      <c r="ABA259" s="41"/>
      <c r="ABB259" s="41"/>
      <c r="ABC259" s="41"/>
      <c r="ABD259" s="41"/>
      <c r="ABE259" s="41"/>
      <c r="ABF259" s="41"/>
      <c r="ABG259" s="41"/>
      <c r="ABH259" s="41"/>
      <c r="ABI259" s="41"/>
      <c r="ABJ259" s="41"/>
      <c r="ABK259" s="41"/>
      <c r="ABL259" s="41"/>
      <c r="ABM259" s="41"/>
      <c r="ABN259" s="41"/>
      <c r="ABO259" s="41"/>
      <c r="ABP259" s="41"/>
      <c r="ABQ259" s="41"/>
      <c r="ABR259" s="41"/>
      <c r="ABS259" s="41"/>
      <c r="ABT259" s="41"/>
      <c r="ABU259" s="41"/>
      <c r="ABV259" s="41"/>
      <c r="ABW259" s="41"/>
      <c r="ABX259" s="41"/>
      <c r="ABY259" s="41"/>
      <c r="ABZ259" s="41"/>
      <c r="ACA259" s="41"/>
      <c r="ACB259" s="41"/>
      <c r="ACC259" s="41"/>
      <c r="ACD259" s="41"/>
      <c r="ACE259" s="41"/>
      <c r="ACF259" s="41"/>
      <c r="ACG259" s="41"/>
      <c r="ACH259" s="41"/>
      <c r="ACI259" s="41"/>
      <c r="ACJ259" s="41"/>
      <c r="ACK259" s="41"/>
      <c r="ACL259" s="41"/>
      <c r="ACM259" s="41"/>
      <c r="ACN259" s="41"/>
      <c r="ACO259" s="41"/>
      <c r="ACP259" s="41"/>
      <c r="ACQ259" s="41"/>
      <c r="ACR259" s="41"/>
      <c r="ACS259" s="41"/>
      <c r="ACT259" s="41"/>
      <c r="ACU259" s="41"/>
      <c r="ACV259" s="41"/>
      <c r="ACW259" s="41"/>
      <c r="ACX259" s="41"/>
      <c r="ACY259" s="41"/>
      <c r="ACZ259" s="41"/>
      <c r="ADA259" s="41"/>
      <c r="ADB259" s="41"/>
      <c r="ADC259" s="41"/>
      <c r="ADD259" s="41"/>
      <c r="ADE259" s="41"/>
      <c r="ADF259" s="41"/>
      <c r="ADG259" s="41"/>
      <c r="ADH259" s="41"/>
      <c r="ADI259" s="41"/>
      <c r="ADJ259" s="41"/>
      <c r="ADK259" s="41"/>
      <c r="ADL259" s="41"/>
      <c r="ADM259" s="41"/>
      <c r="ADN259" s="41"/>
      <c r="ADO259" s="41"/>
      <c r="ADP259" s="41"/>
      <c r="ADQ259" s="41"/>
      <c r="ADR259" s="41"/>
      <c r="ADS259" s="41"/>
      <c r="ADT259" s="41"/>
      <c r="ADU259" s="41"/>
      <c r="ADV259" s="41"/>
      <c r="ADW259" s="41"/>
      <c r="ADX259" s="41"/>
      <c r="ADY259" s="41"/>
      <c r="ADZ259" s="41"/>
      <c r="AEA259" s="41"/>
      <c r="AEB259" s="41"/>
      <c r="AEC259" s="41"/>
      <c r="AED259" s="41"/>
      <c r="AEE259" s="41"/>
      <c r="AEF259" s="41"/>
      <c r="AEG259" s="41"/>
      <c r="AEH259" s="41"/>
      <c r="AEI259" s="41"/>
      <c r="AEJ259" s="41"/>
      <c r="AEK259" s="41"/>
      <c r="AEL259" s="41"/>
      <c r="AEM259" s="41"/>
      <c r="AEN259" s="41"/>
      <c r="AEO259" s="41"/>
      <c r="AEP259" s="41"/>
      <c r="AEQ259" s="41"/>
      <c r="AER259" s="41"/>
      <c r="AES259" s="41"/>
      <c r="AET259" s="41"/>
      <c r="AEU259" s="41"/>
      <c r="AEV259" s="41"/>
      <c r="AEW259" s="41"/>
      <c r="AEX259" s="41"/>
      <c r="AEY259" s="41"/>
      <c r="AEZ259" s="41"/>
      <c r="AFA259" s="41"/>
      <c r="AFB259" s="41"/>
      <c r="AFC259" s="41"/>
      <c r="AFD259" s="41"/>
      <c r="AFE259" s="41"/>
      <c r="AFF259" s="41"/>
      <c r="AFG259" s="41"/>
      <c r="AFH259" s="41"/>
      <c r="AFI259" s="41"/>
      <c r="AFJ259" s="41"/>
      <c r="AFK259" s="41"/>
      <c r="AFL259" s="41"/>
      <c r="AFM259" s="41"/>
      <c r="AFN259" s="41"/>
      <c r="AFO259" s="41"/>
      <c r="AFP259" s="41"/>
      <c r="AFQ259" s="41"/>
      <c r="AFR259" s="41"/>
      <c r="AFS259" s="41"/>
      <c r="AFT259" s="41"/>
      <c r="AFU259" s="41"/>
      <c r="AFV259" s="41"/>
      <c r="AFW259" s="41"/>
      <c r="AFX259" s="41"/>
      <c r="AFY259" s="41"/>
      <c r="AFZ259" s="41"/>
      <c r="AGA259" s="41"/>
      <c r="AGB259" s="41"/>
      <c r="AGC259" s="41"/>
      <c r="AGD259" s="41"/>
      <c r="AGE259" s="41"/>
      <c r="AGF259" s="41"/>
      <c r="AGG259" s="41"/>
      <c r="AGH259" s="41"/>
      <c r="AGI259" s="41"/>
      <c r="AGJ259" s="41"/>
      <c r="AGK259" s="41"/>
      <c r="AGL259" s="41"/>
      <c r="AGM259" s="41"/>
      <c r="AGN259" s="41"/>
      <c r="AGO259" s="41"/>
      <c r="AGP259" s="41"/>
      <c r="AGQ259" s="41"/>
      <c r="AGR259" s="41"/>
      <c r="AGS259" s="41"/>
      <c r="AGT259" s="41"/>
      <c r="AGU259" s="41"/>
      <c r="AGV259" s="41"/>
      <c r="AGW259" s="41"/>
      <c r="AGX259" s="41"/>
      <c r="AGY259" s="41"/>
      <c r="AGZ259" s="41"/>
      <c r="AHA259" s="41"/>
      <c r="AHB259" s="41"/>
      <c r="AHC259" s="41"/>
      <c r="AHD259" s="41"/>
      <c r="AHE259" s="41"/>
      <c r="AHF259" s="41"/>
      <c r="AHG259" s="41"/>
      <c r="AHH259" s="41"/>
      <c r="AHI259" s="41"/>
      <c r="AHJ259" s="41"/>
      <c r="AHK259" s="41"/>
      <c r="AHL259" s="41"/>
      <c r="AHM259" s="41"/>
      <c r="AHN259" s="41"/>
      <c r="AHO259" s="41"/>
      <c r="AHP259" s="41"/>
      <c r="AHQ259" s="41"/>
      <c r="AHR259" s="41"/>
      <c r="AHS259" s="41"/>
      <c r="AHT259" s="41"/>
      <c r="AHU259" s="41"/>
      <c r="AHV259" s="41"/>
      <c r="AHW259" s="41"/>
      <c r="AHX259" s="41"/>
      <c r="AHY259" s="41"/>
      <c r="AHZ259" s="41"/>
      <c r="AIA259" s="41"/>
      <c r="AIB259" s="41"/>
      <c r="AIC259" s="41"/>
      <c r="AID259" s="41"/>
      <c r="AIE259" s="41"/>
      <c r="AIF259" s="41"/>
      <c r="AIG259" s="41"/>
      <c r="AIH259" s="41"/>
      <c r="AII259" s="41"/>
      <c r="AIJ259" s="41"/>
      <c r="AIK259" s="41"/>
      <c r="AIL259" s="41"/>
      <c r="AIM259" s="41"/>
      <c r="AIN259" s="41"/>
      <c r="AIO259" s="41"/>
      <c r="AIP259" s="41"/>
      <c r="AIQ259" s="41"/>
      <c r="AIR259" s="41"/>
      <c r="AIS259" s="41"/>
      <c r="AIT259" s="41"/>
      <c r="AIU259" s="41"/>
      <c r="AIV259" s="41"/>
      <c r="AIW259" s="41"/>
      <c r="AIX259" s="41"/>
      <c r="AIY259" s="41"/>
      <c r="AIZ259" s="41"/>
      <c r="AJA259" s="41"/>
      <c r="AJB259" s="41"/>
      <c r="AJC259" s="41"/>
      <c r="AJD259" s="41"/>
      <c r="AJE259" s="41"/>
      <c r="AJF259" s="41"/>
      <c r="AJG259" s="41"/>
      <c r="AJH259" s="41"/>
      <c r="AJI259" s="41"/>
      <c r="AJJ259" s="41"/>
      <c r="AJK259" s="41"/>
      <c r="AJL259" s="41"/>
      <c r="AJM259" s="41"/>
      <c r="AJN259" s="41"/>
      <c r="AJO259" s="41"/>
      <c r="AJP259" s="41"/>
      <c r="AJQ259" s="41"/>
      <c r="AJR259" s="41"/>
      <c r="AJS259" s="41"/>
      <c r="AJT259" s="41"/>
      <c r="AJU259" s="41"/>
      <c r="AJV259" s="41"/>
      <c r="AJW259" s="41"/>
      <c r="AJX259" s="41"/>
      <c r="AJY259" s="41"/>
      <c r="AJZ259" s="41"/>
      <c r="AKA259" s="41"/>
      <c r="AKB259" s="41"/>
      <c r="AKC259" s="41"/>
      <c r="AKD259" s="41"/>
      <c r="AKE259" s="41"/>
      <c r="AKF259" s="41"/>
      <c r="AKG259" s="41"/>
      <c r="AKH259" s="41"/>
      <c r="AKI259" s="41"/>
      <c r="AKJ259" s="41"/>
      <c r="AKK259" s="41"/>
      <c r="AKL259" s="41"/>
      <c r="AKM259" s="41"/>
      <c r="AKN259" s="41"/>
      <c r="AKO259" s="41"/>
      <c r="AKP259" s="41"/>
      <c r="AKQ259" s="41"/>
      <c r="AKR259" s="41"/>
      <c r="AKS259" s="41"/>
      <c r="AKT259" s="41"/>
      <c r="AKU259" s="41"/>
      <c r="AKV259" s="41"/>
      <c r="AKW259" s="41"/>
      <c r="AKX259" s="41"/>
      <c r="AKY259" s="41"/>
      <c r="AKZ259" s="41"/>
      <c r="ALA259" s="41"/>
      <c r="ALB259" s="41"/>
      <c r="ALC259" s="41"/>
      <c r="ALD259" s="41"/>
      <c r="ALE259" s="41"/>
      <c r="ALF259" s="41"/>
      <c r="ALG259" s="41"/>
      <c r="ALH259" s="41"/>
      <c r="ALI259" s="41"/>
      <c r="ALJ259" s="41"/>
      <c r="ALK259" s="41"/>
      <c r="ALL259" s="41"/>
      <c r="ALM259" s="41"/>
      <c r="ALN259" s="41"/>
      <c r="ALO259" s="41"/>
      <c r="ALP259" s="41"/>
      <c r="ALQ259" s="41"/>
      <c r="ALR259" s="41"/>
      <c r="ALS259" s="41"/>
      <c r="ALT259" s="41"/>
      <c r="ALU259" s="41"/>
      <c r="ALV259" s="41"/>
      <c r="ALW259" s="41"/>
      <c r="ALX259" s="41"/>
      <c r="ALY259" s="41"/>
      <c r="ALZ259" s="41"/>
      <c r="AMA259" s="41"/>
      <c r="AMB259" s="41"/>
      <c r="AMC259" s="41"/>
      <c r="AMD259" s="41"/>
      <c r="AME259" s="41"/>
    </row>
    <row r="260" spans="1:1019" ht="38.25" customHeight="1" x14ac:dyDescent="0.2">
      <c r="A260" s="663" t="s">
        <v>17</v>
      </c>
      <c r="B260" s="587" t="s">
        <v>18</v>
      </c>
      <c r="C260" s="678" t="s">
        <v>27</v>
      </c>
      <c r="D260" s="1241" t="s">
        <v>17</v>
      </c>
      <c r="E260" s="559" t="s">
        <v>404</v>
      </c>
      <c r="F260" s="1242"/>
      <c r="G260" s="1016" t="s">
        <v>157</v>
      </c>
      <c r="H260" s="1243" t="s">
        <v>84</v>
      </c>
      <c r="I260" s="1244" t="s">
        <v>36</v>
      </c>
      <c r="J260" s="1237" t="s">
        <v>85</v>
      </c>
      <c r="K260" s="1238">
        <f>+L260+N260</f>
        <v>7.7</v>
      </c>
      <c r="L260" s="476">
        <v>7.7</v>
      </c>
      <c r="M260" s="476">
        <v>0</v>
      </c>
      <c r="N260" s="1245">
        <v>0</v>
      </c>
      <c r="O260" s="1238">
        <f>+P260+R260</f>
        <v>8.9</v>
      </c>
      <c r="P260" s="476">
        <v>8.9</v>
      </c>
      <c r="Q260" s="476">
        <v>0</v>
      </c>
      <c r="R260" s="1245">
        <v>0</v>
      </c>
      <c r="S260" s="1238">
        <f>+T260+V260</f>
        <v>8.9</v>
      </c>
      <c r="T260" s="476">
        <v>8.9</v>
      </c>
      <c r="U260" s="476">
        <v>0</v>
      </c>
      <c r="V260" s="1245">
        <v>0</v>
      </c>
      <c r="W260" s="1238">
        <f>+X260+Z260</f>
        <v>0</v>
      </c>
      <c r="X260" s="476">
        <v>0</v>
      </c>
      <c r="Y260" s="476">
        <v>0</v>
      </c>
      <c r="Z260" s="1245">
        <v>0</v>
      </c>
      <c r="AA260" s="479">
        <v>8.9</v>
      </c>
      <c r="AB260" s="479">
        <v>8.9</v>
      </c>
      <c r="AC260" s="1246" t="s">
        <v>405</v>
      </c>
      <c r="AD260" s="1247">
        <v>0</v>
      </c>
      <c r="AE260" s="1247">
        <v>1</v>
      </c>
      <c r="AF260" s="1248">
        <v>1</v>
      </c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53"/>
      <c r="AR260" s="53"/>
      <c r="AS260" s="53"/>
      <c r="AT260" s="53"/>
      <c r="AU260" s="53"/>
      <c r="AV260" s="53"/>
      <c r="AW260" s="53"/>
      <c r="AX260" s="53"/>
      <c r="AY260" s="53"/>
      <c r="AZ260" s="53"/>
      <c r="BA260" s="53"/>
      <c r="BB260" s="53"/>
      <c r="BC260" s="53"/>
      <c r="BD260" s="53"/>
      <c r="BE260" s="53"/>
      <c r="BF260" s="53"/>
      <c r="BG260" s="54"/>
      <c r="BH260" s="41"/>
      <c r="BI260" s="41"/>
      <c r="BJ260" s="41"/>
      <c r="BK260" s="41"/>
      <c r="BL260" s="41"/>
      <c r="BM260" s="41"/>
      <c r="BN260" s="41"/>
      <c r="BO260" s="41"/>
      <c r="BP260" s="41"/>
      <c r="BQ260" s="41"/>
      <c r="BR260" s="41"/>
      <c r="BS260" s="41"/>
      <c r="BT260" s="41"/>
      <c r="BU260" s="41"/>
      <c r="BV260" s="41"/>
      <c r="BW260" s="41"/>
      <c r="BX260" s="41"/>
      <c r="BY260" s="41"/>
      <c r="BZ260" s="41"/>
      <c r="CA260" s="41"/>
      <c r="CB260" s="41"/>
      <c r="CC260" s="41"/>
      <c r="CD260" s="41"/>
      <c r="CE260" s="41"/>
      <c r="CF260" s="41"/>
      <c r="CG260" s="41"/>
      <c r="CH260" s="41"/>
      <c r="CI260" s="41"/>
      <c r="CJ260" s="41"/>
      <c r="CK260" s="41"/>
      <c r="CL260" s="41"/>
      <c r="CM260" s="41"/>
      <c r="CN260" s="41"/>
      <c r="CO260" s="41"/>
      <c r="CP260" s="41"/>
      <c r="CQ260" s="41"/>
      <c r="CR260" s="41"/>
      <c r="CS260" s="41"/>
      <c r="CT260" s="41"/>
      <c r="CU260" s="41"/>
      <c r="CV260" s="41"/>
      <c r="CW260" s="41"/>
      <c r="CX260" s="41"/>
      <c r="CY260" s="41"/>
      <c r="CZ260" s="41"/>
      <c r="DA260" s="41"/>
      <c r="DB260" s="41"/>
      <c r="DC260" s="41"/>
      <c r="DD260" s="41"/>
      <c r="DE260" s="41"/>
      <c r="DF260" s="41"/>
      <c r="DG260" s="41"/>
      <c r="DH260" s="41"/>
      <c r="DI260" s="41"/>
      <c r="DJ260" s="41"/>
      <c r="DK260" s="41"/>
      <c r="DL260" s="41"/>
      <c r="DM260" s="41"/>
      <c r="DN260" s="41"/>
      <c r="DO260" s="41"/>
      <c r="DP260" s="41"/>
      <c r="DQ260" s="41"/>
      <c r="DR260" s="41"/>
      <c r="DS260" s="41"/>
      <c r="DT260" s="41"/>
      <c r="DU260" s="41"/>
      <c r="DV260" s="41"/>
      <c r="DW260" s="41"/>
      <c r="DX260" s="41"/>
      <c r="DY260" s="41"/>
      <c r="DZ260" s="41"/>
      <c r="EA260" s="41"/>
      <c r="EB260" s="41"/>
      <c r="EC260" s="41"/>
      <c r="ED260" s="41"/>
      <c r="EE260" s="41"/>
      <c r="EF260" s="41"/>
      <c r="EG260" s="41"/>
      <c r="EH260" s="41"/>
      <c r="EI260" s="41"/>
      <c r="EJ260" s="41"/>
      <c r="EK260" s="41"/>
      <c r="EL260" s="41"/>
      <c r="EM260" s="41"/>
      <c r="EN260" s="41"/>
      <c r="EO260" s="41"/>
      <c r="EP260" s="41"/>
      <c r="EQ260" s="41"/>
      <c r="ER260" s="41"/>
      <c r="ES260" s="41"/>
      <c r="ET260" s="41"/>
      <c r="EU260" s="41"/>
      <c r="EV260" s="41"/>
      <c r="EW260" s="41"/>
      <c r="EX260" s="41"/>
      <c r="EY260" s="41"/>
      <c r="EZ260" s="41"/>
      <c r="FA260" s="41"/>
      <c r="FB260" s="41"/>
      <c r="FC260" s="41"/>
      <c r="FD260" s="41"/>
      <c r="FE260" s="41"/>
      <c r="FF260" s="41"/>
      <c r="FG260" s="41"/>
      <c r="FH260" s="41"/>
      <c r="FI260" s="41"/>
      <c r="FJ260" s="41"/>
      <c r="FK260" s="41"/>
      <c r="FL260" s="41"/>
      <c r="FM260" s="41"/>
      <c r="FN260" s="41"/>
      <c r="FO260" s="41"/>
      <c r="FP260" s="41"/>
      <c r="FQ260" s="41"/>
      <c r="FR260" s="41"/>
      <c r="FS260" s="41"/>
      <c r="FT260" s="41"/>
      <c r="FU260" s="41"/>
      <c r="FV260" s="41"/>
      <c r="FW260" s="41"/>
      <c r="FX260" s="41"/>
      <c r="FY260" s="41"/>
      <c r="FZ260" s="41"/>
      <c r="GA260" s="41"/>
      <c r="GB260" s="41"/>
      <c r="GC260" s="41"/>
      <c r="GD260" s="41"/>
      <c r="GE260" s="41"/>
      <c r="GF260" s="41"/>
      <c r="GG260" s="41"/>
      <c r="GH260" s="41"/>
      <c r="GI260" s="41"/>
      <c r="GJ260" s="41"/>
      <c r="GK260" s="41"/>
      <c r="GL260" s="41"/>
      <c r="GM260" s="41"/>
      <c r="GN260" s="41"/>
      <c r="GO260" s="41"/>
      <c r="GP260" s="41"/>
      <c r="GQ260" s="41"/>
      <c r="GR260" s="41"/>
      <c r="GS260" s="41"/>
      <c r="GT260" s="41"/>
      <c r="GU260" s="41"/>
      <c r="GV260" s="41"/>
      <c r="GW260" s="41"/>
      <c r="GX260" s="41"/>
      <c r="GY260" s="41"/>
      <c r="GZ260" s="41"/>
      <c r="HA260" s="41"/>
      <c r="HB260" s="41"/>
      <c r="HC260" s="41"/>
      <c r="HD260" s="41"/>
      <c r="HE260" s="41"/>
      <c r="HF260" s="41"/>
      <c r="HG260" s="41"/>
      <c r="HH260" s="41"/>
      <c r="HI260" s="41"/>
      <c r="HJ260" s="41"/>
      <c r="HK260" s="41"/>
      <c r="HL260" s="41"/>
      <c r="HM260" s="41"/>
      <c r="HN260" s="41"/>
      <c r="HO260" s="41"/>
      <c r="HP260" s="41"/>
      <c r="HQ260" s="41"/>
      <c r="HR260" s="41"/>
      <c r="HS260" s="41"/>
      <c r="HT260" s="41"/>
      <c r="HU260" s="41"/>
      <c r="HV260" s="41"/>
      <c r="HW260" s="41"/>
      <c r="HX260" s="41"/>
      <c r="HY260" s="41"/>
      <c r="HZ260" s="41"/>
      <c r="IA260" s="41"/>
      <c r="IB260" s="41"/>
      <c r="IC260" s="41"/>
      <c r="ID260" s="41"/>
      <c r="IE260" s="41"/>
      <c r="IF260" s="41"/>
      <c r="IG260" s="41"/>
      <c r="IH260" s="41"/>
      <c r="II260" s="41"/>
      <c r="IJ260" s="41"/>
      <c r="IK260" s="41"/>
      <c r="IL260" s="41"/>
      <c r="IM260" s="41"/>
      <c r="IN260" s="41"/>
      <c r="IO260" s="41"/>
      <c r="IP260" s="41"/>
      <c r="IQ260" s="41"/>
      <c r="IR260" s="41"/>
      <c r="IS260" s="41"/>
      <c r="IT260" s="41"/>
      <c r="IU260" s="41"/>
      <c r="IV260" s="41"/>
      <c r="IW260" s="41"/>
      <c r="IX260" s="41"/>
      <c r="IY260" s="41"/>
      <c r="IZ260" s="41"/>
      <c r="JA260" s="41"/>
      <c r="JB260" s="41"/>
      <c r="JC260" s="41"/>
      <c r="JD260" s="41"/>
      <c r="JE260" s="41"/>
      <c r="JF260" s="41"/>
      <c r="JG260" s="41"/>
      <c r="JH260" s="41"/>
      <c r="JI260" s="41"/>
      <c r="JJ260" s="41"/>
      <c r="JK260" s="41"/>
      <c r="JL260" s="41"/>
      <c r="JM260" s="41"/>
      <c r="JN260" s="41"/>
      <c r="JO260" s="41"/>
      <c r="JP260" s="41"/>
      <c r="JQ260" s="41"/>
      <c r="JR260" s="41"/>
      <c r="JS260" s="41"/>
      <c r="JT260" s="41"/>
      <c r="JU260" s="41"/>
      <c r="JV260" s="41"/>
      <c r="JW260" s="41"/>
      <c r="JX260" s="41"/>
      <c r="JY260" s="41"/>
      <c r="JZ260" s="41"/>
      <c r="KA260" s="41"/>
      <c r="KB260" s="41"/>
      <c r="KC260" s="41"/>
      <c r="KD260" s="41"/>
      <c r="KE260" s="41"/>
      <c r="KF260" s="41"/>
      <c r="KG260" s="41"/>
      <c r="KH260" s="41"/>
      <c r="KI260" s="41"/>
      <c r="KJ260" s="41"/>
      <c r="KK260" s="41"/>
      <c r="KL260" s="41"/>
      <c r="KM260" s="41"/>
      <c r="KN260" s="41"/>
      <c r="KO260" s="41"/>
      <c r="KP260" s="41"/>
      <c r="KQ260" s="41"/>
      <c r="KR260" s="41"/>
      <c r="KS260" s="41"/>
      <c r="KT260" s="41"/>
      <c r="KU260" s="41"/>
      <c r="KV260" s="41"/>
      <c r="KW260" s="41"/>
      <c r="KX260" s="41"/>
      <c r="KY260" s="41"/>
      <c r="KZ260" s="41"/>
      <c r="LA260" s="41"/>
      <c r="LB260" s="41"/>
      <c r="LC260" s="41"/>
      <c r="LD260" s="41"/>
      <c r="LE260" s="41"/>
      <c r="LF260" s="41"/>
      <c r="LG260" s="41"/>
      <c r="LH260" s="41"/>
      <c r="LI260" s="41"/>
      <c r="LJ260" s="41"/>
      <c r="LK260" s="41"/>
      <c r="LL260" s="41"/>
      <c r="LM260" s="41"/>
      <c r="LN260" s="41"/>
      <c r="LO260" s="41"/>
      <c r="LP260" s="41"/>
      <c r="LQ260" s="41"/>
      <c r="LR260" s="41"/>
      <c r="LS260" s="41"/>
      <c r="LT260" s="41"/>
      <c r="LU260" s="41"/>
      <c r="LV260" s="41"/>
      <c r="LW260" s="41"/>
      <c r="LX260" s="41"/>
      <c r="LY260" s="41"/>
      <c r="LZ260" s="41"/>
      <c r="MA260" s="41"/>
      <c r="MB260" s="41"/>
      <c r="MC260" s="41"/>
      <c r="MD260" s="41"/>
      <c r="ME260" s="41"/>
      <c r="MF260" s="41"/>
      <c r="MG260" s="41"/>
      <c r="MH260" s="41"/>
      <c r="MI260" s="41"/>
      <c r="MJ260" s="41"/>
      <c r="MK260" s="41"/>
      <c r="ML260" s="41"/>
      <c r="MM260" s="41"/>
      <c r="MN260" s="41"/>
      <c r="MO260" s="41"/>
      <c r="MP260" s="41"/>
      <c r="MQ260" s="41"/>
      <c r="MR260" s="41"/>
      <c r="MS260" s="41"/>
      <c r="MT260" s="41"/>
      <c r="MU260" s="41"/>
      <c r="MV260" s="41"/>
      <c r="MW260" s="41"/>
      <c r="MX260" s="41"/>
      <c r="MY260" s="41"/>
      <c r="MZ260" s="41"/>
      <c r="NA260" s="41"/>
      <c r="NB260" s="41"/>
      <c r="NC260" s="41"/>
      <c r="ND260" s="41"/>
      <c r="NE260" s="41"/>
      <c r="NF260" s="41"/>
      <c r="NG260" s="41"/>
      <c r="NH260" s="41"/>
      <c r="NI260" s="41"/>
      <c r="NJ260" s="41"/>
      <c r="NK260" s="41"/>
      <c r="NL260" s="41"/>
      <c r="NM260" s="41"/>
      <c r="NN260" s="41"/>
      <c r="NO260" s="41"/>
      <c r="NP260" s="41"/>
      <c r="NQ260" s="41"/>
      <c r="NR260" s="41"/>
      <c r="NS260" s="41"/>
      <c r="NT260" s="41"/>
      <c r="NU260" s="41"/>
      <c r="NV260" s="41"/>
      <c r="NW260" s="41"/>
      <c r="NX260" s="41"/>
      <c r="NY260" s="41"/>
      <c r="NZ260" s="41"/>
      <c r="OA260" s="41"/>
      <c r="OB260" s="41"/>
      <c r="OC260" s="41"/>
      <c r="OD260" s="41"/>
      <c r="OE260" s="41"/>
      <c r="OF260" s="41"/>
      <c r="OG260" s="41"/>
      <c r="OH260" s="41"/>
      <c r="OI260" s="41"/>
      <c r="OJ260" s="41"/>
      <c r="OK260" s="41"/>
      <c r="OL260" s="41"/>
      <c r="OM260" s="41"/>
      <c r="ON260" s="41"/>
      <c r="OO260" s="41"/>
      <c r="OP260" s="41"/>
      <c r="OQ260" s="41"/>
      <c r="OR260" s="41"/>
      <c r="OS260" s="41"/>
      <c r="OT260" s="41"/>
      <c r="OU260" s="41"/>
      <c r="OV260" s="41"/>
      <c r="OW260" s="41"/>
      <c r="OX260" s="41"/>
      <c r="OY260" s="41"/>
      <c r="OZ260" s="41"/>
      <c r="PA260" s="41"/>
      <c r="PB260" s="41"/>
      <c r="PC260" s="41"/>
      <c r="PD260" s="41"/>
      <c r="PE260" s="41"/>
      <c r="PF260" s="41"/>
      <c r="PG260" s="41"/>
      <c r="PH260" s="41"/>
      <c r="PI260" s="41"/>
      <c r="PJ260" s="41"/>
      <c r="PK260" s="41"/>
      <c r="PL260" s="41"/>
      <c r="PM260" s="41"/>
      <c r="PN260" s="41"/>
      <c r="PO260" s="41"/>
      <c r="PP260" s="41"/>
      <c r="PQ260" s="41"/>
      <c r="PR260" s="41"/>
      <c r="PS260" s="41"/>
      <c r="PT260" s="41"/>
      <c r="PU260" s="41"/>
      <c r="PV260" s="41"/>
      <c r="PW260" s="41"/>
      <c r="PX260" s="41"/>
      <c r="PY260" s="41"/>
      <c r="PZ260" s="41"/>
      <c r="QA260" s="41"/>
      <c r="QB260" s="41"/>
      <c r="QC260" s="41"/>
      <c r="QD260" s="41"/>
      <c r="QE260" s="41"/>
      <c r="QF260" s="41"/>
      <c r="QG260" s="41"/>
      <c r="QH260" s="41"/>
      <c r="QI260" s="41"/>
      <c r="QJ260" s="41"/>
      <c r="QK260" s="41"/>
      <c r="QL260" s="41"/>
      <c r="QM260" s="41"/>
      <c r="QN260" s="41"/>
      <c r="QO260" s="41"/>
      <c r="QP260" s="41"/>
      <c r="QQ260" s="41"/>
      <c r="QR260" s="41"/>
      <c r="QS260" s="41"/>
      <c r="QT260" s="41"/>
      <c r="QU260" s="41"/>
      <c r="QV260" s="41"/>
      <c r="QW260" s="41"/>
      <c r="QX260" s="41"/>
      <c r="QY260" s="41"/>
      <c r="QZ260" s="41"/>
      <c r="RA260" s="41"/>
      <c r="RB260" s="41"/>
      <c r="RC260" s="41"/>
      <c r="RD260" s="41"/>
      <c r="RE260" s="41"/>
      <c r="RF260" s="41"/>
      <c r="RG260" s="41"/>
      <c r="RH260" s="41"/>
      <c r="RI260" s="41"/>
      <c r="RJ260" s="41"/>
      <c r="RK260" s="41"/>
      <c r="RL260" s="41"/>
      <c r="RM260" s="41"/>
      <c r="RN260" s="41"/>
      <c r="RO260" s="41"/>
      <c r="RP260" s="41"/>
      <c r="RQ260" s="41"/>
      <c r="RR260" s="41"/>
      <c r="RS260" s="41"/>
      <c r="RT260" s="41"/>
      <c r="RU260" s="41"/>
      <c r="RV260" s="41"/>
      <c r="RW260" s="41"/>
      <c r="RX260" s="41"/>
      <c r="RY260" s="41"/>
      <c r="RZ260" s="41"/>
      <c r="SA260" s="41"/>
      <c r="SB260" s="41"/>
      <c r="SC260" s="41"/>
      <c r="SD260" s="41"/>
      <c r="SE260" s="41"/>
      <c r="SF260" s="41"/>
      <c r="SG260" s="41"/>
      <c r="SH260" s="41"/>
      <c r="SI260" s="41"/>
      <c r="SJ260" s="41"/>
      <c r="SK260" s="41"/>
      <c r="SL260" s="41"/>
      <c r="SM260" s="41"/>
      <c r="SN260" s="41"/>
      <c r="SO260" s="41"/>
      <c r="SP260" s="41"/>
      <c r="SQ260" s="41"/>
      <c r="SR260" s="41"/>
      <c r="SS260" s="41"/>
      <c r="ST260" s="41"/>
      <c r="SU260" s="41"/>
      <c r="SV260" s="41"/>
      <c r="SW260" s="41"/>
      <c r="SX260" s="41"/>
      <c r="SY260" s="41"/>
      <c r="SZ260" s="41"/>
      <c r="TA260" s="41"/>
      <c r="TB260" s="41"/>
      <c r="TC260" s="41"/>
      <c r="TD260" s="41"/>
      <c r="TE260" s="41"/>
      <c r="TF260" s="41"/>
      <c r="TG260" s="41"/>
      <c r="TH260" s="41"/>
      <c r="TI260" s="41"/>
      <c r="TJ260" s="41"/>
      <c r="TK260" s="41"/>
      <c r="TL260" s="41"/>
      <c r="TM260" s="41"/>
      <c r="TN260" s="41"/>
      <c r="TO260" s="41"/>
      <c r="TP260" s="41"/>
      <c r="TQ260" s="41"/>
      <c r="TR260" s="41"/>
      <c r="TS260" s="41"/>
      <c r="TT260" s="41"/>
      <c r="TU260" s="41"/>
      <c r="TV260" s="41"/>
      <c r="TW260" s="41"/>
      <c r="TX260" s="41"/>
      <c r="TY260" s="41"/>
      <c r="TZ260" s="41"/>
      <c r="UA260" s="41"/>
      <c r="UB260" s="41"/>
      <c r="UC260" s="41"/>
      <c r="UD260" s="41"/>
      <c r="UE260" s="41"/>
      <c r="UF260" s="41"/>
      <c r="UG260" s="41"/>
      <c r="UH260" s="41"/>
      <c r="UI260" s="41"/>
      <c r="UJ260" s="41"/>
      <c r="UK260" s="41"/>
      <c r="UL260" s="41"/>
      <c r="UM260" s="41"/>
      <c r="UN260" s="41"/>
      <c r="UO260" s="41"/>
      <c r="UP260" s="41"/>
      <c r="UQ260" s="41"/>
      <c r="UR260" s="41"/>
      <c r="US260" s="41"/>
      <c r="UT260" s="41"/>
      <c r="UU260" s="41"/>
      <c r="UV260" s="41"/>
      <c r="UW260" s="41"/>
      <c r="UX260" s="41"/>
      <c r="UY260" s="41"/>
      <c r="UZ260" s="41"/>
      <c r="VA260" s="41"/>
      <c r="VB260" s="41"/>
      <c r="VC260" s="41"/>
      <c r="VD260" s="41"/>
      <c r="VE260" s="41"/>
      <c r="VF260" s="41"/>
      <c r="VG260" s="41"/>
      <c r="VH260" s="41"/>
      <c r="VI260" s="41"/>
      <c r="VJ260" s="41"/>
      <c r="VK260" s="41"/>
      <c r="VL260" s="41"/>
      <c r="VM260" s="41"/>
      <c r="VN260" s="41"/>
      <c r="VO260" s="41"/>
      <c r="VP260" s="41"/>
      <c r="VQ260" s="41"/>
      <c r="VR260" s="41"/>
      <c r="VS260" s="41"/>
      <c r="VT260" s="41"/>
      <c r="VU260" s="41"/>
      <c r="VV260" s="41"/>
      <c r="VW260" s="41"/>
      <c r="VX260" s="41"/>
      <c r="VY260" s="41"/>
      <c r="VZ260" s="41"/>
      <c r="WA260" s="41"/>
      <c r="WB260" s="41"/>
      <c r="WC260" s="41"/>
      <c r="WD260" s="41"/>
      <c r="WE260" s="41"/>
      <c r="WF260" s="41"/>
      <c r="WG260" s="41"/>
      <c r="WH260" s="41"/>
      <c r="WI260" s="41"/>
      <c r="WJ260" s="41"/>
      <c r="WK260" s="41"/>
      <c r="WL260" s="41"/>
      <c r="WM260" s="41"/>
      <c r="WN260" s="41"/>
      <c r="WO260" s="41"/>
      <c r="WP260" s="41"/>
      <c r="WQ260" s="41"/>
      <c r="WR260" s="41"/>
      <c r="WS260" s="41"/>
      <c r="WT260" s="41"/>
      <c r="WU260" s="41"/>
      <c r="WV260" s="41"/>
      <c r="WW260" s="41"/>
      <c r="WX260" s="41"/>
      <c r="WY260" s="41"/>
      <c r="WZ260" s="41"/>
      <c r="XA260" s="41"/>
      <c r="XB260" s="41"/>
      <c r="XC260" s="41"/>
      <c r="XD260" s="41"/>
      <c r="XE260" s="41"/>
      <c r="XF260" s="41"/>
      <c r="XG260" s="41"/>
      <c r="XH260" s="41"/>
      <c r="XI260" s="41"/>
      <c r="XJ260" s="41"/>
      <c r="XK260" s="41"/>
      <c r="XL260" s="41"/>
      <c r="XM260" s="41"/>
      <c r="XN260" s="41"/>
      <c r="XO260" s="41"/>
      <c r="XP260" s="41"/>
      <c r="XQ260" s="41"/>
      <c r="XR260" s="41"/>
      <c r="XS260" s="41"/>
      <c r="XT260" s="41"/>
      <c r="XU260" s="41"/>
      <c r="XV260" s="41"/>
      <c r="XW260" s="41"/>
      <c r="XX260" s="41"/>
      <c r="XY260" s="41"/>
      <c r="XZ260" s="41"/>
      <c r="YA260" s="41"/>
      <c r="YB260" s="41"/>
      <c r="YC260" s="41"/>
      <c r="YD260" s="41"/>
      <c r="YE260" s="41"/>
      <c r="YF260" s="41"/>
      <c r="YG260" s="41"/>
      <c r="YH260" s="41"/>
      <c r="YI260" s="41"/>
      <c r="YJ260" s="41"/>
      <c r="YK260" s="41"/>
      <c r="YL260" s="41"/>
      <c r="YM260" s="41"/>
      <c r="YN260" s="41"/>
      <c r="YO260" s="41"/>
      <c r="YP260" s="41"/>
      <c r="YQ260" s="41"/>
      <c r="YR260" s="41"/>
      <c r="YS260" s="41"/>
      <c r="YT260" s="41"/>
      <c r="YU260" s="41"/>
      <c r="YV260" s="41"/>
      <c r="YW260" s="41"/>
      <c r="YX260" s="41"/>
      <c r="YY260" s="41"/>
      <c r="YZ260" s="41"/>
      <c r="ZA260" s="41"/>
      <c r="ZB260" s="41"/>
      <c r="ZC260" s="41"/>
      <c r="ZD260" s="41"/>
      <c r="ZE260" s="41"/>
      <c r="ZF260" s="41"/>
      <c r="ZG260" s="41"/>
      <c r="ZH260" s="41"/>
      <c r="ZI260" s="41"/>
      <c r="ZJ260" s="41"/>
      <c r="ZK260" s="41"/>
      <c r="ZL260" s="41"/>
      <c r="ZM260" s="41"/>
      <c r="ZN260" s="41"/>
      <c r="ZO260" s="41"/>
      <c r="ZP260" s="41"/>
      <c r="ZQ260" s="41"/>
      <c r="ZR260" s="41"/>
      <c r="ZS260" s="41"/>
      <c r="ZT260" s="41"/>
      <c r="ZU260" s="41"/>
      <c r="ZV260" s="41"/>
      <c r="ZW260" s="41"/>
      <c r="ZX260" s="41"/>
      <c r="ZY260" s="41"/>
      <c r="ZZ260" s="41"/>
      <c r="AAA260" s="41"/>
      <c r="AAB260" s="41"/>
      <c r="AAC260" s="41"/>
      <c r="AAD260" s="41"/>
      <c r="AAE260" s="41"/>
      <c r="AAF260" s="41"/>
      <c r="AAG260" s="41"/>
      <c r="AAH260" s="41"/>
      <c r="AAI260" s="41"/>
      <c r="AAJ260" s="41"/>
      <c r="AAK260" s="41"/>
      <c r="AAL260" s="41"/>
      <c r="AAM260" s="41"/>
      <c r="AAN260" s="41"/>
      <c r="AAO260" s="41"/>
      <c r="AAP260" s="41"/>
      <c r="AAQ260" s="41"/>
      <c r="AAR260" s="41"/>
      <c r="AAS260" s="41"/>
      <c r="AAT260" s="41"/>
      <c r="AAU260" s="41"/>
      <c r="AAV260" s="41"/>
      <c r="AAW260" s="41"/>
      <c r="AAX260" s="41"/>
      <c r="AAY260" s="41"/>
      <c r="AAZ260" s="41"/>
      <c r="ABA260" s="41"/>
      <c r="ABB260" s="41"/>
      <c r="ABC260" s="41"/>
      <c r="ABD260" s="41"/>
      <c r="ABE260" s="41"/>
      <c r="ABF260" s="41"/>
      <c r="ABG260" s="41"/>
      <c r="ABH260" s="41"/>
      <c r="ABI260" s="41"/>
      <c r="ABJ260" s="41"/>
      <c r="ABK260" s="41"/>
      <c r="ABL260" s="41"/>
      <c r="ABM260" s="41"/>
      <c r="ABN260" s="41"/>
      <c r="ABO260" s="41"/>
      <c r="ABP260" s="41"/>
      <c r="ABQ260" s="41"/>
      <c r="ABR260" s="41"/>
      <c r="ABS260" s="41"/>
      <c r="ABT260" s="41"/>
      <c r="ABU260" s="41"/>
      <c r="ABV260" s="41"/>
      <c r="ABW260" s="41"/>
      <c r="ABX260" s="41"/>
      <c r="ABY260" s="41"/>
      <c r="ABZ260" s="41"/>
      <c r="ACA260" s="41"/>
      <c r="ACB260" s="41"/>
      <c r="ACC260" s="41"/>
      <c r="ACD260" s="41"/>
      <c r="ACE260" s="41"/>
      <c r="ACF260" s="41"/>
      <c r="ACG260" s="41"/>
      <c r="ACH260" s="41"/>
      <c r="ACI260" s="41"/>
      <c r="ACJ260" s="41"/>
      <c r="ACK260" s="41"/>
      <c r="ACL260" s="41"/>
      <c r="ACM260" s="41"/>
      <c r="ACN260" s="41"/>
      <c r="ACO260" s="41"/>
      <c r="ACP260" s="41"/>
      <c r="ACQ260" s="41"/>
      <c r="ACR260" s="41"/>
      <c r="ACS260" s="41"/>
      <c r="ACT260" s="41"/>
      <c r="ACU260" s="41"/>
      <c r="ACV260" s="41"/>
      <c r="ACW260" s="41"/>
      <c r="ACX260" s="41"/>
      <c r="ACY260" s="41"/>
      <c r="ACZ260" s="41"/>
      <c r="ADA260" s="41"/>
      <c r="ADB260" s="41"/>
      <c r="ADC260" s="41"/>
      <c r="ADD260" s="41"/>
      <c r="ADE260" s="41"/>
      <c r="ADF260" s="41"/>
      <c r="ADG260" s="41"/>
      <c r="ADH260" s="41"/>
      <c r="ADI260" s="41"/>
      <c r="ADJ260" s="41"/>
      <c r="ADK260" s="41"/>
      <c r="ADL260" s="41"/>
      <c r="ADM260" s="41"/>
      <c r="ADN260" s="41"/>
      <c r="ADO260" s="41"/>
      <c r="ADP260" s="41"/>
      <c r="ADQ260" s="41"/>
      <c r="ADR260" s="41"/>
      <c r="ADS260" s="41"/>
      <c r="ADT260" s="41"/>
      <c r="ADU260" s="41"/>
      <c r="ADV260" s="41"/>
      <c r="ADW260" s="41"/>
      <c r="ADX260" s="41"/>
      <c r="ADY260" s="41"/>
      <c r="ADZ260" s="41"/>
      <c r="AEA260" s="41"/>
      <c r="AEB260" s="41"/>
      <c r="AEC260" s="41"/>
      <c r="AED260" s="41"/>
      <c r="AEE260" s="41"/>
      <c r="AEF260" s="41"/>
      <c r="AEG260" s="41"/>
      <c r="AEH260" s="41"/>
      <c r="AEI260" s="41"/>
      <c r="AEJ260" s="41"/>
      <c r="AEK260" s="41"/>
      <c r="AEL260" s="41"/>
      <c r="AEM260" s="41"/>
      <c r="AEN260" s="41"/>
      <c r="AEO260" s="41"/>
      <c r="AEP260" s="41"/>
      <c r="AEQ260" s="41"/>
      <c r="AER260" s="41"/>
      <c r="AES260" s="41"/>
      <c r="AET260" s="41"/>
      <c r="AEU260" s="41"/>
      <c r="AEV260" s="41"/>
      <c r="AEW260" s="41"/>
      <c r="AEX260" s="41"/>
      <c r="AEY260" s="41"/>
      <c r="AEZ260" s="41"/>
      <c r="AFA260" s="41"/>
      <c r="AFB260" s="41"/>
      <c r="AFC260" s="41"/>
      <c r="AFD260" s="41"/>
      <c r="AFE260" s="41"/>
      <c r="AFF260" s="41"/>
      <c r="AFG260" s="41"/>
      <c r="AFH260" s="41"/>
      <c r="AFI260" s="41"/>
      <c r="AFJ260" s="41"/>
      <c r="AFK260" s="41"/>
      <c r="AFL260" s="41"/>
      <c r="AFM260" s="41"/>
      <c r="AFN260" s="41"/>
      <c r="AFO260" s="41"/>
      <c r="AFP260" s="41"/>
      <c r="AFQ260" s="41"/>
      <c r="AFR260" s="41"/>
      <c r="AFS260" s="41"/>
      <c r="AFT260" s="41"/>
      <c r="AFU260" s="41"/>
      <c r="AFV260" s="41"/>
      <c r="AFW260" s="41"/>
      <c r="AFX260" s="41"/>
      <c r="AFY260" s="41"/>
      <c r="AFZ260" s="41"/>
      <c r="AGA260" s="41"/>
      <c r="AGB260" s="41"/>
      <c r="AGC260" s="41"/>
      <c r="AGD260" s="41"/>
      <c r="AGE260" s="41"/>
      <c r="AGF260" s="41"/>
      <c r="AGG260" s="41"/>
      <c r="AGH260" s="41"/>
      <c r="AGI260" s="41"/>
      <c r="AGJ260" s="41"/>
      <c r="AGK260" s="41"/>
      <c r="AGL260" s="41"/>
      <c r="AGM260" s="41"/>
      <c r="AGN260" s="41"/>
      <c r="AGO260" s="41"/>
      <c r="AGP260" s="41"/>
      <c r="AGQ260" s="41"/>
      <c r="AGR260" s="41"/>
      <c r="AGS260" s="41"/>
      <c r="AGT260" s="41"/>
      <c r="AGU260" s="41"/>
      <c r="AGV260" s="41"/>
      <c r="AGW260" s="41"/>
      <c r="AGX260" s="41"/>
      <c r="AGY260" s="41"/>
      <c r="AGZ260" s="41"/>
      <c r="AHA260" s="41"/>
      <c r="AHB260" s="41"/>
      <c r="AHC260" s="41"/>
      <c r="AHD260" s="41"/>
      <c r="AHE260" s="41"/>
      <c r="AHF260" s="41"/>
      <c r="AHG260" s="41"/>
      <c r="AHH260" s="41"/>
      <c r="AHI260" s="41"/>
      <c r="AHJ260" s="41"/>
      <c r="AHK260" s="41"/>
      <c r="AHL260" s="41"/>
      <c r="AHM260" s="41"/>
      <c r="AHN260" s="41"/>
      <c r="AHO260" s="41"/>
      <c r="AHP260" s="41"/>
      <c r="AHQ260" s="41"/>
      <c r="AHR260" s="41"/>
      <c r="AHS260" s="41"/>
      <c r="AHT260" s="41"/>
      <c r="AHU260" s="41"/>
      <c r="AHV260" s="41"/>
      <c r="AHW260" s="41"/>
      <c r="AHX260" s="41"/>
      <c r="AHY260" s="41"/>
      <c r="AHZ260" s="41"/>
      <c r="AIA260" s="41"/>
      <c r="AIB260" s="41"/>
      <c r="AIC260" s="41"/>
      <c r="AID260" s="41"/>
      <c r="AIE260" s="41"/>
      <c r="AIF260" s="41"/>
      <c r="AIG260" s="41"/>
      <c r="AIH260" s="41"/>
      <c r="AII260" s="41"/>
      <c r="AIJ260" s="41"/>
      <c r="AIK260" s="41"/>
      <c r="AIL260" s="41"/>
      <c r="AIM260" s="41"/>
      <c r="AIN260" s="41"/>
      <c r="AIO260" s="41"/>
      <c r="AIP260" s="41"/>
      <c r="AIQ260" s="41"/>
      <c r="AIR260" s="41"/>
      <c r="AIS260" s="41"/>
      <c r="AIT260" s="41"/>
      <c r="AIU260" s="41"/>
      <c r="AIV260" s="41"/>
      <c r="AIW260" s="41"/>
      <c r="AIX260" s="41"/>
      <c r="AIY260" s="41"/>
      <c r="AIZ260" s="41"/>
      <c r="AJA260" s="41"/>
      <c r="AJB260" s="41"/>
      <c r="AJC260" s="41"/>
      <c r="AJD260" s="41"/>
      <c r="AJE260" s="41"/>
      <c r="AJF260" s="41"/>
      <c r="AJG260" s="41"/>
      <c r="AJH260" s="41"/>
      <c r="AJI260" s="41"/>
      <c r="AJJ260" s="41"/>
      <c r="AJK260" s="41"/>
      <c r="AJL260" s="41"/>
      <c r="AJM260" s="41"/>
      <c r="AJN260" s="41"/>
      <c r="AJO260" s="41"/>
      <c r="AJP260" s="41"/>
      <c r="AJQ260" s="41"/>
      <c r="AJR260" s="41"/>
      <c r="AJS260" s="41"/>
      <c r="AJT260" s="41"/>
      <c r="AJU260" s="41"/>
      <c r="AJV260" s="41"/>
      <c r="AJW260" s="41"/>
      <c r="AJX260" s="41"/>
      <c r="AJY260" s="41"/>
      <c r="AJZ260" s="41"/>
      <c r="AKA260" s="41"/>
      <c r="AKB260" s="41"/>
      <c r="AKC260" s="41"/>
      <c r="AKD260" s="41"/>
      <c r="AKE260" s="41"/>
      <c r="AKF260" s="41"/>
      <c r="AKG260" s="41"/>
      <c r="AKH260" s="41"/>
      <c r="AKI260" s="41"/>
      <c r="AKJ260" s="41"/>
      <c r="AKK260" s="41"/>
      <c r="AKL260" s="41"/>
      <c r="AKM260" s="41"/>
      <c r="AKN260" s="41"/>
      <c r="AKO260" s="41"/>
      <c r="AKP260" s="41"/>
      <c r="AKQ260" s="41"/>
      <c r="AKR260" s="41"/>
      <c r="AKS260" s="41"/>
      <c r="AKT260" s="41"/>
      <c r="AKU260" s="41"/>
      <c r="AKV260" s="41"/>
      <c r="AKW260" s="41"/>
      <c r="AKX260" s="41"/>
      <c r="AKY260" s="41"/>
      <c r="AKZ260" s="41"/>
      <c r="ALA260" s="41"/>
      <c r="ALB260" s="41"/>
      <c r="ALC260" s="41"/>
      <c r="ALD260" s="41"/>
      <c r="ALE260" s="41"/>
      <c r="ALF260" s="41"/>
      <c r="ALG260" s="41"/>
      <c r="ALH260" s="41"/>
      <c r="ALI260" s="41"/>
      <c r="ALJ260" s="41"/>
      <c r="ALK260" s="41"/>
      <c r="ALL260" s="41"/>
      <c r="ALM260" s="41"/>
      <c r="ALN260" s="41"/>
      <c r="ALO260" s="41"/>
      <c r="ALP260" s="41"/>
      <c r="ALQ260" s="41"/>
      <c r="ALR260" s="41"/>
      <c r="ALS260" s="41"/>
      <c r="ALT260" s="41"/>
      <c r="ALU260" s="41"/>
      <c r="ALV260" s="41"/>
      <c r="ALW260" s="41"/>
      <c r="ALX260" s="41"/>
      <c r="ALY260" s="41"/>
      <c r="ALZ260" s="41"/>
      <c r="AMA260" s="41"/>
      <c r="AMB260" s="41"/>
      <c r="AMC260" s="41"/>
      <c r="AMD260" s="41"/>
      <c r="AME260" s="41"/>
    </row>
    <row r="261" spans="1:1019" ht="38.25" customHeight="1" x14ac:dyDescent="0.2">
      <c r="A261" s="1128"/>
      <c r="B261" s="588"/>
      <c r="C261" s="689"/>
      <c r="D261" s="1249"/>
      <c r="E261" s="593"/>
      <c r="F261" s="1250"/>
      <c r="G261" s="1251"/>
      <c r="H261" s="1252"/>
      <c r="I261" s="1253"/>
      <c r="J261" s="1237"/>
      <c r="K261" s="1238"/>
      <c r="L261" s="476"/>
      <c r="M261" s="476"/>
      <c r="N261" s="478"/>
      <c r="O261" s="1238"/>
      <c r="P261" s="476"/>
      <c r="Q261" s="476"/>
      <c r="R261" s="1245"/>
      <c r="S261" s="1238"/>
      <c r="T261" s="476"/>
      <c r="U261" s="476"/>
      <c r="V261" s="478"/>
      <c r="W261" s="1238"/>
      <c r="X261" s="476"/>
      <c r="Y261" s="476"/>
      <c r="Z261" s="478"/>
      <c r="AA261" s="479"/>
      <c r="AB261" s="479"/>
      <c r="AC261" s="1254" t="s">
        <v>406</v>
      </c>
      <c r="AD261" s="1255">
        <v>0</v>
      </c>
      <c r="AE261" s="1255">
        <v>1</v>
      </c>
      <c r="AF261" s="1256">
        <v>1</v>
      </c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53"/>
      <c r="AR261" s="53"/>
      <c r="AS261" s="53"/>
      <c r="AT261" s="53"/>
      <c r="AU261" s="53"/>
      <c r="AV261" s="53"/>
      <c r="AW261" s="53"/>
      <c r="AX261" s="53"/>
      <c r="AY261" s="53"/>
      <c r="AZ261" s="53"/>
      <c r="BA261" s="53"/>
      <c r="BB261" s="53"/>
      <c r="BC261" s="53"/>
      <c r="BD261" s="53"/>
      <c r="BE261" s="53"/>
      <c r="BF261" s="53"/>
      <c r="BG261" s="54"/>
      <c r="BH261" s="41"/>
      <c r="BI261" s="41"/>
      <c r="BJ261" s="41"/>
      <c r="BK261" s="41"/>
      <c r="BL261" s="41"/>
      <c r="BM261" s="41"/>
      <c r="BN261" s="41"/>
      <c r="BO261" s="41"/>
      <c r="BP261" s="41"/>
      <c r="BQ261" s="41"/>
      <c r="BR261" s="41"/>
      <c r="BS261" s="41"/>
      <c r="BT261" s="41"/>
      <c r="BU261" s="41"/>
      <c r="BV261" s="41"/>
      <c r="BW261" s="41"/>
      <c r="BX261" s="41"/>
      <c r="BY261" s="41"/>
      <c r="BZ261" s="41"/>
      <c r="CA261" s="41"/>
      <c r="CB261" s="41"/>
      <c r="CC261" s="41"/>
      <c r="CD261" s="41"/>
      <c r="CE261" s="41"/>
      <c r="CF261" s="41"/>
      <c r="CG261" s="41"/>
      <c r="CH261" s="41"/>
      <c r="CI261" s="41"/>
      <c r="CJ261" s="41"/>
      <c r="CK261" s="41"/>
      <c r="CL261" s="41"/>
      <c r="CM261" s="41"/>
      <c r="CN261" s="41"/>
      <c r="CO261" s="41"/>
      <c r="CP261" s="41"/>
      <c r="CQ261" s="41"/>
      <c r="CR261" s="41"/>
      <c r="CS261" s="41"/>
      <c r="CT261" s="41"/>
      <c r="CU261" s="41"/>
      <c r="CV261" s="41"/>
      <c r="CW261" s="41"/>
      <c r="CX261" s="41"/>
      <c r="CY261" s="41"/>
      <c r="CZ261" s="41"/>
      <c r="DA261" s="41"/>
      <c r="DB261" s="41"/>
      <c r="DC261" s="41"/>
      <c r="DD261" s="41"/>
      <c r="DE261" s="41"/>
      <c r="DF261" s="41"/>
      <c r="DG261" s="41"/>
      <c r="DH261" s="41"/>
      <c r="DI261" s="41"/>
      <c r="DJ261" s="41"/>
      <c r="DK261" s="41"/>
      <c r="DL261" s="41"/>
      <c r="DM261" s="41"/>
      <c r="DN261" s="41"/>
      <c r="DO261" s="41"/>
      <c r="DP261" s="41"/>
      <c r="DQ261" s="41"/>
      <c r="DR261" s="41"/>
      <c r="DS261" s="41"/>
      <c r="DT261" s="41"/>
      <c r="DU261" s="41"/>
      <c r="DV261" s="41"/>
      <c r="DW261" s="41"/>
      <c r="DX261" s="41"/>
      <c r="DY261" s="41"/>
      <c r="DZ261" s="41"/>
      <c r="EA261" s="41"/>
      <c r="EB261" s="41"/>
      <c r="EC261" s="41"/>
      <c r="ED261" s="41"/>
      <c r="EE261" s="41"/>
      <c r="EF261" s="41"/>
      <c r="EG261" s="41"/>
      <c r="EH261" s="41"/>
      <c r="EI261" s="41"/>
      <c r="EJ261" s="41"/>
      <c r="EK261" s="41"/>
      <c r="EL261" s="41"/>
      <c r="EM261" s="41"/>
      <c r="EN261" s="41"/>
      <c r="EO261" s="41"/>
      <c r="EP261" s="41"/>
      <c r="EQ261" s="41"/>
      <c r="ER261" s="41"/>
      <c r="ES261" s="41"/>
      <c r="ET261" s="41"/>
      <c r="EU261" s="41"/>
      <c r="EV261" s="41"/>
      <c r="EW261" s="41"/>
      <c r="EX261" s="41"/>
      <c r="EY261" s="41"/>
      <c r="EZ261" s="41"/>
      <c r="FA261" s="41"/>
      <c r="FB261" s="41"/>
      <c r="FC261" s="41"/>
      <c r="FD261" s="41"/>
      <c r="FE261" s="41"/>
      <c r="FF261" s="41"/>
      <c r="FG261" s="41"/>
      <c r="FH261" s="41"/>
      <c r="FI261" s="41"/>
      <c r="FJ261" s="41"/>
      <c r="FK261" s="41"/>
      <c r="FL261" s="41"/>
      <c r="FM261" s="41"/>
      <c r="FN261" s="41"/>
      <c r="FO261" s="41"/>
      <c r="FP261" s="41"/>
      <c r="FQ261" s="41"/>
      <c r="FR261" s="41"/>
      <c r="FS261" s="41"/>
      <c r="FT261" s="41"/>
      <c r="FU261" s="41"/>
      <c r="FV261" s="41"/>
      <c r="FW261" s="41"/>
      <c r="FX261" s="41"/>
      <c r="FY261" s="41"/>
      <c r="FZ261" s="41"/>
      <c r="GA261" s="41"/>
      <c r="GB261" s="41"/>
      <c r="GC261" s="41"/>
      <c r="GD261" s="41"/>
      <c r="GE261" s="41"/>
      <c r="GF261" s="41"/>
      <c r="GG261" s="41"/>
      <c r="GH261" s="41"/>
      <c r="GI261" s="41"/>
      <c r="GJ261" s="41"/>
      <c r="GK261" s="41"/>
      <c r="GL261" s="41"/>
      <c r="GM261" s="41"/>
      <c r="GN261" s="41"/>
      <c r="GO261" s="41"/>
      <c r="GP261" s="41"/>
      <c r="GQ261" s="41"/>
      <c r="GR261" s="41"/>
      <c r="GS261" s="41"/>
      <c r="GT261" s="41"/>
      <c r="GU261" s="41"/>
      <c r="GV261" s="41"/>
      <c r="GW261" s="41"/>
      <c r="GX261" s="41"/>
      <c r="GY261" s="41"/>
      <c r="GZ261" s="41"/>
      <c r="HA261" s="41"/>
      <c r="HB261" s="41"/>
      <c r="HC261" s="41"/>
      <c r="HD261" s="41"/>
      <c r="HE261" s="41"/>
      <c r="HF261" s="41"/>
      <c r="HG261" s="41"/>
      <c r="HH261" s="41"/>
      <c r="HI261" s="41"/>
      <c r="HJ261" s="41"/>
      <c r="HK261" s="41"/>
      <c r="HL261" s="41"/>
      <c r="HM261" s="41"/>
      <c r="HN261" s="41"/>
      <c r="HO261" s="41"/>
      <c r="HP261" s="41"/>
      <c r="HQ261" s="41"/>
      <c r="HR261" s="41"/>
      <c r="HS261" s="41"/>
      <c r="HT261" s="41"/>
      <c r="HU261" s="41"/>
      <c r="HV261" s="41"/>
      <c r="HW261" s="41"/>
      <c r="HX261" s="41"/>
      <c r="HY261" s="41"/>
      <c r="HZ261" s="41"/>
      <c r="IA261" s="41"/>
      <c r="IB261" s="41"/>
      <c r="IC261" s="41"/>
      <c r="ID261" s="41"/>
      <c r="IE261" s="41"/>
      <c r="IF261" s="41"/>
      <c r="IG261" s="41"/>
      <c r="IH261" s="41"/>
      <c r="II261" s="41"/>
      <c r="IJ261" s="41"/>
      <c r="IK261" s="41"/>
      <c r="IL261" s="41"/>
      <c r="IM261" s="41"/>
      <c r="IN261" s="41"/>
      <c r="IO261" s="41"/>
      <c r="IP261" s="41"/>
      <c r="IQ261" s="41"/>
      <c r="IR261" s="41"/>
      <c r="IS261" s="41"/>
      <c r="IT261" s="41"/>
      <c r="IU261" s="41"/>
      <c r="IV261" s="41"/>
      <c r="IW261" s="41"/>
      <c r="IX261" s="41"/>
      <c r="IY261" s="41"/>
      <c r="IZ261" s="41"/>
      <c r="JA261" s="41"/>
      <c r="JB261" s="41"/>
      <c r="JC261" s="41"/>
      <c r="JD261" s="41"/>
      <c r="JE261" s="41"/>
      <c r="JF261" s="41"/>
      <c r="JG261" s="41"/>
      <c r="JH261" s="41"/>
      <c r="JI261" s="41"/>
      <c r="JJ261" s="41"/>
      <c r="JK261" s="41"/>
      <c r="JL261" s="41"/>
      <c r="JM261" s="41"/>
      <c r="JN261" s="41"/>
      <c r="JO261" s="41"/>
      <c r="JP261" s="41"/>
      <c r="JQ261" s="41"/>
      <c r="JR261" s="41"/>
      <c r="JS261" s="41"/>
      <c r="JT261" s="41"/>
      <c r="JU261" s="41"/>
      <c r="JV261" s="41"/>
      <c r="JW261" s="41"/>
      <c r="JX261" s="41"/>
      <c r="JY261" s="41"/>
      <c r="JZ261" s="41"/>
      <c r="KA261" s="41"/>
      <c r="KB261" s="41"/>
      <c r="KC261" s="41"/>
      <c r="KD261" s="41"/>
      <c r="KE261" s="41"/>
      <c r="KF261" s="41"/>
      <c r="KG261" s="41"/>
      <c r="KH261" s="41"/>
      <c r="KI261" s="41"/>
      <c r="KJ261" s="41"/>
      <c r="KK261" s="41"/>
      <c r="KL261" s="41"/>
      <c r="KM261" s="41"/>
      <c r="KN261" s="41"/>
      <c r="KO261" s="41"/>
      <c r="KP261" s="41"/>
      <c r="KQ261" s="41"/>
      <c r="KR261" s="41"/>
      <c r="KS261" s="41"/>
      <c r="KT261" s="41"/>
      <c r="KU261" s="41"/>
      <c r="KV261" s="41"/>
      <c r="KW261" s="41"/>
      <c r="KX261" s="41"/>
      <c r="KY261" s="41"/>
      <c r="KZ261" s="41"/>
      <c r="LA261" s="41"/>
      <c r="LB261" s="41"/>
      <c r="LC261" s="41"/>
      <c r="LD261" s="41"/>
      <c r="LE261" s="41"/>
      <c r="LF261" s="41"/>
      <c r="LG261" s="41"/>
      <c r="LH261" s="41"/>
      <c r="LI261" s="41"/>
      <c r="LJ261" s="41"/>
      <c r="LK261" s="41"/>
      <c r="LL261" s="41"/>
      <c r="LM261" s="41"/>
      <c r="LN261" s="41"/>
      <c r="LO261" s="41"/>
      <c r="LP261" s="41"/>
      <c r="LQ261" s="41"/>
      <c r="LR261" s="41"/>
      <c r="LS261" s="41"/>
      <c r="LT261" s="41"/>
      <c r="LU261" s="41"/>
      <c r="LV261" s="41"/>
      <c r="LW261" s="41"/>
      <c r="LX261" s="41"/>
      <c r="LY261" s="41"/>
      <c r="LZ261" s="41"/>
      <c r="MA261" s="41"/>
      <c r="MB261" s="41"/>
      <c r="MC261" s="41"/>
      <c r="MD261" s="41"/>
      <c r="ME261" s="41"/>
      <c r="MF261" s="41"/>
      <c r="MG261" s="41"/>
      <c r="MH261" s="41"/>
      <c r="MI261" s="41"/>
      <c r="MJ261" s="41"/>
      <c r="MK261" s="41"/>
      <c r="ML261" s="41"/>
      <c r="MM261" s="41"/>
      <c r="MN261" s="41"/>
      <c r="MO261" s="41"/>
      <c r="MP261" s="41"/>
      <c r="MQ261" s="41"/>
      <c r="MR261" s="41"/>
      <c r="MS261" s="41"/>
      <c r="MT261" s="41"/>
      <c r="MU261" s="41"/>
      <c r="MV261" s="41"/>
      <c r="MW261" s="41"/>
      <c r="MX261" s="41"/>
      <c r="MY261" s="41"/>
      <c r="MZ261" s="41"/>
      <c r="NA261" s="41"/>
      <c r="NB261" s="41"/>
      <c r="NC261" s="41"/>
      <c r="ND261" s="41"/>
      <c r="NE261" s="41"/>
      <c r="NF261" s="41"/>
      <c r="NG261" s="41"/>
      <c r="NH261" s="41"/>
      <c r="NI261" s="41"/>
      <c r="NJ261" s="41"/>
      <c r="NK261" s="41"/>
      <c r="NL261" s="41"/>
      <c r="NM261" s="41"/>
      <c r="NN261" s="41"/>
      <c r="NO261" s="41"/>
      <c r="NP261" s="41"/>
      <c r="NQ261" s="41"/>
      <c r="NR261" s="41"/>
      <c r="NS261" s="41"/>
      <c r="NT261" s="41"/>
      <c r="NU261" s="41"/>
      <c r="NV261" s="41"/>
      <c r="NW261" s="41"/>
      <c r="NX261" s="41"/>
      <c r="NY261" s="41"/>
      <c r="NZ261" s="41"/>
      <c r="OA261" s="41"/>
      <c r="OB261" s="41"/>
      <c r="OC261" s="41"/>
      <c r="OD261" s="41"/>
      <c r="OE261" s="41"/>
      <c r="OF261" s="41"/>
      <c r="OG261" s="41"/>
      <c r="OH261" s="41"/>
      <c r="OI261" s="41"/>
      <c r="OJ261" s="41"/>
      <c r="OK261" s="41"/>
      <c r="OL261" s="41"/>
      <c r="OM261" s="41"/>
      <c r="ON261" s="41"/>
      <c r="OO261" s="41"/>
      <c r="OP261" s="41"/>
      <c r="OQ261" s="41"/>
      <c r="OR261" s="41"/>
      <c r="OS261" s="41"/>
      <c r="OT261" s="41"/>
      <c r="OU261" s="41"/>
      <c r="OV261" s="41"/>
      <c r="OW261" s="41"/>
      <c r="OX261" s="41"/>
      <c r="OY261" s="41"/>
      <c r="OZ261" s="41"/>
      <c r="PA261" s="41"/>
      <c r="PB261" s="41"/>
      <c r="PC261" s="41"/>
      <c r="PD261" s="41"/>
      <c r="PE261" s="41"/>
      <c r="PF261" s="41"/>
      <c r="PG261" s="41"/>
      <c r="PH261" s="41"/>
      <c r="PI261" s="41"/>
      <c r="PJ261" s="41"/>
      <c r="PK261" s="41"/>
      <c r="PL261" s="41"/>
      <c r="PM261" s="41"/>
      <c r="PN261" s="41"/>
      <c r="PO261" s="41"/>
      <c r="PP261" s="41"/>
      <c r="PQ261" s="41"/>
      <c r="PR261" s="41"/>
      <c r="PS261" s="41"/>
      <c r="PT261" s="41"/>
      <c r="PU261" s="41"/>
      <c r="PV261" s="41"/>
      <c r="PW261" s="41"/>
      <c r="PX261" s="41"/>
      <c r="PY261" s="41"/>
      <c r="PZ261" s="41"/>
      <c r="QA261" s="41"/>
      <c r="QB261" s="41"/>
      <c r="QC261" s="41"/>
      <c r="QD261" s="41"/>
      <c r="QE261" s="41"/>
      <c r="QF261" s="41"/>
      <c r="QG261" s="41"/>
      <c r="QH261" s="41"/>
      <c r="QI261" s="41"/>
      <c r="QJ261" s="41"/>
      <c r="QK261" s="41"/>
      <c r="QL261" s="41"/>
      <c r="QM261" s="41"/>
      <c r="QN261" s="41"/>
      <c r="QO261" s="41"/>
      <c r="QP261" s="41"/>
      <c r="QQ261" s="41"/>
      <c r="QR261" s="41"/>
      <c r="QS261" s="41"/>
      <c r="QT261" s="41"/>
      <c r="QU261" s="41"/>
      <c r="QV261" s="41"/>
      <c r="QW261" s="41"/>
      <c r="QX261" s="41"/>
      <c r="QY261" s="41"/>
      <c r="QZ261" s="41"/>
      <c r="RA261" s="41"/>
      <c r="RB261" s="41"/>
      <c r="RC261" s="41"/>
      <c r="RD261" s="41"/>
      <c r="RE261" s="41"/>
      <c r="RF261" s="41"/>
      <c r="RG261" s="41"/>
      <c r="RH261" s="41"/>
      <c r="RI261" s="41"/>
      <c r="RJ261" s="41"/>
      <c r="RK261" s="41"/>
      <c r="RL261" s="41"/>
      <c r="RM261" s="41"/>
      <c r="RN261" s="41"/>
      <c r="RO261" s="41"/>
      <c r="RP261" s="41"/>
      <c r="RQ261" s="41"/>
      <c r="RR261" s="41"/>
      <c r="RS261" s="41"/>
      <c r="RT261" s="41"/>
      <c r="RU261" s="41"/>
      <c r="RV261" s="41"/>
      <c r="RW261" s="41"/>
      <c r="RX261" s="41"/>
      <c r="RY261" s="41"/>
      <c r="RZ261" s="41"/>
      <c r="SA261" s="41"/>
      <c r="SB261" s="41"/>
      <c r="SC261" s="41"/>
      <c r="SD261" s="41"/>
      <c r="SE261" s="41"/>
      <c r="SF261" s="41"/>
      <c r="SG261" s="41"/>
      <c r="SH261" s="41"/>
      <c r="SI261" s="41"/>
      <c r="SJ261" s="41"/>
      <c r="SK261" s="41"/>
      <c r="SL261" s="41"/>
      <c r="SM261" s="41"/>
      <c r="SN261" s="41"/>
      <c r="SO261" s="41"/>
      <c r="SP261" s="41"/>
      <c r="SQ261" s="41"/>
      <c r="SR261" s="41"/>
      <c r="SS261" s="41"/>
      <c r="ST261" s="41"/>
      <c r="SU261" s="41"/>
      <c r="SV261" s="41"/>
      <c r="SW261" s="41"/>
      <c r="SX261" s="41"/>
      <c r="SY261" s="41"/>
      <c r="SZ261" s="41"/>
      <c r="TA261" s="41"/>
      <c r="TB261" s="41"/>
      <c r="TC261" s="41"/>
      <c r="TD261" s="41"/>
      <c r="TE261" s="41"/>
      <c r="TF261" s="41"/>
      <c r="TG261" s="41"/>
      <c r="TH261" s="41"/>
      <c r="TI261" s="41"/>
      <c r="TJ261" s="41"/>
      <c r="TK261" s="41"/>
      <c r="TL261" s="41"/>
      <c r="TM261" s="41"/>
      <c r="TN261" s="41"/>
      <c r="TO261" s="41"/>
      <c r="TP261" s="41"/>
      <c r="TQ261" s="41"/>
      <c r="TR261" s="41"/>
      <c r="TS261" s="41"/>
      <c r="TT261" s="41"/>
      <c r="TU261" s="41"/>
      <c r="TV261" s="41"/>
      <c r="TW261" s="41"/>
      <c r="TX261" s="41"/>
      <c r="TY261" s="41"/>
      <c r="TZ261" s="41"/>
      <c r="UA261" s="41"/>
      <c r="UB261" s="41"/>
      <c r="UC261" s="41"/>
      <c r="UD261" s="41"/>
      <c r="UE261" s="41"/>
      <c r="UF261" s="41"/>
      <c r="UG261" s="41"/>
      <c r="UH261" s="41"/>
      <c r="UI261" s="41"/>
      <c r="UJ261" s="41"/>
      <c r="UK261" s="41"/>
      <c r="UL261" s="41"/>
      <c r="UM261" s="41"/>
      <c r="UN261" s="41"/>
      <c r="UO261" s="41"/>
      <c r="UP261" s="41"/>
      <c r="UQ261" s="41"/>
      <c r="UR261" s="41"/>
      <c r="US261" s="41"/>
      <c r="UT261" s="41"/>
      <c r="UU261" s="41"/>
      <c r="UV261" s="41"/>
      <c r="UW261" s="41"/>
      <c r="UX261" s="41"/>
      <c r="UY261" s="41"/>
      <c r="UZ261" s="41"/>
      <c r="VA261" s="41"/>
      <c r="VB261" s="41"/>
      <c r="VC261" s="41"/>
      <c r="VD261" s="41"/>
      <c r="VE261" s="41"/>
      <c r="VF261" s="41"/>
      <c r="VG261" s="41"/>
      <c r="VH261" s="41"/>
      <c r="VI261" s="41"/>
      <c r="VJ261" s="41"/>
      <c r="VK261" s="41"/>
      <c r="VL261" s="41"/>
      <c r="VM261" s="41"/>
      <c r="VN261" s="41"/>
      <c r="VO261" s="41"/>
      <c r="VP261" s="41"/>
      <c r="VQ261" s="41"/>
      <c r="VR261" s="41"/>
      <c r="VS261" s="41"/>
      <c r="VT261" s="41"/>
      <c r="VU261" s="41"/>
      <c r="VV261" s="41"/>
      <c r="VW261" s="41"/>
      <c r="VX261" s="41"/>
      <c r="VY261" s="41"/>
      <c r="VZ261" s="41"/>
      <c r="WA261" s="41"/>
      <c r="WB261" s="41"/>
      <c r="WC261" s="41"/>
      <c r="WD261" s="41"/>
      <c r="WE261" s="41"/>
      <c r="WF261" s="41"/>
      <c r="WG261" s="41"/>
      <c r="WH261" s="41"/>
      <c r="WI261" s="41"/>
      <c r="WJ261" s="41"/>
      <c r="WK261" s="41"/>
      <c r="WL261" s="41"/>
      <c r="WM261" s="41"/>
      <c r="WN261" s="41"/>
      <c r="WO261" s="41"/>
      <c r="WP261" s="41"/>
      <c r="WQ261" s="41"/>
      <c r="WR261" s="41"/>
      <c r="WS261" s="41"/>
      <c r="WT261" s="41"/>
      <c r="WU261" s="41"/>
      <c r="WV261" s="41"/>
      <c r="WW261" s="41"/>
      <c r="WX261" s="41"/>
      <c r="WY261" s="41"/>
      <c r="WZ261" s="41"/>
      <c r="XA261" s="41"/>
      <c r="XB261" s="41"/>
      <c r="XC261" s="41"/>
      <c r="XD261" s="41"/>
      <c r="XE261" s="41"/>
      <c r="XF261" s="41"/>
      <c r="XG261" s="41"/>
      <c r="XH261" s="41"/>
      <c r="XI261" s="41"/>
      <c r="XJ261" s="41"/>
      <c r="XK261" s="41"/>
      <c r="XL261" s="41"/>
      <c r="XM261" s="41"/>
      <c r="XN261" s="41"/>
      <c r="XO261" s="41"/>
      <c r="XP261" s="41"/>
      <c r="XQ261" s="41"/>
      <c r="XR261" s="41"/>
      <c r="XS261" s="41"/>
      <c r="XT261" s="41"/>
      <c r="XU261" s="41"/>
      <c r="XV261" s="41"/>
      <c r="XW261" s="41"/>
      <c r="XX261" s="41"/>
      <c r="XY261" s="41"/>
      <c r="XZ261" s="41"/>
      <c r="YA261" s="41"/>
      <c r="YB261" s="41"/>
      <c r="YC261" s="41"/>
      <c r="YD261" s="41"/>
      <c r="YE261" s="41"/>
      <c r="YF261" s="41"/>
      <c r="YG261" s="41"/>
      <c r="YH261" s="41"/>
      <c r="YI261" s="41"/>
      <c r="YJ261" s="41"/>
      <c r="YK261" s="41"/>
      <c r="YL261" s="41"/>
      <c r="YM261" s="41"/>
      <c r="YN261" s="41"/>
      <c r="YO261" s="41"/>
      <c r="YP261" s="41"/>
      <c r="YQ261" s="41"/>
      <c r="YR261" s="41"/>
      <c r="YS261" s="41"/>
      <c r="YT261" s="41"/>
      <c r="YU261" s="41"/>
      <c r="YV261" s="41"/>
      <c r="YW261" s="41"/>
      <c r="YX261" s="41"/>
      <c r="YY261" s="41"/>
      <c r="YZ261" s="41"/>
      <c r="ZA261" s="41"/>
      <c r="ZB261" s="41"/>
      <c r="ZC261" s="41"/>
      <c r="ZD261" s="41"/>
      <c r="ZE261" s="41"/>
      <c r="ZF261" s="41"/>
      <c r="ZG261" s="41"/>
      <c r="ZH261" s="41"/>
      <c r="ZI261" s="41"/>
      <c r="ZJ261" s="41"/>
      <c r="ZK261" s="41"/>
      <c r="ZL261" s="41"/>
      <c r="ZM261" s="41"/>
      <c r="ZN261" s="41"/>
      <c r="ZO261" s="41"/>
      <c r="ZP261" s="41"/>
      <c r="ZQ261" s="41"/>
      <c r="ZR261" s="41"/>
      <c r="ZS261" s="41"/>
      <c r="ZT261" s="41"/>
      <c r="ZU261" s="41"/>
      <c r="ZV261" s="41"/>
      <c r="ZW261" s="41"/>
      <c r="ZX261" s="41"/>
      <c r="ZY261" s="41"/>
      <c r="ZZ261" s="41"/>
      <c r="AAA261" s="41"/>
      <c r="AAB261" s="41"/>
      <c r="AAC261" s="41"/>
      <c r="AAD261" s="41"/>
      <c r="AAE261" s="41"/>
      <c r="AAF261" s="41"/>
      <c r="AAG261" s="41"/>
      <c r="AAH261" s="41"/>
      <c r="AAI261" s="41"/>
      <c r="AAJ261" s="41"/>
      <c r="AAK261" s="41"/>
      <c r="AAL261" s="41"/>
      <c r="AAM261" s="41"/>
      <c r="AAN261" s="41"/>
      <c r="AAO261" s="41"/>
      <c r="AAP261" s="41"/>
      <c r="AAQ261" s="41"/>
      <c r="AAR261" s="41"/>
      <c r="AAS261" s="41"/>
      <c r="AAT261" s="41"/>
      <c r="AAU261" s="41"/>
      <c r="AAV261" s="41"/>
      <c r="AAW261" s="41"/>
      <c r="AAX261" s="41"/>
      <c r="AAY261" s="41"/>
      <c r="AAZ261" s="41"/>
      <c r="ABA261" s="41"/>
      <c r="ABB261" s="41"/>
      <c r="ABC261" s="41"/>
      <c r="ABD261" s="41"/>
      <c r="ABE261" s="41"/>
      <c r="ABF261" s="41"/>
      <c r="ABG261" s="41"/>
      <c r="ABH261" s="41"/>
      <c r="ABI261" s="41"/>
      <c r="ABJ261" s="41"/>
      <c r="ABK261" s="41"/>
      <c r="ABL261" s="41"/>
      <c r="ABM261" s="41"/>
      <c r="ABN261" s="41"/>
      <c r="ABO261" s="41"/>
      <c r="ABP261" s="41"/>
      <c r="ABQ261" s="41"/>
      <c r="ABR261" s="41"/>
      <c r="ABS261" s="41"/>
      <c r="ABT261" s="41"/>
      <c r="ABU261" s="41"/>
      <c r="ABV261" s="41"/>
      <c r="ABW261" s="41"/>
      <c r="ABX261" s="41"/>
      <c r="ABY261" s="41"/>
      <c r="ABZ261" s="41"/>
      <c r="ACA261" s="41"/>
      <c r="ACB261" s="41"/>
      <c r="ACC261" s="41"/>
      <c r="ACD261" s="41"/>
      <c r="ACE261" s="41"/>
      <c r="ACF261" s="41"/>
      <c r="ACG261" s="41"/>
      <c r="ACH261" s="41"/>
      <c r="ACI261" s="41"/>
      <c r="ACJ261" s="41"/>
      <c r="ACK261" s="41"/>
      <c r="ACL261" s="41"/>
      <c r="ACM261" s="41"/>
      <c r="ACN261" s="41"/>
      <c r="ACO261" s="41"/>
      <c r="ACP261" s="41"/>
      <c r="ACQ261" s="41"/>
      <c r="ACR261" s="41"/>
      <c r="ACS261" s="41"/>
      <c r="ACT261" s="41"/>
      <c r="ACU261" s="41"/>
      <c r="ACV261" s="41"/>
      <c r="ACW261" s="41"/>
      <c r="ACX261" s="41"/>
      <c r="ACY261" s="41"/>
      <c r="ACZ261" s="41"/>
      <c r="ADA261" s="41"/>
      <c r="ADB261" s="41"/>
      <c r="ADC261" s="41"/>
      <c r="ADD261" s="41"/>
      <c r="ADE261" s="41"/>
      <c r="ADF261" s="41"/>
      <c r="ADG261" s="41"/>
      <c r="ADH261" s="41"/>
      <c r="ADI261" s="41"/>
      <c r="ADJ261" s="41"/>
      <c r="ADK261" s="41"/>
      <c r="ADL261" s="41"/>
      <c r="ADM261" s="41"/>
      <c r="ADN261" s="41"/>
      <c r="ADO261" s="41"/>
      <c r="ADP261" s="41"/>
      <c r="ADQ261" s="41"/>
      <c r="ADR261" s="41"/>
      <c r="ADS261" s="41"/>
      <c r="ADT261" s="41"/>
      <c r="ADU261" s="41"/>
      <c r="ADV261" s="41"/>
      <c r="ADW261" s="41"/>
      <c r="ADX261" s="41"/>
      <c r="ADY261" s="41"/>
      <c r="ADZ261" s="41"/>
      <c r="AEA261" s="41"/>
      <c r="AEB261" s="41"/>
      <c r="AEC261" s="41"/>
      <c r="AED261" s="41"/>
      <c r="AEE261" s="41"/>
      <c r="AEF261" s="41"/>
      <c r="AEG261" s="41"/>
      <c r="AEH261" s="41"/>
      <c r="AEI261" s="41"/>
      <c r="AEJ261" s="41"/>
      <c r="AEK261" s="41"/>
      <c r="AEL261" s="41"/>
      <c r="AEM261" s="41"/>
      <c r="AEN261" s="41"/>
      <c r="AEO261" s="41"/>
      <c r="AEP261" s="41"/>
      <c r="AEQ261" s="41"/>
      <c r="AER261" s="41"/>
      <c r="AES261" s="41"/>
      <c r="AET261" s="41"/>
      <c r="AEU261" s="41"/>
      <c r="AEV261" s="41"/>
      <c r="AEW261" s="41"/>
      <c r="AEX261" s="41"/>
      <c r="AEY261" s="41"/>
      <c r="AEZ261" s="41"/>
      <c r="AFA261" s="41"/>
      <c r="AFB261" s="41"/>
      <c r="AFC261" s="41"/>
      <c r="AFD261" s="41"/>
      <c r="AFE261" s="41"/>
      <c r="AFF261" s="41"/>
      <c r="AFG261" s="41"/>
      <c r="AFH261" s="41"/>
      <c r="AFI261" s="41"/>
      <c r="AFJ261" s="41"/>
      <c r="AFK261" s="41"/>
      <c r="AFL261" s="41"/>
      <c r="AFM261" s="41"/>
      <c r="AFN261" s="41"/>
      <c r="AFO261" s="41"/>
      <c r="AFP261" s="41"/>
      <c r="AFQ261" s="41"/>
      <c r="AFR261" s="41"/>
      <c r="AFS261" s="41"/>
      <c r="AFT261" s="41"/>
      <c r="AFU261" s="41"/>
      <c r="AFV261" s="41"/>
      <c r="AFW261" s="41"/>
      <c r="AFX261" s="41"/>
      <c r="AFY261" s="41"/>
      <c r="AFZ261" s="41"/>
      <c r="AGA261" s="41"/>
      <c r="AGB261" s="41"/>
      <c r="AGC261" s="41"/>
      <c r="AGD261" s="41"/>
      <c r="AGE261" s="41"/>
      <c r="AGF261" s="41"/>
      <c r="AGG261" s="41"/>
      <c r="AGH261" s="41"/>
      <c r="AGI261" s="41"/>
      <c r="AGJ261" s="41"/>
      <c r="AGK261" s="41"/>
      <c r="AGL261" s="41"/>
      <c r="AGM261" s="41"/>
      <c r="AGN261" s="41"/>
      <c r="AGO261" s="41"/>
      <c r="AGP261" s="41"/>
      <c r="AGQ261" s="41"/>
      <c r="AGR261" s="41"/>
      <c r="AGS261" s="41"/>
      <c r="AGT261" s="41"/>
      <c r="AGU261" s="41"/>
      <c r="AGV261" s="41"/>
      <c r="AGW261" s="41"/>
      <c r="AGX261" s="41"/>
      <c r="AGY261" s="41"/>
      <c r="AGZ261" s="41"/>
      <c r="AHA261" s="41"/>
      <c r="AHB261" s="41"/>
      <c r="AHC261" s="41"/>
      <c r="AHD261" s="41"/>
      <c r="AHE261" s="41"/>
      <c r="AHF261" s="41"/>
      <c r="AHG261" s="41"/>
      <c r="AHH261" s="41"/>
      <c r="AHI261" s="41"/>
      <c r="AHJ261" s="41"/>
      <c r="AHK261" s="41"/>
      <c r="AHL261" s="41"/>
      <c r="AHM261" s="41"/>
      <c r="AHN261" s="41"/>
      <c r="AHO261" s="41"/>
      <c r="AHP261" s="41"/>
      <c r="AHQ261" s="41"/>
      <c r="AHR261" s="41"/>
      <c r="AHS261" s="41"/>
      <c r="AHT261" s="41"/>
      <c r="AHU261" s="41"/>
      <c r="AHV261" s="41"/>
      <c r="AHW261" s="41"/>
      <c r="AHX261" s="41"/>
      <c r="AHY261" s="41"/>
      <c r="AHZ261" s="41"/>
      <c r="AIA261" s="41"/>
      <c r="AIB261" s="41"/>
      <c r="AIC261" s="41"/>
      <c r="AID261" s="41"/>
      <c r="AIE261" s="41"/>
      <c r="AIF261" s="41"/>
      <c r="AIG261" s="41"/>
      <c r="AIH261" s="41"/>
      <c r="AII261" s="41"/>
      <c r="AIJ261" s="41"/>
      <c r="AIK261" s="41"/>
      <c r="AIL261" s="41"/>
      <c r="AIM261" s="41"/>
      <c r="AIN261" s="41"/>
      <c r="AIO261" s="41"/>
      <c r="AIP261" s="41"/>
      <c r="AIQ261" s="41"/>
      <c r="AIR261" s="41"/>
      <c r="AIS261" s="41"/>
      <c r="AIT261" s="41"/>
      <c r="AIU261" s="41"/>
      <c r="AIV261" s="41"/>
      <c r="AIW261" s="41"/>
      <c r="AIX261" s="41"/>
      <c r="AIY261" s="41"/>
      <c r="AIZ261" s="41"/>
      <c r="AJA261" s="41"/>
      <c r="AJB261" s="41"/>
      <c r="AJC261" s="41"/>
      <c r="AJD261" s="41"/>
      <c r="AJE261" s="41"/>
      <c r="AJF261" s="41"/>
      <c r="AJG261" s="41"/>
      <c r="AJH261" s="41"/>
      <c r="AJI261" s="41"/>
      <c r="AJJ261" s="41"/>
      <c r="AJK261" s="41"/>
      <c r="AJL261" s="41"/>
      <c r="AJM261" s="41"/>
      <c r="AJN261" s="41"/>
      <c r="AJO261" s="41"/>
      <c r="AJP261" s="41"/>
      <c r="AJQ261" s="41"/>
      <c r="AJR261" s="41"/>
      <c r="AJS261" s="41"/>
      <c r="AJT261" s="41"/>
      <c r="AJU261" s="41"/>
      <c r="AJV261" s="41"/>
      <c r="AJW261" s="41"/>
      <c r="AJX261" s="41"/>
      <c r="AJY261" s="41"/>
      <c r="AJZ261" s="41"/>
      <c r="AKA261" s="41"/>
      <c r="AKB261" s="41"/>
      <c r="AKC261" s="41"/>
      <c r="AKD261" s="41"/>
      <c r="AKE261" s="41"/>
      <c r="AKF261" s="41"/>
      <c r="AKG261" s="41"/>
      <c r="AKH261" s="41"/>
      <c r="AKI261" s="41"/>
      <c r="AKJ261" s="41"/>
      <c r="AKK261" s="41"/>
      <c r="AKL261" s="41"/>
      <c r="AKM261" s="41"/>
      <c r="AKN261" s="41"/>
      <c r="AKO261" s="41"/>
      <c r="AKP261" s="41"/>
      <c r="AKQ261" s="41"/>
      <c r="AKR261" s="41"/>
      <c r="AKS261" s="41"/>
      <c r="AKT261" s="41"/>
      <c r="AKU261" s="41"/>
      <c r="AKV261" s="41"/>
      <c r="AKW261" s="41"/>
      <c r="AKX261" s="41"/>
      <c r="AKY261" s="41"/>
      <c r="AKZ261" s="41"/>
      <c r="ALA261" s="41"/>
      <c r="ALB261" s="41"/>
      <c r="ALC261" s="41"/>
      <c r="ALD261" s="41"/>
      <c r="ALE261" s="41"/>
      <c r="ALF261" s="41"/>
      <c r="ALG261" s="41"/>
      <c r="ALH261" s="41"/>
      <c r="ALI261" s="41"/>
      <c r="ALJ261" s="41"/>
      <c r="ALK261" s="41"/>
      <c r="ALL261" s="41"/>
      <c r="ALM261" s="41"/>
      <c r="ALN261" s="41"/>
      <c r="ALO261" s="41"/>
      <c r="ALP261" s="41"/>
      <c r="ALQ261" s="41"/>
      <c r="ALR261" s="41"/>
      <c r="ALS261" s="41"/>
      <c r="ALT261" s="41"/>
      <c r="ALU261" s="41"/>
      <c r="ALV261" s="41"/>
      <c r="ALW261" s="41"/>
      <c r="ALX261" s="41"/>
      <c r="ALY261" s="41"/>
      <c r="ALZ261" s="41"/>
      <c r="AMA261" s="41"/>
      <c r="AMB261" s="41"/>
      <c r="AMC261" s="41"/>
      <c r="AMD261" s="41"/>
      <c r="AME261" s="41"/>
    </row>
    <row r="262" spans="1:1019" ht="36" customHeight="1" thickBot="1" x14ac:dyDescent="0.25">
      <c r="A262" s="1128"/>
      <c r="B262" s="588"/>
      <c r="C262" s="689"/>
      <c r="D262" s="1249"/>
      <c r="E262" s="593"/>
      <c r="F262" s="1250"/>
      <c r="G262" s="1251"/>
      <c r="H262" s="1252"/>
      <c r="I262" s="1253"/>
      <c r="J262" s="1237"/>
      <c r="K262" s="1238"/>
      <c r="L262" s="476"/>
      <c r="M262" s="476"/>
      <c r="N262" s="478"/>
      <c r="O262" s="1238"/>
      <c r="P262" s="476"/>
      <c r="Q262" s="476"/>
      <c r="R262" s="1245"/>
      <c r="S262" s="1238"/>
      <c r="T262" s="476"/>
      <c r="U262" s="476"/>
      <c r="V262" s="478"/>
      <c r="W262" s="1238"/>
      <c r="X262" s="476"/>
      <c r="Y262" s="476"/>
      <c r="Z262" s="478"/>
      <c r="AA262" s="479"/>
      <c r="AB262" s="479"/>
      <c r="AC262" s="1254" t="s">
        <v>407</v>
      </c>
      <c r="AD262" s="1255">
        <v>0</v>
      </c>
      <c r="AE262" s="1255">
        <v>1</v>
      </c>
      <c r="AF262" s="1256">
        <v>1</v>
      </c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53"/>
      <c r="AR262" s="53"/>
      <c r="AS262" s="53"/>
      <c r="AT262" s="53"/>
      <c r="AU262" s="53"/>
      <c r="AV262" s="53"/>
      <c r="AW262" s="53"/>
      <c r="AX262" s="53"/>
      <c r="AY262" s="53"/>
      <c r="AZ262" s="53"/>
      <c r="BA262" s="53"/>
      <c r="BB262" s="53"/>
      <c r="BC262" s="53"/>
      <c r="BD262" s="53"/>
      <c r="BE262" s="53"/>
      <c r="BF262" s="53"/>
      <c r="BG262" s="54"/>
      <c r="BH262" s="41"/>
      <c r="BI262" s="41"/>
      <c r="BJ262" s="41"/>
      <c r="BK262" s="41"/>
      <c r="BL262" s="41"/>
      <c r="BM262" s="41"/>
      <c r="BN262" s="41"/>
      <c r="BO262" s="41"/>
      <c r="BP262" s="41"/>
      <c r="BQ262" s="41"/>
      <c r="BR262" s="41"/>
      <c r="BS262" s="41"/>
      <c r="BT262" s="41"/>
      <c r="BU262" s="41"/>
      <c r="BV262" s="41"/>
      <c r="BW262" s="41"/>
      <c r="BX262" s="41"/>
      <c r="BY262" s="41"/>
      <c r="BZ262" s="41"/>
      <c r="CA262" s="41"/>
      <c r="CB262" s="41"/>
      <c r="CC262" s="41"/>
      <c r="CD262" s="41"/>
      <c r="CE262" s="41"/>
      <c r="CF262" s="41"/>
      <c r="CG262" s="41"/>
      <c r="CH262" s="41"/>
      <c r="CI262" s="41"/>
      <c r="CJ262" s="41"/>
      <c r="CK262" s="41"/>
      <c r="CL262" s="41"/>
      <c r="CM262" s="41"/>
      <c r="CN262" s="41"/>
      <c r="CO262" s="41"/>
      <c r="CP262" s="41"/>
      <c r="CQ262" s="41"/>
      <c r="CR262" s="41"/>
      <c r="CS262" s="41"/>
      <c r="CT262" s="41"/>
      <c r="CU262" s="41"/>
      <c r="CV262" s="41"/>
      <c r="CW262" s="41"/>
      <c r="CX262" s="41"/>
      <c r="CY262" s="41"/>
      <c r="CZ262" s="41"/>
      <c r="DA262" s="41"/>
      <c r="DB262" s="41"/>
      <c r="DC262" s="41"/>
      <c r="DD262" s="41"/>
      <c r="DE262" s="41"/>
      <c r="DF262" s="41"/>
      <c r="DG262" s="41"/>
      <c r="DH262" s="41"/>
      <c r="DI262" s="41"/>
      <c r="DJ262" s="41"/>
      <c r="DK262" s="41"/>
      <c r="DL262" s="41"/>
      <c r="DM262" s="41"/>
      <c r="DN262" s="41"/>
      <c r="DO262" s="41"/>
      <c r="DP262" s="41"/>
      <c r="DQ262" s="41"/>
      <c r="DR262" s="41"/>
      <c r="DS262" s="41"/>
      <c r="DT262" s="41"/>
      <c r="DU262" s="41"/>
      <c r="DV262" s="41"/>
      <c r="DW262" s="41"/>
      <c r="DX262" s="41"/>
      <c r="DY262" s="41"/>
      <c r="DZ262" s="41"/>
      <c r="EA262" s="41"/>
      <c r="EB262" s="41"/>
      <c r="EC262" s="41"/>
      <c r="ED262" s="41"/>
      <c r="EE262" s="41"/>
      <c r="EF262" s="41"/>
      <c r="EG262" s="41"/>
      <c r="EH262" s="41"/>
      <c r="EI262" s="41"/>
      <c r="EJ262" s="41"/>
      <c r="EK262" s="41"/>
      <c r="EL262" s="41"/>
      <c r="EM262" s="41"/>
      <c r="EN262" s="41"/>
      <c r="EO262" s="41"/>
      <c r="EP262" s="41"/>
      <c r="EQ262" s="41"/>
      <c r="ER262" s="41"/>
      <c r="ES262" s="41"/>
      <c r="ET262" s="41"/>
      <c r="EU262" s="41"/>
      <c r="EV262" s="41"/>
      <c r="EW262" s="41"/>
      <c r="EX262" s="41"/>
      <c r="EY262" s="41"/>
      <c r="EZ262" s="41"/>
      <c r="FA262" s="41"/>
      <c r="FB262" s="41"/>
      <c r="FC262" s="41"/>
      <c r="FD262" s="41"/>
      <c r="FE262" s="41"/>
      <c r="FF262" s="41"/>
      <c r="FG262" s="41"/>
      <c r="FH262" s="41"/>
      <c r="FI262" s="41"/>
      <c r="FJ262" s="41"/>
      <c r="FK262" s="41"/>
      <c r="FL262" s="41"/>
      <c r="FM262" s="41"/>
      <c r="FN262" s="41"/>
      <c r="FO262" s="41"/>
      <c r="FP262" s="41"/>
      <c r="FQ262" s="41"/>
      <c r="FR262" s="41"/>
      <c r="FS262" s="41"/>
      <c r="FT262" s="41"/>
      <c r="FU262" s="41"/>
      <c r="FV262" s="41"/>
      <c r="FW262" s="41"/>
      <c r="FX262" s="41"/>
      <c r="FY262" s="41"/>
      <c r="FZ262" s="41"/>
      <c r="GA262" s="41"/>
      <c r="GB262" s="41"/>
      <c r="GC262" s="41"/>
      <c r="GD262" s="41"/>
      <c r="GE262" s="41"/>
      <c r="GF262" s="41"/>
      <c r="GG262" s="41"/>
      <c r="GH262" s="41"/>
      <c r="GI262" s="41"/>
      <c r="GJ262" s="41"/>
      <c r="GK262" s="41"/>
      <c r="GL262" s="41"/>
      <c r="GM262" s="41"/>
      <c r="GN262" s="41"/>
      <c r="GO262" s="41"/>
      <c r="GP262" s="41"/>
      <c r="GQ262" s="41"/>
      <c r="GR262" s="41"/>
      <c r="GS262" s="41"/>
      <c r="GT262" s="41"/>
      <c r="GU262" s="41"/>
      <c r="GV262" s="41"/>
      <c r="GW262" s="41"/>
      <c r="GX262" s="41"/>
      <c r="GY262" s="41"/>
      <c r="GZ262" s="41"/>
      <c r="HA262" s="41"/>
      <c r="HB262" s="41"/>
      <c r="HC262" s="41"/>
      <c r="HD262" s="41"/>
      <c r="HE262" s="41"/>
      <c r="HF262" s="41"/>
      <c r="HG262" s="41"/>
      <c r="HH262" s="41"/>
      <c r="HI262" s="41"/>
      <c r="HJ262" s="41"/>
      <c r="HK262" s="41"/>
      <c r="HL262" s="41"/>
      <c r="HM262" s="41"/>
      <c r="HN262" s="41"/>
      <c r="HO262" s="41"/>
      <c r="HP262" s="41"/>
      <c r="HQ262" s="41"/>
      <c r="HR262" s="41"/>
      <c r="HS262" s="41"/>
      <c r="HT262" s="41"/>
      <c r="HU262" s="41"/>
      <c r="HV262" s="41"/>
      <c r="HW262" s="41"/>
      <c r="HX262" s="41"/>
      <c r="HY262" s="41"/>
      <c r="HZ262" s="41"/>
      <c r="IA262" s="41"/>
      <c r="IB262" s="41"/>
      <c r="IC262" s="41"/>
      <c r="ID262" s="41"/>
      <c r="IE262" s="41"/>
      <c r="IF262" s="41"/>
      <c r="IG262" s="41"/>
      <c r="IH262" s="41"/>
      <c r="II262" s="41"/>
      <c r="IJ262" s="41"/>
      <c r="IK262" s="41"/>
      <c r="IL262" s="41"/>
      <c r="IM262" s="41"/>
      <c r="IN262" s="41"/>
      <c r="IO262" s="41"/>
      <c r="IP262" s="41"/>
      <c r="IQ262" s="41"/>
      <c r="IR262" s="41"/>
      <c r="IS262" s="41"/>
      <c r="IT262" s="41"/>
      <c r="IU262" s="41"/>
      <c r="IV262" s="41"/>
      <c r="IW262" s="41"/>
      <c r="IX262" s="41"/>
      <c r="IY262" s="41"/>
      <c r="IZ262" s="41"/>
      <c r="JA262" s="41"/>
      <c r="JB262" s="41"/>
      <c r="JC262" s="41"/>
      <c r="JD262" s="41"/>
      <c r="JE262" s="41"/>
      <c r="JF262" s="41"/>
      <c r="JG262" s="41"/>
      <c r="JH262" s="41"/>
      <c r="JI262" s="41"/>
      <c r="JJ262" s="41"/>
      <c r="JK262" s="41"/>
      <c r="JL262" s="41"/>
      <c r="JM262" s="41"/>
      <c r="JN262" s="41"/>
      <c r="JO262" s="41"/>
      <c r="JP262" s="41"/>
      <c r="JQ262" s="41"/>
      <c r="JR262" s="41"/>
      <c r="JS262" s="41"/>
      <c r="JT262" s="41"/>
      <c r="JU262" s="41"/>
      <c r="JV262" s="41"/>
      <c r="JW262" s="41"/>
      <c r="JX262" s="41"/>
      <c r="JY262" s="41"/>
      <c r="JZ262" s="41"/>
      <c r="KA262" s="41"/>
      <c r="KB262" s="41"/>
      <c r="KC262" s="41"/>
      <c r="KD262" s="41"/>
      <c r="KE262" s="41"/>
      <c r="KF262" s="41"/>
      <c r="KG262" s="41"/>
      <c r="KH262" s="41"/>
      <c r="KI262" s="41"/>
      <c r="KJ262" s="41"/>
      <c r="KK262" s="41"/>
      <c r="KL262" s="41"/>
      <c r="KM262" s="41"/>
      <c r="KN262" s="41"/>
      <c r="KO262" s="41"/>
      <c r="KP262" s="41"/>
      <c r="KQ262" s="41"/>
      <c r="KR262" s="41"/>
      <c r="KS262" s="41"/>
      <c r="KT262" s="41"/>
      <c r="KU262" s="41"/>
      <c r="KV262" s="41"/>
      <c r="KW262" s="41"/>
      <c r="KX262" s="41"/>
      <c r="KY262" s="41"/>
      <c r="KZ262" s="41"/>
      <c r="LA262" s="41"/>
      <c r="LB262" s="41"/>
      <c r="LC262" s="41"/>
      <c r="LD262" s="41"/>
      <c r="LE262" s="41"/>
      <c r="LF262" s="41"/>
      <c r="LG262" s="41"/>
      <c r="LH262" s="41"/>
      <c r="LI262" s="41"/>
      <c r="LJ262" s="41"/>
      <c r="LK262" s="41"/>
      <c r="LL262" s="41"/>
      <c r="LM262" s="41"/>
      <c r="LN262" s="41"/>
      <c r="LO262" s="41"/>
      <c r="LP262" s="41"/>
      <c r="LQ262" s="41"/>
      <c r="LR262" s="41"/>
      <c r="LS262" s="41"/>
      <c r="LT262" s="41"/>
      <c r="LU262" s="41"/>
      <c r="LV262" s="41"/>
      <c r="LW262" s="41"/>
      <c r="LX262" s="41"/>
      <c r="LY262" s="41"/>
      <c r="LZ262" s="41"/>
      <c r="MA262" s="41"/>
      <c r="MB262" s="41"/>
      <c r="MC262" s="41"/>
      <c r="MD262" s="41"/>
      <c r="ME262" s="41"/>
      <c r="MF262" s="41"/>
      <c r="MG262" s="41"/>
      <c r="MH262" s="41"/>
      <c r="MI262" s="41"/>
      <c r="MJ262" s="41"/>
      <c r="MK262" s="41"/>
      <c r="ML262" s="41"/>
      <c r="MM262" s="41"/>
      <c r="MN262" s="41"/>
      <c r="MO262" s="41"/>
      <c r="MP262" s="41"/>
      <c r="MQ262" s="41"/>
      <c r="MR262" s="41"/>
      <c r="MS262" s="41"/>
      <c r="MT262" s="41"/>
      <c r="MU262" s="41"/>
      <c r="MV262" s="41"/>
      <c r="MW262" s="41"/>
      <c r="MX262" s="41"/>
      <c r="MY262" s="41"/>
      <c r="MZ262" s="41"/>
      <c r="NA262" s="41"/>
      <c r="NB262" s="41"/>
      <c r="NC262" s="41"/>
      <c r="ND262" s="41"/>
      <c r="NE262" s="41"/>
      <c r="NF262" s="41"/>
      <c r="NG262" s="41"/>
      <c r="NH262" s="41"/>
      <c r="NI262" s="41"/>
      <c r="NJ262" s="41"/>
      <c r="NK262" s="41"/>
      <c r="NL262" s="41"/>
      <c r="NM262" s="41"/>
      <c r="NN262" s="41"/>
      <c r="NO262" s="41"/>
      <c r="NP262" s="41"/>
      <c r="NQ262" s="41"/>
      <c r="NR262" s="41"/>
      <c r="NS262" s="41"/>
      <c r="NT262" s="41"/>
      <c r="NU262" s="41"/>
      <c r="NV262" s="41"/>
      <c r="NW262" s="41"/>
      <c r="NX262" s="41"/>
      <c r="NY262" s="41"/>
      <c r="NZ262" s="41"/>
      <c r="OA262" s="41"/>
      <c r="OB262" s="41"/>
      <c r="OC262" s="41"/>
      <c r="OD262" s="41"/>
      <c r="OE262" s="41"/>
      <c r="OF262" s="41"/>
      <c r="OG262" s="41"/>
      <c r="OH262" s="41"/>
      <c r="OI262" s="41"/>
      <c r="OJ262" s="41"/>
      <c r="OK262" s="41"/>
      <c r="OL262" s="41"/>
      <c r="OM262" s="41"/>
      <c r="ON262" s="41"/>
      <c r="OO262" s="41"/>
      <c r="OP262" s="41"/>
      <c r="OQ262" s="41"/>
      <c r="OR262" s="41"/>
      <c r="OS262" s="41"/>
      <c r="OT262" s="41"/>
      <c r="OU262" s="41"/>
      <c r="OV262" s="41"/>
      <c r="OW262" s="41"/>
      <c r="OX262" s="41"/>
      <c r="OY262" s="41"/>
      <c r="OZ262" s="41"/>
      <c r="PA262" s="41"/>
      <c r="PB262" s="41"/>
      <c r="PC262" s="41"/>
      <c r="PD262" s="41"/>
      <c r="PE262" s="41"/>
      <c r="PF262" s="41"/>
      <c r="PG262" s="41"/>
      <c r="PH262" s="41"/>
      <c r="PI262" s="41"/>
      <c r="PJ262" s="41"/>
      <c r="PK262" s="41"/>
      <c r="PL262" s="41"/>
      <c r="PM262" s="41"/>
      <c r="PN262" s="41"/>
      <c r="PO262" s="41"/>
      <c r="PP262" s="41"/>
      <c r="PQ262" s="41"/>
      <c r="PR262" s="41"/>
      <c r="PS262" s="41"/>
      <c r="PT262" s="41"/>
      <c r="PU262" s="41"/>
      <c r="PV262" s="41"/>
      <c r="PW262" s="41"/>
      <c r="PX262" s="41"/>
      <c r="PY262" s="41"/>
      <c r="PZ262" s="41"/>
      <c r="QA262" s="41"/>
      <c r="QB262" s="41"/>
      <c r="QC262" s="41"/>
      <c r="QD262" s="41"/>
      <c r="QE262" s="41"/>
      <c r="QF262" s="41"/>
      <c r="QG262" s="41"/>
      <c r="QH262" s="41"/>
      <c r="QI262" s="41"/>
      <c r="QJ262" s="41"/>
      <c r="QK262" s="41"/>
      <c r="QL262" s="41"/>
      <c r="QM262" s="41"/>
      <c r="QN262" s="41"/>
      <c r="QO262" s="41"/>
      <c r="QP262" s="41"/>
      <c r="QQ262" s="41"/>
      <c r="QR262" s="41"/>
      <c r="QS262" s="41"/>
      <c r="QT262" s="41"/>
      <c r="QU262" s="41"/>
      <c r="QV262" s="41"/>
      <c r="QW262" s="41"/>
      <c r="QX262" s="41"/>
      <c r="QY262" s="41"/>
      <c r="QZ262" s="41"/>
      <c r="RA262" s="41"/>
      <c r="RB262" s="41"/>
      <c r="RC262" s="41"/>
      <c r="RD262" s="41"/>
      <c r="RE262" s="41"/>
      <c r="RF262" s="41"/>
      <c r="RG262" s="41"/>
      <c r="RH262" s="41"/>
      <c r="RI262" s="41"/>
      <c r="RJ262" s="41"/>
      <c r="RK262" s="41"/>
      <c r="RL262" s="41"/>
      <c r="RM262" s="41"/>
      <c r="RN262" s="41"/>
      <c r="RO262" s="41"/>
      <c r="RP262" s="41"/>
      <c r="RQ262" s="41"/>
      <c r="RR262" s="41"/>
      <c r="RS262" s="41"/>
      <c r="RT262" s="41"/>
      <c r="RU262" s="41"/>
      <c r="RV262" s="41"/>
      <c r="RW262" s="41"/>
      <c r="RX262" s="41"/>
      <c r="RY262" s="41"/>
      <c r="RZ262" s="41"/>
      <c r="SA262" s="41"/>
      <c r="SB262" s="41"/>
      <c r="SC262" s="41"/>
      <c r="SD262" s="41"/>
      <c r="SE262" s="41"/>
      <c r="SF262" s="41"/>
      <c r="SG262" s="41"/>
      <c r="SH262" s="41"/>
      <c r="SI262" s="41"/>
      <c r="SJ262" s="41"/>
      <c r="SK262" s="41"/>
      <c r="SL262" s="41"/>
      <c r="SM262" s="41"/>
      <c r="SN262" s="41"/>
      <c r="SO262" s="41"/>
      <c r="SP262" s="41"/>
      <c r="SQ262" s="41"/>
      <c r="SR262" s="41"/>
      <c r="SS262" s="41"/>
      <c r="ST262" s="41"/>
      <c r="SU262" s="41"/>
      <c r="SV262" s="41"/>
      <c r="SW262" s="41"/>
      <c r="SX262" s="41"/>
      <c r="SY262" s="41"/>
      <c r="SZ262" s="41"/>
      <c r="TA262" s="41"/>
      <c r="TB262" s="41"/>
      <c r="TC262" s="41"/>
      <c r="TD262" s="41"/>
      <c r="TE262" s="41"/>
      <c r="TF262" s="41"/>
      <c r="TG262" s="41"/>
      <c r="TH262" s="41"/>
      <c r="TI262" s="41"/>
      <c r="TJ262" s="41"/>
      <c r="TK262" s="41"/>
      <c r="TL262" s="41"/>
      <c r="TM262" s="41"/>
      <c r="TN262" s="41"/>
      <c r="TO262" s="41"/>
      <c r="TP262" s="41"/>
      <c r="TQ262" s="41"/>
      <c r="TR262" s="41"/>
      <c r="TS262" s="41"/>
      <c r="TT262" s="41"/>
      <c r="TU262" s="41"/>
      <c r="TV262" s="41"/>
      <c r="TW262" s="41"/>
      <c r="TX262" s="41"/>
      <c r="TY262" s="41"/>
      <c r="TZ262" s="41"/>
      <c r="UA262" s="41"/>
      <c r="UB262" s="41"/>
      <c r="UC262" s="41"/>
      <c r="UD262" s="41"/>
      <c r="UE262" s="41"/>
      <c r="UF262" s="41"/>
      <c r="UG262" s="41"/>
      <c r="UH262" s="41"/>
      <c r="UI262" s="41"/>
      <c r="UJ262" s="41"/>
      <c r="UK262" s="41"/>
      <c r="UL262" s="41"/>
      <c r="UM262" s="41"/>
      <c r="UN262" s="41"/>
      <c r="UO262" s="41"/>
      <c r="UP262" s="41"/>
      <c r="UQ262" s="41"/>
      <c r="UR262" s="41"/>
      <c r="US262" s="41"/>
      <c r="UT262" s="41"/>
      <c r="UU262" s="41"/>
      <c r="UV262" s="41"/>
      <c r="UW262" s="41"/>
      <c r="UX262" s="41"/>
      <c r="UY262" s="41"/>
      <c r="UZ262" s="41"/>
      <c r="VA262" s="41"/>
      <c r="VB262" s="41"/>
      <c r="VC262" s="41"/>
      <c r="VD262" s="41"/>
      <c r="VE262" s="41"/>
      <c r="VF262" s="41"/>
      <c r="VG262" s="41"/>
      <c r="VH262" s="41"/>
      <c r="VI262" s="41"/>
      <c r="VJ262" s="41"/>
      <c r="VK262" s="41"/>
      <c r="VL262" s="41"/>
      <c r="VM262" s="41"/>
      <c r="VN262" s="41"/>
      <c r="VO262" s="41"/>
      <c r="VP262" s="41"/>
      <c r="VQ262" s="41"/>
      <c r="VR262" s="41"/>
      <c r="VS262" s="41"/>
      <c r="VT262" s="41"/>
      <c r="VU262" s="41"/>
      <c r="VV262" s="41"/>
      <c r="VW262" s="41"/>
      <c r="VX262" s="41"/>
      <c r="VY262" s="41"/>
      <c r="VZ262" s="41"/>
      <c r="WA262" s="41"/>
      <c r="WB262" s="41"/>
      <c r="WC262" s="41"/>
      <c r="WD262" s="41"/>
      <c r="WE262" s="41"/>
      <c r="WF262" s="41"/>
      <c r="WG262" s="41"/>
      <c r="WH262" s="41"/>
      <c r="WI262" s="41"/>
      <c r="WJ262" s="41"/>
      <c r="WK262" s="41"/>
      <c r="WL262" s="41"/>
      <c r="WM262" s="41"/>
      <c r="WN262" s="41"/>
      <c r="WO262" s="41"/>
      <c r="WP262" s="41"/>
      <c r="WQ262" s="41"/>
      <c r="WR262" s="41"/>
      <c r="WS262" s="41"/>
      <c r="WT262" s="41"/>
      <c r="WU262" s="41"/>
      <c r="WV262" s="41"/>
      <c r="WW262" s="41"/>
      <c r="WX262" s="41"/>
      <c r="WY262" s="41"/>
      <c r="WZ262" s="41"/>
      <c r="XA262" s="41"/>
      <c r="XB262" s="41"/>
      <c r="XC262" s="41"/>
      <c r="XD262" s="41"/>
      <c r="XE262" s="41"/>
      <c r="XF262" s="41"/>
      <c r="XG262" s="41"/>
      <c r="XH262" s="41"/>
      <c r="XI262" s="41"/>
      <c r="XJ262" s="41"/>
      <c r="XK262" s="41"/>
      <c r="XL262" s="41"/>
      <c r="XM262" s="41"/>
      <c r="XN262" s="41"/>
      <c r="XO262" s="41"/>
      <c r="XP262" s="41"/>
      <c r="XQ262" s="41"/>
      <c r="XR262" s="41"/>
      <c r="XS262" s="41"/>
      <c r="XT262" s="41"/>
      <c r="XU262" s="41"/>
      <c r="XV262" s="41"/>
      <c r="XW262" s="41"/>
      <c r="XX262" s="41"/>
      <c r="XY262" s="41"/>
      <c r="XZ262" s="41"/>
      <c r="YA262" s="41"/>
      <c r="YB262" s="41"/>
      <c r="YC262" s="41"/>
      <c r="YD262" s="41"/>
      <c r="YE262" s="41"/>
      <c r="YF262" s="41"/>
      <c r="YG262" s="41"/>
      <c r="YH262" s="41"/>
      <c r="YI262" s="41"/>
      <c r="YJ262" s="41"/>
      <c r="YK262" s="41"/>
      <c r="YL262" s="41"/>
      <c r="YM262" s="41"/>
      <c r="YN262" s="41"/>
      <c r="YO262" s="41"/>
      <c r="YP262" s="41"/>
      <c r="YQ262" s="41"/>
      <c r="YR262" s="41"/>
      <c r="YS262" s="41"/>
      <c r="YT262" s="41"/>
      <c r="YU262" s="41"/>
      <c r="YV262" s="41"/>
      <c r="YW262" s="41"/>
      <c r="YX262" s="41"/>
      <c r="YY262" s="41"/>
      <c r="YZ262" s="41"/>
      <c r="ZA262" s="41"/>
      <c r="ZB262" s="41"/>
      <c r="ZC262" s="41"/>
      <c r="ZD262" s="41"/>
      <c r="ZE262" s="41"/>
      <c r="ZF262" s="41"/>
      <c r="ZG262" s="41"/>
      <c r="ZH262" s="41"/>
      <c r="ZI262" s="41"/>
      <c r="ZJ262" s="41"/>
      <c r="ZK262" s="41"/>
      <c r="ZL262" s="41"/>
      <c r="ZM262" s="41"/>
      <c r="ZN262" s="41"/>
      <c r="ZO262" s="41"/>
      <c r="ZP262" s="41"/>
      <c r="ZQ262" s="41"/>
      <c r="ZR262" s="41"/>
      <c r="ZS262" s="41"/>
      <c r="ZT262" s="41"/>
      <c r="ZU262" s="41"/>
      <c r="ZV262" s="41"/>
      <c r="ZW262" s="41"/>
      <c r="ZX262" s="41"/>
      <c r="ZY262" s="41"/>
      <c r="ZZ262" s="41"/>
      <c r="AAA262" s="41"/>
      <c r="AAB262" s="41"/>
      <c r="AAC262" s="41"/>
      <c r="AAD262" s="41"/>
      <c r="AAE262" s="41"/>
      <c r="AAF262" s="41"/>
      <c r="AAG262" s="41"/>
      <c r="AAH262" s="41"/>
      <c r="AAI262" s="41"/>
      <c r="AAJ262" s="41"/>
      <c r="AAK262" s="41"/>
      <c r="AAL262" s="41"/>
      <c r="AAM262" s="41"/>
      <c r="AAN262" s="41"/>
      <c r="AAO262" s="41"/>
      <c r="AAP262" s="41"/>
      <c r="AAQ262" s="41"/>
      <c r="AAR262" s="41"/>
      <c r="AAS262" s="41"/>
      <c r="AAT262" s="41"/>
      <c r="AAU262" s="41"/>
      <c r="AAV262" s="41"/>
      <c r="AAW262" s="41"/>
      <c r="AAX262" s="41"/>
      <c r="AAY262" s="41"/>
      <c r="AAZ262" s="41"/>
      <c r="ABA262" s="41"/>
      <c r="ABB262" s="41"/>
      <c r="ABC262" s="41"/>
      <c r="ABD262" s="41"/>
      <c r="ABE262" s="41"/>
      <c r="ABF262" s="41"/>
      <c r="ABG262" s="41"/>
      <c r="ABH262" s="41"/>
      <c r="ABI262" s="41"/>
      <c r="ABJ262" s="41"/>
      <c r="ABK262" s="41"/>
      <c r="ABL262" s="41"/>
      <c r="ABM262" s="41"/>
      <c r="ABN262" s="41"/>
      <c r="ABO262" s="41"/>
      <c r="ABP262" s="41"/>
      <c r="ABQ262" s="41"/>
      <c r="ABR262" s="41"/>
      <c r="ABS262" s="41"/>
      <c r="ABT262" s="41"/>
      <c r="ABU262" s="41"/>
      <c r="ABV262" s="41"/>
      <c r="ABW262" s="41"/>
      <c r="ABX262" s="41"/>
      <c r="ABY262" s="41"/>
      <c r="ABZ262" s="41"/>
      <c r="ACA262" s="41"/>
      <c r="ACB262" s="41"/>
      <c r="ACC262" s="41"/>
      <c r="ACD262" s="41"/>
      <c r="ACE262" s="41"/>
      <c r="ACF262" s="41"/>
      <c r="ACG262" s="41"/>
      <c r="ACH262" s="41"/>
      <c r="ACI262" s="41"/>
      <c r="ACJ262" s="41"/>
      <c r="ACK262" s="41"/>
      <c r="ACL262" s="41"/>
      <c r="ACM262" s="41"/>
      <c r="ACN262" s="41"/>
      <c r="ACO262" s="41"/>
      <c r="ACP262" s="41"/>
      <c r="ACQ262" s="41"/>
      <c r="ACR262" s="41"/>
      <c r="ACS262" s="41"/>
      <c r="ACT262" s="41"/>
      <c r="ACU262" s="41"/>
      <c r="ACV262" s="41"/>
      <c r="ACW262" s="41"/>
      <c r="ACX262" s="41"/>
      <c r="ACY262" s="41"/>
      <c r="ACZ262" s="41"/>
      <c r="ADA262" s="41"/>
      <c r="ADB262" s="41"/>
      <c r="ADC262" s="41"/>
      <c r="ADD262" s="41"/>
      <c r="ADE262" s="41"/>
      <c r="ADF262" s="41"/>
      <c r="ADG262" s="41"/>
      <c r="ADH262" s="41"/>
      <c r="ADI262" s="41"/>
      <c r="ADJ262" s="41"/>
      <c r="ADK262" s="41"/>
      <c r="ADL262" s="41"/>
      <c r="ADM262" s="41"/>
      <c r="ADN262" s="41"/>
      <c r="ADO262" s="41"/>
      <c r="ADP262" s="41"/>
      <c r="ADQ262" s="41"/>
      <c r="ADR262" s="41"/>
      <c r="ADS262" s="41"/>
      <c r="ADT262" s="41"/>
      <c r="ADU262" s="41"/>
      <c r="ADV262" s="41"/>
      <c r="ADW262" s="41"/>
      <c r="ADX262" s="41"/>
      <c r="ADY262" s="41"/>
      <c r="ADZ262" s="41"/>
      <c r="AEA262" s="41"/>
      <c r="AEB262" s="41"/>
      <c r="AEC262" s="41"/>
      <c r="AED262" s="41"/>
      <c r="AEE262" s="41"/>
      <c r="AEF262" s="41"/>
      <c r="AEG262" s="41"/>
      <c r="AEH262" s="41"/>
      <c r="AEI262" s="41"/>
      <c r="AEJ262" s="41"/>
      <c r="AEK262" s="41"/>
      <c r="AEL262" s="41"/>
      <c r="AEM262" s="41"/>
      <c r="AEN262" s="41"/>
      <c r="AEO262" s="41"/>
      <c r="AEP262" s="41"/>
      <c r="AEQ262" s="41"/>
      <c r="AER262" s="41"/>
      <c r="AES262" s="41"/>
      <c r="AET262" s="41"/>
      <c r="AEU262" s="41"/>
      <c r="AEV262" s="41"/>
      <c r="AEW262" s="41"/>
      <c r="AEX262" s="41"/>
      <c r="AEY262" s="41"/>
      <c r="AEZ262" s="41"/>
      <c r="AFA262" s="41"/>
      <c r="AFB262" s="41"/>
      <c r="AFC262" s="41"/>
      <c r="AFD262" s="41"/>
      <c r="AFE262" s="41"/>
      <c r="AFF262" s="41"/>
      <c r="AFG262" s="41"/>
      <c r="AFH262" s="41"/>
      <c r="AFI262" s="41"/>
      <c r="AFJ262" s="41"/>
      <c r="AFK262" s="41"/>
      <c r="AFL262" s="41"/>
      <c r="AFM262" s="41"/>
      <c r="AFN262" s="41"/>
      <c r="AFO262" s="41"/>
      <c r="AFP262" s="41"/>
      <c r="AFQ262" s="41"/>
      <c r="AFR262" s="41"/>
      <c r="AFS262" s="41"/>
      <c r="AFT262" s="41"/>
      <c r="AFU262" s="41"/>
      <c r="AFV262" s="41"/>
      <c r="AFW262" s="41"/>
      <c r="AFX262" s="41"/>
      <c r="AFY262" s="41"/>
      <c r="AFZ262" s="41"/>
      <c r="AGA262" s="41"/>
      <c r="AGB262" s="41"/>
      <c r="AGC262" s="41"/>
      <c r="AGD262" s="41"/>
      <c r="AGE262" s="41"/>
      <c r="AGF262" s="41"/>
      <c r="AGG262" s="41"/>
      <c r="AGH262" s="41"/>
      <c r="AGI262" s="41"/>
      <c r="AGJ262" s="41"/>
      <c r="AGK262" s="41"/>
      <c r="AGL262" s="41"/>
      <c r="AGM262" s="41"/>
      <c r="AGN262" s="41"/>
      <c r="AGO262" s="41"/>
      <c r="AGP262" s="41"/>
      <c r="AGQ262" s="41"/>
      <c r="AGR262" s="41"/>
      <c r="AGS262" s="41"/>
      <c r="AGT262" s="41"/>
      <c r="AGU262" s="41"/>
      <c r="AGV262" s="41"/>
      <c r="AGW262" s="41"/>
      <c r="AGX262" s="41"/>
      <c r="AGY262" s="41"/>
      <c r="AGZ262" s="41"/>
      <c r="AHA262" s="41"/>
      <c r="AHB262" s="41"/>
      <c r="AHC262" s="41"/>
      <c r="AHD262" s="41"/>
      <c r="AHE262" s="41"/>
      <c r="AHF262" s="41"/>
      <c r="AHG262" s="41"/>
      <c r="AHH262" s="41"/>
      <c r="AHI262" s="41"/>
      <c r="AHJ262" s="41"/>
      <c r="AHK262" s="41"/>
      <c r="AHL262" s="41"/>
      <c r="AHM262" s="41"/>
      <c r="AHN262" s="41"/>
      <c r="AHO262" s="41"/>
      <c r="AHP262" s="41"/>
      <c r="AHQ262" s="41"/>
      <c r="AHR262" s="41"/>
      <c r="AHS262" s="41"/>
      <c r="AHT262" s="41"/>
      <c r="AHU262" s="41"/>
      <c r="AHV262" s="41"/>
      <c r="AHW262" s="41"/>
      <c r="AHX262" s="41"/>
      <c r="AHY262" s="41"/>
      <c r="AHZ262" s="41"/>
      <c r="AIA262" s="41"/>
      <c r="AIB262" s="41"/>
      <c r="AIC262" s="41"/>
      <c r="AID262" s="41"/>
      <c r="AIE262" s="41"/>
      <c r="AIF262" s="41"/>
      <c r="AIG262" s="41"/>
      <c r="AIH262" s="41"/>
      <c r="AII262" s="41"/>
      <c r="AIJ262" s="41"/>
      <c r="AIK262" s="41"/>
      <c r="AIL262" s="41"/>
      <c r="AIM262" s="41"/>
      <c r="AIN262" s="41"/>
      <c r="AIO262" s="41"/>
      <c r="AIP262" s="41"/>
      <c r="AIQ262" s="41"/>
      <c r="AIR262" s="41"/>
      <c r="AIS262" s="41"/>
      <c r="AIT262" s="41"/>
      <c r="AIU262" s="41"/>
      <c r="AIV262" s="41"/>
      <c r="AIW262" s="41"/>
      <c r="AIX262" s="41"/>
      <c r="AIY262" s="41"/>
      <c r="AIZ262" s="41"/>
      <c r="AJA262" s="41"/>
      <c r="AJB262" s="41"/>
      <c r="AJC262" s="41"/>
      <c r="AJD262" s="41"/>
      <c r="AJE262" s="41"/>
      <c r="AJF262" s="41"/>
      <c r="AJG262" s="41"/>
      <c r="AJH262" s="41"/>
      <c r="AJI262" s="41"/>
      <c r="AJJ262" s="41"/>
      <c r="AJK262" s="41"/>
      <c r="AJL262" s="41"/>
      <c r="AJM262" s="41"/>
      <c r="AJN262" s="41"/>
      <c r="AJO262" s="41"/>
      <c r="AJP262" s="41"/>
      <c r="AJQ262" s="41"/>
      <c r="AJR262" s="41"/>
      <c r="AJS262" s="41"/>
      <c r="AJT262" s="41"/>
      <c r="AJU262" s="41"/>
      <c r="AJV262" s="41"/>
      <c r="AJW262" s="41"/>
      <c r="AJX262" s="41"/>
      <c r="AJY262" s="41"/>
      <c r="AJZ262" s="41"/>
      <c r="AKA262" s="41"/>
      <c r="AKB262" s="41"/>
      <c r="AKC262" s="41"/>
      <c r="AKD262" s="41"/>
      <c r="AKE262" s="41"/>
      <c r="AKF262" s="41"/>
      <c r="AKG262" s="41"/>
      <c r="AKH262" s="41"/>
      <c r="AKI262" s="41"/>
      <c r="AKJ262" s="41"/>
      <c r="AKK262" s="41"/>
      <c r="AKL262" s="41"/>
      <c r="AKM262" s="41"/>
      <c r="AKN262" s="41"/>
      <c r="AKO262" s="41"/>
      <c r="AKP262" s="41"/>
      <c r="AKQ262" s="41"/>
      <c r="AKR262" s="41"/>
      <c r="AKS262" s="41"/>
      <c r="AKT262" s="41"/>
      <c r="AKU262" s="41"/>
      <c r="AKV262" s="41"/>
      <c r="AKW262" s="41"/>
      <c r="AKX262" s="41"/>
      <c r="AKY262" s="41"/>
      <c r="AKZ262" s="41"/>
      <c r="ALA262" s="41"/>
      <c r="ALB262" s="41"/>
      <c r="ALC262" s="41"/>
      <c r="ALD262" s="41"/>
      <c r="ALE262" s="41"/>
      <c r="ALF262" s="41"/>
      <c r="ALG262" s="41"/>
      <c r="ALH262" s="41"/>
      <c r="ALI262" s="41"/>
      <c r="ALJ262" s="41"/>
      <c r="ALK262" s="41"/>
      <c r="ALL262" s="41"/>
      <c r="ALM262" s="41"/>
      <c r="ALN262" s="41"/>
      <c r="ALO262" s="41"/>
      <c r="ALP262" s="41"/>
      <c r="ALQ262" s="41"/>
      <c r="ALR262" s="41"/>
      <c r="ALS262" s="41"/>
      <c r="ALT262" s="41"/>
      <c r="ALU262" s="41"/>
      <c r="ALV262" s="41"/>
      <c r="ALW262" s="41"/>
      <c r="ALX262" s="41"/>
      <c r="ALY262" s="41"/>
      <c r="ALZ262" s="41"/>
      <c r="AMA262" s="41"/>
      <c r="AMB262" s="41"/>
      <c r="AMC262" s="41"/>
      <c r="AMD262" s="41"/>
      <c r="AME262" s="41"/>
    </row>
    <row r="263" spans="1:1019" ht="28.5" customHeight="1" thickBot="1" x14ac:dyDescent="0.25">
      <c r="A263" s="664"/>
      <c r="B263" s="589"/>
      <c r="C263" s="690"/>
      <c r="D263" s="1257"/>
      <c r="E263" s="561"/>
      <c r="F263" s="1258"/>
      <c r="G263" s="1018"/>
      <c r="H263" s="1259"/>
      <c r="I263" s="1260"/>
      <c r="J263" s="1264" t="s">
        <v>26</v>
      </c>
      <c r="K263" s="20">
        <f>SUM(K260)</f>
        <v>7.7</v>
      </c>
      <c r="L263" s="3">
        <f t="shared" ref="L263:N263" si="87">SUM(L260)</f>
        <v>7.7</v>
      </c>
      <c r="M263" s="3">
        <f t="shared" si="87"/>
        <v>0</v>
      </c>
      <c r="N263" s="24">
        <f t="shared" si="87"/>
        <v>0</v>
      </c>
      <c r="O263" s="20">
        <f>SUM(O260)</f>
        <v>8.9</v>
      </c>
      <c r="P263" s="3">
        <f>+P260</f>
        <v>8.9</v>
      </c>
      <c r="Q263" s="3">
        <v>0</v>
      </c>
      <c r="R263" s="21">
        <f t="shared" ref="R263:Z263" si="88">SUM(R260)</f>
        <v>0</v>
      </c>
      <c r="S263" s="20">
        <f t="shared" si="88"/>
        <v>8.9</v>
      </c>
      <c r="T263" s="3">
        <f t="shared" si="88"/>
        <v>8.9</v>
      </c>
      <c r="U263" s="3">
        <f t="shared" si="88"/>
        <v>0</v>
      </c>
      <c r="V263" s="24">
        <f t="shared" si="88"/>
        <v>0</v>
      </c>
      <c r="W263" s="20">
        <f t="shared" si="88"/>
        <v>0</v>
      </c>
      <c r="X263" s="3">
        <f t="shared" si="88"/>
        <v>0</v>
      </c>
      <c r="Y263" s="3">
        <f t="shared" si="88"/>
        <v>0</v>
      </c>
      <c r="Z263" s="24">
        <f t="shared" si="88"/>
        <v>0</v>
      </c>
      <c r="AA263" s="23">
        <f>AA260</f>
        <v>8.9</v>
      </c>
      <c r="AB263" s="23">
        <f>AB260</f>
        <v>8.9</v>
      </c>
      <c r="AC263" s="1261" t="s">
        <v>408</v>
      </c>
      <c r="AD263" s="1262">
        <v>7</v>
      </c>
      <c r="AE263" s="1262">
        <v>7</v>
      </c>
      <c r="AF263" s="1263">
        <v>10</v>
      </c>
      <c r="AQ263" s="53"/>
      <c r="AR263" s="53"/>
      <c r="AS263" s="53"/>
      <c r="AT263" s="53"/>
      <c r="AU263" s="53"/>
      <c r="AV263" s="53"/>
      <c r="AW263" s="53"/>
      <c r="AX263" s="53"/>
      <c r="AY263" s="53"/>
      <c r="AZ263" s="53"/>
      <c r="BA263" s="53"/>
      <c r="BB263" s="53"/>
      <c r="BC263" s="53"/>
      <c r="BD263" s="53"/>
      <c r="BE263" s="53"/>
      <c r="BF263" s="53"/>
      <c r="BG263" s="54"/>
    </row>
    <row r="264" spans="1:1019" ht="17.25" customHeight="1" thickBot="1" x14ac:dyDescent="0.25">
      <c r="A264" s="653" t="s">
        <v>17</v>
      </c>
      <c r="B264" s="587" t="s">
        <v>18</v>
      </c>
      <c r="C264" s="678" t="s">
        <v>27</v>
      </c>
      <c r="D264" s="643" t="s">
        <v>37</v>
      </c>
      <c r="E264" s="751" t="s">
        <v>242</v>
      </c>
      <c r="F264" s="777"/>
      <c r="G264" s="632" t="s">
        <v>302</v>
      </c>
      <c r="H264" s="676" t="s">
        <v>21</v>
      </c>
      <c r="I264" s="597" t="s">
        <v>36</v>
      </c>
      <c r="J264" s="276" t="s">
        <v>28</v>
      </c>
      <c r="K264" s="188">
        <f>+L264+N264</f>
        <v>0</v>
      </c>
      <c r="L264" s="366">
        <v>0</v>
      </c>
      <c r="M264" s="368">
        <v>0</v>
      </c>
      <c r="N264" s="337">
        <v>0</v>
      </c>
      <c r="O264" s="182">
        <f>+P264+R264</f>
        <v>0</v>
      </c>
      <c r="P264" s="191">
        <v>0</v>
      </c>
      <c r="Q264" s="272">
        <v>0</v>
      </c>
      <c r="R264" s="192">
        <v>0</v>
      </c>
      <c r="S264" s="188">
        <f>+T264+V264</f>
        <v>0</v>
      </c>
      <c r="T264" s="366">
        <v>0</v>
      </c>
      <c r="U264" s="368">
        <v>0</v>
      </c>
      <c r="V264" s="337">
        <v>0</v>
      </c>
      <c r="W264" s="188">
        <f>+X264+Z264</f>
        <v>0</v>
      </c>
      <c r="X264" s="193">
        <v>0</v>
      </c>
      <c r="Y264" s="193">
        <v>0</v>
      </c>
      <c r="Z264" s="192">
        <v>0</v>
      </c>
      <c r="AA264" s="288">
        <v>0</v>
      </c>
      <c r="AB264" s="288">
        <v>0</v>
      </c>
      <c r="AC264" s="711" t="s">
        <v>207</v>
      </c>
      <c r="AD264" s="636" t="s">
        <v>39</v>
      </c>
      <c r="AE264" s="636" t="s">
        <v>39</v>
      </c>
      <c r="AF264" s="680" t="s">
        <v>39</v>
      </c>
      <c r="AQ264" s="53"/>
      <c r="AR264" s="53"/>
      <c r="AS264" s="53"/>
      <c r="AT264" s="53"/>
      <c r="AU264" s="53"/>
      <c r="AV264" s="53"/>
      <c r="AW264" s="53"/>
      <c r="AX264" s="53"/>
      <c r="AY264" s="53"/>
      <c r="AZ264" s="53"/>
      <c r="BA264" s="53"/>
      <c r="BB264" s="53"/>
      <c r="BC264" s="53"/>
      <c r="BD264" s="53"/>
      <c r="BE264" s="53"/>
      <c r="BF264" s="53"/>
      <c r="BG264" s="54"/>
    </row>
    <row r="265" spans="1:1019" ht="18.75" customHeight="1" thickBot="1" x14ac:dyDescent="0.25">
      <c r="A265" s="654"/>
      <c r="B265" s="588"/>
      <c r="C265" s="679"/>
      <c r="D265" s="644"/>
      <c r="E265" s="752"/>
      <c r="F265" s="778"/>
      <c r="G265" s="633"/>
      <c r="H265" s="677"/>
      <c r="I265" s="598"/>
      <c r="J265" s="121" t="s">
        <v>24</v>
      </c>
      <c r="K265" s="187">
        <f>+L265+N265</f>
        <v>0</v>
      </c>
      <c r="L265" s="13">
        <v>0</v>
      </c>
      <c r="M265" s="13">
        <v>0</v>
      </c>
      <c r="N265" s="105">
        <v>0</v>
      </c>
      <c r="O265" s="125">
        <f>+P265+R265</f>
        <v>0</v>
      </c>
      <c r="P265" s="14">
        <v>0</v>
      </c>
      <c r="Q265" s="15">
        <v>0</v>
      </c>
      <c r="R265" s="105">
        <v>0</v>
      </c>
      <c r="S265" s="187">
        <f>+T265+V265</f>
        <v>0</v>
      </c>
      <c r="T265" s="13">
        <v>0</v>
      </c>
      <c r="U265" s="13">
        <v>0</v>
      </c>
      <c r="V265" s="105">
        <v>0</v>
      </c>
      <c r="W265" s="187">
        <f>+X265+Z265</f>
        <v>0</v>
      </c>
      <c r="X265" s="13">
        <v>0</v>
      </c>
      <c r="Y265" s="13">
        <v>0</v>
      </c>
      <c r="Z265" s="105">
        <v>0</v>
      </c>
      <c r="AA265" s="287">
        <v>0</v>
      </c>
      <c r="AB265" s="287">
        <v>0</v>
      </c>
      <c r="AC265" s="711"/>
      <c r="AD265" s="636"/>
      <c r="AE265" s="636"/>
      <c r="AF265" s="680"/>
      <c r="AQ265" s="53"/>
      <c r="AR265" s="53"/>
      <c r="AS265" s="53"/>
      <c r="AT265" s="53"/>
      <c r="AU265" s="53"/>
      <c r="AV265" s="53"/>
      <c r="AW265" s="53"/>
      <c r="AX265" s="53"/>
      <c r="AY265" s="53"/>
      <c r="AZ265" s="53"/>
      <c r="BA265" s="53"/>
      <c r="BB265" s="53"/>
      <c r="BC265" s="53"/>
      <c r="BD265" s="53"/>
      <c r="BE265" s="53"/>
      <c r="BF265" s="53"/>
      <c r="BG265" s="54"/>
    </row>
    <row r="266" spans="1:1019" ht="25.5" customHeight="1" thickBot="1" x14ac:dyDescent="0.25">
      <c r="A266" s="655"/>
      <c r="B266" s="589"/>
      <c r="C266" s="555"/>
      <c r="D266" s="645"/>
      <c r="E266" s="753"/>
      <c r="F266" s="649"/>
      <c r="G266" s="634"/>
      <c r="H266" s="668"/>
      <c r="I266" s="599"/>
      <c r="J266" s="127" t="s">
        <v>26</v>
      </c>
      <c r="K266" s="6">
        <f t="shared" ref="K266:N266" si="89">SUM(K264:K265)</f>
        <v>0</v>
      </c>
      <c r="L266" s="5">
        <f t="shared" si="89"/>
        <v>0</v>
      </c>
      <c r="M266" s="5">
        <f t="shared" si="89"/>
        <v>0</v>
      </c>
      <c r="N266" s="7">
        <f t="shared" si="89"/>
        <v>0</v>
      </c>
      <c r="O266" s="106">
        <f t="shared" ref="O266:AB266" si="90">SUM(O264:O265)</f>
        <v>0</v>
      </c>
      <c r="P266" s="3">
        <f t="shared" si="90"/>
        <v>0</v>
      </c>
      <c r="Q266" s="3">
        <f t="shared" si="90"/>
        <v>0</v>
      </c>
      <c r="R266" s="21">
        <f t="shared" si="90"/>
        <v>0</v>
      </c>
      <c r="S266" s="6">
        <f t="shared" si="90"/>
        <v>0</v>
      </c>
      <c r="T266" s="5">
        <f t="shared" si="90"/>
        <v>0</v>
      </c>
      <c r="U266" s="5">
        <f t="shared" si="90"/>
        <v>0</v>
      </c>
      <c r="V266" s="7">
        <f t="shared" si="90"/>
        <v>0</v>
      </c>
      <c r="W266" s="8">
        <f t="shared" si="90"/>
        <v>0</v>
      </c>
      <c r="X266" s="2">
        <f t="shared" si="90"/>
        <v>0</v>
      </c>
      <c r="Y266" s="2">
        <f t="shared" si="90"/>
        <v>0</v>
      </c>
      <c r="Z266" s="7">
        <f t="shared" si="90"/>
        <v>0</v>
      </c>
      <c r="AA266" s="23">
        <f t="shared" si="90"/>
        <v>0</v>
      </c>
      <c r="AB266" s="23">
        <f t="shared" si="90"/>
        <v>0</v>
      </c>
      <c r="AC266" s="711"/>
      <c r="AD266" s="636"/>
      <c r="AE266" s="636"/>
      <c r="AF266" s="680"/>
      <c r="AQ266" s="53"/>
      <c r="AR266" s="53"/>
      <c r="AS266" s="53"/>
      <c r="AT266" s="53"/>
      <c r="AU266" s="53"/>
      <c r="AV266" s="53"/>
      <c r="AW266" s="53"/>
      <c r="AX266" s="53"/>
      <c r="AY266" s="53"/>
      <c r="AZ266" s="53"/>
      <c r="BA266" s="53"/>
      <c r="BB266" s="53"/>
      <c r="BC266" s="53"/>
      <c r="BD266" s="53"/>
      <c r="BE266" s="53"/>
      <c r="BF266" s="53"/>
      <c r="BG266" s="54"/>
    </row>
    <row r="267" spans="1:1019" ht="18" customHeight="1" thickBot="1" x14ac:dyDescent="0.25">
      <c r="A267" s="653" t="s">
        <v>17</v>
      </c>
      <c r="B267" s="587" t="s">
        <v>18</v>
      </c>
      <c r="C267" s="678" t="s">
        <v>27</v>
      </c>
      <c r="D267" s="643" t="s">
        <v>38</v>
      </c>
      <c r="E267" s="670" t="s">
        <v>243</v>
      </c>
      <c r="F267" s="647"/>
      <c r="G267" s="632" t="s">
        <v>396</v>
      </c>
      <c r="H267" s="676" t="s">
        <v>21</v>
      </c>
      <c r="I267" s="597" t="s">
        <v>36</v>
      </c>
      <c r="J267" s="276" t="s">
        <v>28</v>
      </c>
      <c r="K267" s="188">
        <f>+L267+N267</f>
        <v>0</v>
      </c>
      <c r="L267" s="366">
        <v>0</v>
      </c>
      <c r="M267" s="272">
        <v>0</v>
      </c>
      <c r="N267" s="192">
        <v>0</v>
      </c>
      <c r="O267" s="182">
        <f>+P267+R267</f>
        <v>0</v>
      </c>
      <c r="P267" s="191">
        <v>0</v>
      </c>
      <c r="Q267" s="272">
        <v>0</v>
      </c>
      <c r="R267" s="192">
        <v>0</v>
      </c>
      <c r="S267" s="188">
        <f>+T267+V267</f>
        <v>0</v>
      </c>
      <c r="T267" s="366">
        <v>0</v>
      </c>
      <c r="U267" s="272">
        <v>0</v>
      </c>
      <c r="V267" s="192">
        <v>0</v>
      </c>
      <c r="W267" s="188">
        <f>+X267+Z267</f>
        <v>0</v>
      </c>
      <c r="X267" s="193">
        <v>0</v>
      </c>
      <c r="Y267" s="193">
        <v>0</v>
      </c>
      <c r="Z267" s="192">
        <v>0</v>
      </c>
      <c r="AA267" s="288">
        <v>0</v>
      </c>
      <c r="AB267" s="288">
        <v>0</v>
      </c>
      <c r="AC267" s="711" t="s">
        <v>244</v>
      </c>
      <c r="AD267" s="636" t="s">
        <v>39</v>
      </c>
      <c r="AE267" s="636" t="s">
        <v>39</v>
      </c>
      <c r="AF267" s="680" t="s">
        <v>39</v>
      </c>
      <c r="AQ267" s="53"/>
      <c r="AR267" s="53"/>
      <c r="AS267" s="53"/>
      <c r="AT267" s="53"/>
      <c r="AU267" s="53"/>
      <c r="AV267" s="53"/>
      <c r="AW267" s="53"/>
      <c r="AX267" s="53"/>
      <c r="AY267" s="53"/>
      <c r="AZ267" s="53"/>
      <c r="BA267" s="53"/>
      <c r="BB267" s="53"/>
      <c r="BC267" s="53"/>
      <c r="BD267" s="53"/>
      <c r="BE267" s="53"/>
      <c r="BF267" s="53"/>
      <c r="BG267" s="54"/>
    </row>
    <row r="268" spans="1:1019" ht="21.75" customHeight="1" thickBot="1" x14ac:dyDescent="0.25">
      <c r="A268" s="654"/>
      <c r="B268" s="588"/>
      <c r="C268" s="679"/>
      <c r="D268" s="644"/>
      <c r="E268" s="671"/>
      <c r="F268" s="648"/>
      <c r="G268" s="633"/>
      <c r="H268" s="677"/>
      <c r="I268" s="598"/>
      <c r="J268" s="278" t="s">
        <v>24</v>
      </c>
      <c r="K268" s="187">
        <f>+L268+N268</f>
        <v>0</v>
      </c>
      <c r="L268" s="13">
        <v>0</v>
      </c>
      <c r="M268" s="13">
        <v>0</v>
      </c>
      <c r="N268" s="105">
        <v>0</v>
      </c>
      <c r="O268" s="125">
        <f>+P268+R268</f>
        <v>0</v>
      </c>
      <c r="P268" s="14">
        <v>0</v>
      </c>
      <c r="Q268" s="15">
        <v>0</v>
      </c>
      <c r="R268" s="105">
        <v>0</v>
      </c>
      <c r="S268" s="187">
        <f>+T268+V268</f>
        <v>0</v>
      </c>
      <c r="T268" s="13">
        <v>0</v>
      </c>
      <c r="U268" s="13">
        <v>0</v>
      </c>
      <c r="V268" s="105">
        <v>0</v>
      </c>
      <c r="W268" s="187">
        <f>+X268+Z268</f>
        <v>0</v>
      </c>
      <c r="X268" s="13">
        <v>0</v>
      </c>
      <c r="Y268" s="13">
        <v>0</v>
      </c>
      <c r="Z268" s="105">
        <v>0</v>
      </c>
      <c r="AA268" s="287">
        <v>0</v>
      </c>
      <c r="AB268" s="287">
        <v>0</v>
      </c>
      <c r="AC268" s="711"/>
      <c r="AD268" s="636"/>
      <c r="AE268" s="636"/>
      <c r="AF268" s="680"/>
      <c r="AQ268" s="53"/>
      <c r="AR268" s="53"/>
      <c r="AS268" s="53"/>
      <c r="AT268" s="53"/>
      <c r="AU268" s="53"/>
      <c r="AV268" s="53"/>
      <c r="AW268" s="53"/>
      <c r="AX268" s="53"/>
      <c r="AY268" s="53"/>
      <c r="AZ268" s="53"/>
      <c r="BA268" s="53"/>
      <c r="BB268" s="53"/>
      <c r="BC268" s="53"/>
      <c r="BD268" s="53"/>
      <c r="BE268" s="53"/>
      <c r="BF268" s="53"/>
      <c r="BG268" s="54"/>
    </row>
    <row r="269" spans="1:1019" ht="24" customHeight="1" thickBot="1" x14ac:dyDescent="0.25">
      <c r="A269" s="655"/>
      <c r="B269" s="589"/>
      <c r="C269" s="555"/>
      <c r="D269" s="645"/>
      <c r="E269" s="672"/>
      <c r="F269" s="649"/>
      <c r="G269" s="634"/>
      <c r="H269" s="668"/>
      <c r="I269" s="599"/>
      <c r="J269" s="127" t="s">
        <v>26</v>
      </c>
      <c r="K269" s="6">
        <f t="shared" ref="K269:N269" si="91">SUM(K267:K268)</f>
        <v>0</v>
      </c>
      <c r="L269" s="5">
        <f t="shared" si="91"/>
        <v>0</v>
      </c>
      <c r="M269" s="5">
        <f t="shared" si="91"/>
        <v>0</v>
      </c>
      <c r="N269" s="7">
        <f t="shared" si="91"/>
        <v>0</v>
      </c>
      <c r="O269" s="106">
        <f t="shared" ref="O269:AB269" si="92">SUM(O267:O268)</f>
        <v>0</v>
      </c>
      <c r="P269" s="3">
        <f t="shared" si="92"/>
        <v>0</v>
      </c>
      <c r="Q269" s="3">
        <f t="shared" si="92"/>
        <v>0</v>
      </c>
      <c r="R269" s="21">
        <f t="shared" si="92"/>
        <v>0</v>
      </c>
      <c r="S269" s="6">
        <f t="shared" si="92"/>
        <v>0</v>
      </c>
      <c r="T269" s="5">
        <f t="shared" si="92"/>
        <v>0</v>
      </c>
      <c r="U269" s="5">
        <f t="shared" si="92"/>
        <v>0</v>
      </c>
      <c r="V269" s="7">
        <f t="shared" si="92"/>
        <v>0</v>
      </c>
      <c r="W269" s="8">
        <f t="shared" si="92"/>
        <v>0</v>
      </c>
      <c r="X269" s="2">
        <f t="shared" si="92"/>
        <v>0</v>
      </c>
      <c r="Y269" s="2">
        <f t="shared" si="92"/>
        <v>0</v>
      </c>
      <c r="Z269" s="7">
        <f t="shared" si="92"/>
        <v>0</v>
      </c>
      <c r="AA269" s="23">
        <f t="shared" si="92"/>
        <v>0</v>
      </c>
      <c r="AB269" s="23">
        <f t="shared" si="92"/>
        <v>0</v>
      </c>
      <c r="AC269" s="711"/>
      <c r="AD269" s="636"/>
      <c r="AE269" s="636"/>
      <c r="AF269" s="680"/>
      <c r="AQ269" s="53"/>
      <c r="AR269" s="53"/>
      <c r="AS269" s="53"/>
      <c r="AT269" s="53"/>
      <c r="AU269" s="53"/>
      <c r="AV269" s="53"/>
      <c r="AW269" s="53"/>
      <c r="AX269" s="53"/>
      <c r="AY269" s="53"/>
      <c r="AZ269" s="53"/>
      <c r="BA269" s="53"/>
      <c r="BB269" s="53"/>
      <c r="BC269" s="53"/>
      <c r="BD269" s="53"/>
      <c r="BE269" s="53"/>
      <c r="BF269" s="53"/>
      <c r="BG269" s="54"/>
    </row>
    <row r="270" spans="1:1019" ht="18.75" customHeight="1" x14ac:dyDescent="0.2">
      <c r="A270" s="653" t="s">
        <v>17</v>
      </c>
      <c r="B270" s="587" t="s">
        <v>18</v>
      </c>
      <c r="C270" s="678" t="s">
        <v>27</v>
      </c>
      <c r="D270" s="643" t="s">
        <v>42</v>
      </c>
      <c r="E270" s="670" t="s">
        <v>290</v>
      </c>
      <c r="F270" s="647"/>
      <c r="G270" s="632" t="s">
        <v>397</v>
      </c>
      <c r="H270" s="676" t="s">
        <v>21</v>
      </c>
      <c r="I270" s="597" t="s">
        <v>36</v>
      </c>
      <c r="J270" s="275" t="s">
        <v>28</v>
      </c>
      <c r="K270" s="156">
        <f>+L270+N270</f>
        <v>0</v>
      </c>
      <c r="L270" s="12">
        <v>0</v>
      </c>
      <c r="M270" s="238">
        <v>0</v>
      </c>
      <c r="N270" s="237">
        <v>0</v>
      </c>
      <c r="O270" s="153">
        <f>+P270+R270</f>
        <v>0</v>
      </c>
      <c r="P270" s="12">
        <v>0</v>
      </c>
      <c r="Q270" s="238">
        <v>0</v>
      </c>
      <c r="R270" s="109">
        <v>0</v>
      </c>
      <c r="S270" s="156">
        <f>+T270+V270</f>
        <v>0</v>
      </c>
      <c r="T270" s="12">
        <v>0</v>
      </c>
      <c r="U270" s="238">
        <v>0</v>
      </c>
      <c r="V270" s="237">
        <v>0</v>
      </c>
      <c r="W270" s="156">
        <f>+X270+Z270</f>
        <v>0</v>
      </c>
      <c r="X270" s="236">
        <v>0</v>
      </c>
      <c r="Y270" s="236">
        <v>0</v>
      </c>
      <c r="Z270" s="109">
        <v>0</v>
      </c>
      <c r="AA270" s="286">
        <v>0</v>
      </c>
      <c r="AB270" s="286">
        <v>0</v>
      </c>
      <c r="AC270" s="687" t="s">
        <v>207</v>
      </c>
      <c r="AD270" s="637" t="s">
        <v>39</v>
      </c>
      <c r="AE270" s="637" t="s">
        <v>39</v>
      </c>
      <c r="AF270" s="640" t="s">
        <v>39</v>
      </c>
      <c r="AQ270" s="53"/>
      <c r="AR270" s="53"/>
      <c r="AS270" s="53"/>
      <c r="AT270" s="53"/>
      <c r="AU270" s="53"/>
      <c r="AV270" s="53"/>
      <c r="AW270" s="53"/>
      <c r="AX270" s="53"/>
      <c r="AY270" s="53"/>
      <c r="AZ270" s="53"/>
      <c r="BA270" s="53"/>
      <c r="BB270" s="53"/>
      <c r="BC270" s="53"/>
      <c r="BD270" s="53"/>
      <c r="BE270" s="53"/>
      <c r="BF270" s="53"/>
      <c r="BG270" s="54"/>
    </row>
    <row r="271" spans="1:1019" ht="20.25" customHeight="1" thickBot="1" x14ac:dyDescent="0.25">
      <c r="A271" s="654"/>
      <c r="B271" s="588"/>
      <c r="C271" s="679"/>
      <c r="D271" s="644"/>
      <c r="E271" s="671"/>
      <c r="F271" s="648"/>
      <c r="G271" s="633"/>
      <c r="H271" s="677"/>
      <c r="I271" s="598"/>
      <c r="J271" s="456" t="s">
        <v>317</v>
      </c>
      <c r="K271" s="187">
        <f>+L271+N271</f>
        <v>0</v>
      </c>
      <c r="L271" s="13">
        <v>0</v>
      </c>
      <c r="M271" s="13">
        <v>0</v>
      </c>
      <c r="N271" s="105">
        <v>0</v>
      </c>
      <c r="O271" s="125">
        <f>+P271+R271</f>
        <v>0</v>
      </c>
      <c r="P271" s="14">
        <v>0</v>
      </c>
      <c r="Q271" s="15">
        <v>0</v>
      </c>
      <c r="R271" s="105">
        <v>0</v>
      </c>
      <c r="S271" s="187">
        <f>+T271+V271</f>
        <v>0</v>
      </c>
      <c r="T271" s="13">
        <v>0</v>
      </c>
      <c r="U271" s="13">
        <v>0</v>
      </c>
      <c r="V271" s="105">
        <v>0</v>
      </c>
      <c r="W271" s="187">
        <f>+X271+Z271</f>
        <v>0</v>
      </c>
      <c r="X271" s="13">
        <v>0</v>
      </c>
      <c r="Y271" s="13">
        <v>0</v>
      </c>
      <c r="Z271" s="105">
        <v>0</v>
      </c>
      <c r="AA271" s="287">
        <v>0</v>
      </c>
      <c r="AB271" s="287">
        <v>0</v>
      </c>
      <c r="AC271" s="716"/>
      <c r="AD271" s="638"/>
      <c r="AE271" s="638"/>
      <c r="AF271" s="641"/>
      <c r="AQ271" s="53"/>
      <c r="AR271" s="53"/>
      <c r="AS271" s="53"/>
      <c r="AT271" s="53"/>
      <c r="AU271" s="53"/>
      <c r="AV271" s="53"/>
      <c r="AW271" s="53"/>
      <c r="AX271" s="53"/>
      <c r="AY271" s="53"/>
      <c r="AZ271" s="53"/>
      <c r="BA271" s="53"/>
      <c r="BB271" s="53"/>
      <c r="BC271" s="53"/>
      <c r="BD271" s="53"/>
      <c r="BE271" s="53"/>
      <c r="BF271" s="53"/>
      <c r="BG271" s="54"/>
    </row>
    <row r="272" spans="1:1019" ht="24.75" customHeight="1" thickBot="1" x14ac:dyDescent="0.25">
      <c r="A272" s="655"/>
      <c r="B272" s="589"/>
      <c r="C272" s="555"/>
      <c r="D272" s="645"/>
      <c r="E272" s="672"/>
      <c r="F272" s="649"/>
      <c r="G272" s="634"/>
      <c r="H272" s="668"/>
      <c r="I272" s="599"/>
      <c r="J272" s="127" t="s">
        <v>26</v>
      </c>
      <c r="K272" s="6">
        <f t="shared" ref="K272:N272" si="93">SUM(K270:K271)</f>
        <v>0</v>
      </c>
      <c r="L272" s="5">
        <f t="shared" si="93"/>
        <v>0</v>
      </c>
      <c r="M272" s="5">
        <f t="shared" si="93"/>
        <v>0</v>
      </c>
      <c r="N272" s="7">
        <f t="shared" si="93"/>
        <v>0</v>
      </c>
      <c r="O272" s="106">
        <f t="shared" ref="O272:AB272" si="94">SUM(O270:O271)</f>
        <v>0</v>
      </c>
      <c r="P272" s="3">
        <f t="shared" si="94"/>
        <v>0</v>
      </c>
      <c r="Q272" s="3">
        <f t="shared" si="94"/>
        <v>0</v>
      </c>
      <c r="R272" s="21">
        <f t="shared" si="94"/>
        <v>0</v>
      </c>
      <c r="S272" s="6">
        <f t="shared" si="94"/>
        <v>0</v>
      </c>
      <c r="T272" s="5">
        <f t="shared" si="94"/>
        <v>0</v>
      </c>
      <c r="U272" s="5">
        <f t="shared" si="94"/>
        <v>0</v>
      </c>
      <c r="V272" s="7">
        <f t="shared" si="94"/>
        <v>0</v>
      </c>
      <c r="W272" s="8">
        <f t="shared" si="94"/>
        <v>0</v>
      </c>
      <c r="X272" s="2">
        <f t="shared" si="94"/>
        <v>0</v>
      </c>
      <c r="Y272" s="2">
        <f t="shared" si="94"/>
        <v>0</v>
      </c>
      <c r="Z272" s="7">
        <f t="shared" si="94"/>
        <v>0</v>
      </c>
      <c r="AA272" s="23">
        <f t="shared" si="94"/>
        <v>0</v>
      </c>
      <c r="AB272" s="23">
        <f t="shared" si="94"/>
        <v>0</v>
      </c>
      <c r="AC272" s="688"/>
      <c r="AD272" s="639"/>
      <c r="AE272" s="639"/>
      <c r="AF272" s="642"/>
      <c r="AQ272" s="53"/>
      <c r="AR272" s="53"/>
      <c r="AS272" s="53"/>
      <c r="AT272" s="53"/>
      <c r="AU272" s="53"/>
      <c r="AV272" s="53"/>
      <c r="AW272" s="53"/>
      <c r="AX272" s="53"/>
      <c r="AY272" s="53"/>
      <c r="AZ272" s="53"/>
      <c r="BA272" s="53"/>
      <c r="BB272" s="53"/>
      <c r="BC272" s="53"/>
      <c r="BD272" s="53"/>
      <c r="BE272" s="53"/>
      <c r="BF272" s="53"/>
      <c r="BG272" s="54"/>
    </row>
    <row r="273" spans="1:59" ht="19.5" customHeight="1" x14ac:dyDescent="0.2">
      <c r="A273" s="653" t="s">
        <v>17</v>
      </c>
      <c r="B273" s="587" t="s">
        <v>18</v>
      </c>
      <c r="C273" s="678" t="s">
        <v>27</v>
      </c>
      <c r="D273" s="643" t="s">
        <v>36</v>
      </c>
      <c r="E273" s="673" t="s">
        <v>125</v>
      </c>
      <c r="F273" s="647"/>
      <c r="G273" s="632" t="s">
        <v>396</v>
      </c>
      <c r="H273" s="676" t="s">
        <v>21</v>
      </c>
      <c r="I273" s="597" t="s">
        <v>36</v>
      </c>
      <c r="J273" s="275" t="s">
        <v>28</v>
      </c>
      <c r="K273" s="156">
        <f>L273+N273</f>
        <v>912.7</v>
      </c>
      <c r="L273" s="12">
        <v>0</v>
      </c>
      <c r="M273" s="238">
        <v>0</v>
      </c>
      <c r="N273" s="237">
        <v>912.7</v>
      </c>
      <c r="O273" s="153">
        <f>+P273+R273</f>
        <v>0</v>
      </c>
      <c r="P273" s="12">
        <v>0</v>
      </c>
      <c r="Q273" s="238">
        <v>0</v>
      </c>
      <c r="R273" s="109">
        <v>0</v>
      </c>
      <c r="S273" s="156">
        <f>T273+V273</f>
        <v>0</v>
      </c>
      <c r="T273" s="12">
        <v>0</v>
      </c>
      <c r="U273" s="238">
        <v>0</v>
      </c>
      <c r="V273" s="237">
        <v>0</v>
      </c>
      <c r="W273" s="156">
        <f>+X273+Z273</f>
        <v>0</v>
      </c>
      <c r="X273" s="236">
        <v>0</v>
      </c>
      <c r="Y273" s="236">
        <v>0</v>
      </c>
      <c r="Z273" s="109">
        <v>0</v>
      </c>
      <c r="AA273" s="286">
        <v>0</v>
      </c>
      <c r="AB273" s="286">
        <v>0</v>
      </c>
      <c r="AC273" s="687" t="s">
        <v>193</v>
      </c>
      <c r="AD273" s="637" t="s">
        <v>39</v>
      </c>
      <c r="AE273" s="637" t="s">
        <v>39</v>
      </c>
      <c r="AF273" s="640" t="s">
        <v>39</v>
      </c>
      <c r="AQ273" s="53"/>
      <c r="AR273" s="53"/>
      <c r="AS273" s="53"/>
      <c r="AT273" s="53"/>
      <c r="AU273" s="53"/>
      <c r="AV273" s="53"/>
      <c r="AW273" s="53"/>
      <c r="AX273" s="53"/>
      <c r="AY273" s="53"/>
      <c r="AZ273" s="53"/>
      <c r="BA273" s="53"/>
      <c r="BB273" s="53"/>
      <c r="BC273" s="53"/>
      <c r="BD273" s="53"/>
      <c r="BE273" s="53"/>
      <c r="BF273" s="53"/>
      <c r="BG273" s="54"/>
    </row>
    <row r="274" spans="1:59" ht="21.75" customHeight="1" thickBot="1" x14ac:dyDescent="0.25">
      <c r="A274" s="654"/>
      <c r="B274" s="588"/>
      <c r="C274" s="679"/>
      <c r="D274" s="644"/>
      <c r="E274" s="674"/>
      <c r="F274" s="648"/>
      <c r="G274" s="633"/>
      <c r="H274" s="677"/>
      <c r="I274" s="598"/>
      <c r="J274" s="301" t="s">
        <v>24</v>
      </c>
      <c r="K274" s="294">
        <f>+L274+N274</f>
        <v>311.8</v>
      </c>
      <c r="L274" s="304">
        <v>0</v>
      </c>
      <c r="M274" s="304">
        <v>0</v>
      </c>
      <c r="N274" s="305">
        <v>311.8</v>
      </c>
      <c r="O274" s="185">
        <f>+P274+R274</f>
        <v>0</v>
      </c>
      <c r="P274" s="177">
        <v>0</v>
      </c>
      <c r="Q274" s="306">
        <v>0</v>
      </c>
      <c r="R274" s="305">
        <v>0</v>
      </c>
      <c r="S274" s="294">
        <f>+T274+V274</f>
        <v>0</v>
      </c>
      <c r="T274" s="304">
        <v>0</v>
      </c>
      <c r="U274" s="304">
        <v>0</v>
      </c>
      <c r="V274" s="305">
        <v>0</v>
      </c>
      <c r="W274" s="294">
        <f>+X274+Z274</f>
        <v>0</v>
      </c>
      <c r="X274" s="304">
        <v>0</v>
      </c>
      <c r="Y274" s="304">
        <v>0</v>
      </c>
      <c r="Z274" s="305">
        <v>0</v>
      </c>
      <c r="AA274" s="307">
        <v>0</v>
      </c>
      <c r="AB274" s="307">
        <v>0</v>
      </c>
      <c r="AC274" s="716"/>
      <c r="AD274" s="638"/>
      <c r="AE274" s="638"/>
      <c r="AF274" s="641"/>
      <c r="AQ274" s="53"/>
      <c r="AR274" s="53"/>
      <c r="AS274" s="53"/>
      <c r="AT274" s="53"/>
      <c r="AU274" s="53"/>
      <c r="AV274" s="53"/>
      <c r="AW274" s="53"/>
      <c r="AX274" s="53"/>
      <c r="AY274" s="53"/>
      <c r="AZ274" s="53"/>
      <c r="BA274" s="53"/>
      <c r="BB274" s="53"/>
      <c r="BC274" s="53"/>
      <c r="BD274" s="53"/>
      <c r="BE274" s="53"/>
      <c r="BF274" s="53"/>
      <c r="BG274" s="54"/>
    </row>
    <row r="275" spans="1:59" ht="24.75" customHeight="1" thickBot="1" x14ac:dyDescent="0.25">
      <c r="A275" s="655"/>
      <c r="B275" s="589"/>
      <c r="C275" s="555"/>
      <c r="D275" s="645"/>
      <c r="E275" s="675"/>
      <c r="F275" s="649"/>
      <c r="G275" s="634"/>
      <c r="H275" s="668"/>
      <c r="I275" s="599"/>
      <c r="J275" s="127" t="s">
        <v>26</v>
      </c>
      <c r="K275" s="6">
        <f t="shared" ref="K275:N275" si="95">SUM(K273:K274)</f>
        <v>1224.5</v>
      </c>
      <c r="L275" s="5">
        <f t="shared" si="95"/>
        <v>0</v>
      </c>
      <c r="M275" s="5">
        <f t="shared" si="95"/>
        <v>0</v>
      </c>
      <c r="N275" s="7">
        <f t="shared" si="95"/>
        <v>1224.5</v>
      </c>
      <c r="O275" s="106">
        <f t="shared" ref="O275:AB275" si="96">SUM(O273:O274)</f>
        <v>0</v>
      </c>
      <c r="P275" s="3">
        <f t="shared" si="96"/>
        <v>0</v>
      </c>
      <c r="Q275" s="3">
        <f t="shared" si="96"/>
        <v>0</v>
      </c>
      <c r="R275" s="21">
        <f t="shared" si="96"/>
        <v>0</v>
      </c>
      <c r="S275" s="6">
        <f t="shared" si="96"/>
        <v>0</v>
      </c>
      <c r="T275" s="5">
        <f t="shared" si="96"/>
        <v>0</v>
      </c>
      <c r="U275" s="5">
        <f t="shared" si="96"/>
        <v>0</v>
      </c>
      <c r="V275" s="7">
        <f t="shared" si="96"/>
        <v>0</v>
      </c>
      <c r="W275" s="8">
        <f t="shared" si="96"/>
        <v>0</v>
      </c>
      <c r="X275" s="2">
        <f t="shared" si="96"/>
        <v>0</v>
      </c>
      <c r="Y275" s="2">
        <f t="shared" si="96"/>
        <v>0</v>
      </c>
      <c r="Z275" s="7">
        <f t="shared" si="96"/>
        <v>0</v>
      </c>
      <c r="AA275" s="23">
        <f t="shared" si="96"/>
        <v>0</v>
      </c>
      <c r="AB275" s="23">
        <f t="shared" si="96"/>
        <v>0</v>
      </c>
      <c r="AC275" s="688"/>
      <c r="AD275" s="639"/>
      <c r="AE275" s="639"/>
      <c r="AF275" s="642"/>
      <c r="AQ275" s="53"/>
      <c r="AR275" s="53"/>
      <c r="AS275" s="53"/>
      <c r="AT275" s="53"/>
      <c r="AU275" s="53"/>
      <c r="AV275" s="53"/>
      <c r="AW275" s="53"/>
      <c r="AX275" s="53"/>
      <c r="AY275" s="53"/>
      <c r="AZ275" s="53"/>
      <c r="BA275" s="53"/>
      <c r="BB275" s="53"/>
      <c r="BC275" s="53"/>
      <c r="BD275" s="53"/>
      <c r="BE275" s="53"/>
      <c r="BF275" s="53"/>
      <c r="BG275" s="54"/>
    </row>
    <row r="276" spans="1:59" ht="16.5" customHeight="1" thickBot="1" x14ac:dyDescent="0.25">
      <c r="A276" s="653" t="s">
        <v>17</v>
      </c>
      <c r="B276" s="587" t="s">
        <v>18</v>
      </c>
      <c r="C276" s="678" t="s">
        <v>27</v>
      </c>
      <c r="D276" s="643" t="s">
        <v>47</v>
      </c>
      <c r="E276" s="751" t="s">
        <v>373</v>
      </c>
      <c r="F276" s="777"/>
      <c r="G276" s="632" t="s">
        <v>302</v>
      </c>
      <c r="H276" s="676" t="s">
        <v>21</v>
      </c>
      <c r="I276" s="728" t="s">
        <v>36</v>
      </c>
      <c r="J276" s="275" t="s">
        <v>28</v>
      </c>
      <c r="K276" s="156">
        <f>+L276+N276</f>
        <v>0</v>
      </c>
      <c r="L276" s="12">
        <v>0</v>
      </c>
      <c r="M276" s="238">
        <v>0</v>
      </c>
      <c r="N276" s="109">
        <v>0</v>
      </c>
      <c r="O276" s="153">
        <f>+P276+R276</f>
        <v>0</v>
      </c>
      <c r="P276" s="12">
        <v>0</v>
      </c>
      <c r="Q276" s="238">
        <v>0</v>
      </c>
      <c r="R276" s="109">
        <v>0</v>
      </c>
      <c r="S276" s="156">
        <f>+T276+V276</f>
        <v>0</v>
      </c>
      <c r="T276" s="12">
        <v>0</v>
      </c>
      <c r="U276" s="238">
        <v>0</v>
      </c>
      <c r="V276" s="109">
        <v>0</v>
      </c>
      <c r="W276" s="156">
        <f>+X276+Z276</f>
        <v>0</v>
      </c>
      <c r="X276" s="236">
        <v>0</v>
      </c>
      <c r="Y276" s="236">
        <v>0</v>
      </c>
      <c r="Z276" s="109">
        <v>0</v>
      </c>
      <c r="AA276" s="286">
        <v>0</v>
      </c>
      <c r="AB276" s="286">
        <v>0</v>
      </c>
      <c r="AC276" s="596" t="s">
        <v>208</v>
      </c>
      <c r="AD276" s="636" t="s">
        <v>39</v>
      </c>
      <c r="AE276" s="636" t="s">
        <v>39</v>
      </c>
      <c r="AF276" s="669" t="s">
        <v>39</v>
      </c>
      <c r="AQ276" s="53"/>
      <c r="AR276" s="53"/>
      <c r="AS276" s="53"/>
      <c r="AT276" s="53"/>
      <c r="AU276" s="53"/>
      <c r="AV276" s="53"/>
      <c r="AW276" s="53"/>
      <c r="AX276" s="53"/>
      <c r="AY276" s="53"/>
      <c r="AZ276" s="53"/>
      <c r="BA276" s="53"/>
      <c r="BB276" s="53"/>
      <c r="BC276" s="53"/>
      <c r="BD276" s="53"/>
      <c r="BE276" s="53"/>
      <c r="BF276" s="53"/>
      <c r="BG276" s="54"/>
    </row>
    <row r="277" spans="1:59" ht="19.5" customHeight="1" thickBot="1" x14ac:dyDescent="0.25">
      <c r="A277" s="654"/>
      <c r="B277" s="588"/>
      <c r="C277" s="679"/>
      <c r="D277" s="644"/>
      <c r="E277" s="752"/>
      <c r="F277" s="778"/>
      <c r="G277" s="633"/>
      <c r="H277" s="677"/>
      <c r="I277" s="729"/>
      <c r="J277" s="457" t="s">
        <v>317</v>
      </c>
      <c r="K277" s="188">
        <f>+L277+N277</f>
        <v>0</v>
      </c>
      <c r="L277" s="283">
        <v>0</v>
      </c>
      <c r="M277" s="96">
        <v>0</v>
      </c>
      <c r="N277" s="337">
        <v>0</v>
      </c>
      <c r="O277" s="182">
        <f>+P277+R277</f>
        <v>0</v>
      </c>
      <c r="P277" s="191">
        <v>0</v>
      </c>
      <c r="Q277" s="272">
        <v>0</v>
      </c>
      <c r="R277" s="192">
        <v>0</v>
      </c>
      <c r="S277" s="188">
        <f>+T277+V277</f>
        <v>0</v>
      </c>
      <c r="T277" s="283">
        <v>0</v>
      </c>
      <c r="U277" s="96">
        <v>0</v>
      </c>
      <c r="V277" s="337">
        <v>0</v>
      </c>
      <c r="W277" s="188">
        <f>+X277+Z277</f>
        <v>0</v>
      </c>
      <c r="X277" s="193">
        <v>0</v>
      </c>
      <c r="Y277" s="193">
        <v>0</v>
      </c>
      <c r="Z277" s="192">
        <v>0</v>
      </c>
      <c r="AA277" s="288">
        <v>0</v>
      </c>
      <c r="AB277" s="288">
        <v>0</v>
      </c>
      <c r="AC277" s="596"/>
      <c r="AD277" s="636"/>
      <c r="AE277" s="636"/>
      <c r="AF277" s="669"/>
      <c r="AQ277" s="53"/>
      <c r="AR277" s="53"/>
      <c r="AS277" s="53"/>
      <c r="AT277" s="53"/>
      <c r="AU277" s="53"/>
      <c r="AV277" s="53"/>
      <c r="AW277" s="53"/>
      <c r="AX277" s="53"/>
      <c r="AY277" s="53"/>
      <c r="AZ277" s="53"/>
      <c r="BA277" s="53"/>
      <c r="BB277" s="53"/>
      <c r="BC277" s="53"/>
      <c r="BD277" s="53"/>
      <c r="BE277" s="53"/>
      <c r="BF277" s="53"/>
      <c r="BG277" s="54"/>
    </row>
    <row r="278" spans="1:59" ht="19.5" customHeight="1" thickBot="1" x14ac:dyDescent="0.25">
      <c r="A278" s="654"/>
      <c r="B278" s="588"/>
      <c r="C278" s="679"/>
      <c r="D278" s="644"/>
      <c r="E278" s="752"/>
      <c r="F278" s="778"/>
      <c r="G278" s="633"/>
      <c r="H278" s="677"/>
      <c r="I278" s="729"/>
      <c r="J278" s="301" t="s">
        <v>24</v>
      </c>
      <c r="K278" s="164">
        <f>+L278+N278</f>
        <v>0</v>
      </c>
      <c r="L278" s="303">
        <v>0</v>
      </c>
      <c r="M278" s="303">
        <v>0</v>
      </c>
      <c r="N278" s="369">
        <v>0</v>
      </c>
      <c r="O278" s="161">
        <f>+P278+R278</f>
        <v>0</v>
      </c>
      <c r="P278" s="177">
        <v>0</v>
      </c>
      <c r="Q278" s="306">
        <v>0</v>
      </c>
      <c r="R278" s="305">
        <v>0</v>
      </c>
      <c r="S278" s="164">
        <f>+T278+V278</f>
        <v>0</v>
      </c>
      <c r="T278" s="303">
        <v>0</v>
      </c>
      <c r="U278" s="303">
        <v>0</v>
      </c>
      <c r="V278" s="369">
        <v>0</v>
      </c>
      <c r="W278" s="164">
        <f>+X278+Z278</f>
        <v>0</v>
      </c>
      <c r="X278" s="304">
        <v>0</v>
      </c>
      <c r="Y278" s="304">
        <v>0</v>
      </c>
      <c r="Z278" s="305">
        <v>0</v>
      </c>
      <c r="AA278" s="307">
        <v>0</v>
      </c>
      <c r="AB278" s="307">
        <v>0</v>
      </c>
      <c r="AC278" s="596"/>
      <c r="AD278" s="636"/>
      <c r="AE278" s="636"/>
      <c r="AF278" s="669"/>
      <c r="AQ278" s="53"/>
      <c r="AR278" s="53"/>
      <c r="AS278" s="53"/>
      <c r="AT278" s="53"/>
      <c r="AU278" s="53"/>
      <c r="AV278" s="53"/>
      <c r="AW278" s="53"/>
      <c r="AX278" s="53"/>
      <c r="AY278" s="53"/>
      <c r="AZ278" s="53"/>
      <c r="BA278" s="53"/>
      <c r="BB278" s="53"/>
      <c r="BC278" s="53"/>
      <c r="BD278" s="53"/>
      <c r="BE278" s="53"/>
      <c r="BF278" s="53"/>
      <c r="BG278" s="54"/>
    </row>
    <row r="279" spans="1:59" ht="22.5" customHeight="1" thickBot="1" x14ac:dyDescent="0.25">
      <c r="A279" s="655"/>
      <c r="B279" s="589"/>
      <c r="C279" s="555"/>
      <c r="D279" s="645"/>
      <c r="E279" s="753"/>
      <c r="F279" s="649"/>
      <c r="G279" s="634"/>
      <c r="H279" s="668"/>
      <c r="I279" s="730"/>
      <c r="J279" s="127" t="s">
        <v>26</v>
      </c>
      <c r="K279" s="6">
        <f t="shared" ref="K279:N279" si="97">SUM(K276:K278)</f>
        <v>0</v>
      </c>
      <c r="L279" s="5">
        <f t="shared" si="97"/>
        <v>0</v>
      </c>
      <c r="M279" s="5">
        <f t="shared" si="97"/>
        <v>0</v>
      </c>
      <c r="N279" s="7">
        <f t="shared" si="97"/>
        <v>0</v>
      </c>
      <c r="O279" s="106">
        <f t="shared" ref="O279:AB279" si="98">SUM(O276:O278)</f>
        <v>0</v>
      </c>
      <c r="P279" s="3">
        <f t="shared" si="98"/>
        <v>0</v>
      </c>
      <c r="Q279" s="3">
        <f t="shared" si="98"/>
        <v>0</v>
      </c>
      <c r="R279" s="21">
        <f t="shared" si="98"/>
        <v>0</v>
      </c>
      <c r="S279" s="6">
        <f t="shared" si="98"/>
        <v>0</v>
      </c>
      <c r="T279" s="5">
        <f t="shared" si="98"/>
        <v>0</v>
      </c>
      <c r="U279" s="5">
        <f t="shared" si="98"/>
        <v>0</v>
      </c>
      <c r="V279" s="7">
        <f t="shared" si="98"/>
        <v>0</v>
      </c>
      <c r="W279" s="8">
        <f t="shared" si="98"/>
        <v>0</v>
      </c>
      <c r="X279" s="2">
        <f t="shared" si="98"/>
        <v>0</v>
      </c>
      <c r="Y279" s="2">
        <f t="shared" si="98"/>
        <v>0</v>
      </c>
      <c r="Z279" s="7">
        <f t="shared" si="98"/>
        <v>0</v>
      </c>
      <c r="AA279" s="23">
        <f t="shared" si="98"/>
        <v>0</v>
      </c>
      <c r="AB279" s="23">
        <f t="shared" si="98"/>
        <v>0</v>
      </c>
      <c r="AC279" s="596"/>
      <c r="AD279" s="636"/>
      <c r="AE279" s="636"/>
      <c r="AF279" s="669"/>
      <c r="AQ279" s="53"/>
      <c r="AR279" s="53"/>
      <c r="AS279" s="53"/>
      <c r="AT279" s="53"/>
      <c r="AU279" s="53"/>
      <c r="AV279" s="53"/>
      <c r="AW279" s="53"/>
      <c r="AX279" s="53"/>
      <c r="AY279" s="53"/>
      <c r="AZ279" s="53"/>
      <c r="BA279" s="53"/>
      <c r="BB279" s="53"/>
      <c r="BC279" s="53"/>
      <c r="BD279" s="53"/>
      <c r="BE279" s="53"/>
      <c r="BF279" s="53"/>
      <c r="BG279" s="54"/>
    </row>
    <row r="280" spans="1:59" ht="18.75" customHeight="1" thickBot="1" x14ac:dyDescent="0.25">
      <c r="A280" s="653" t="s">
        <v>17</v>
      </c>
      <c r="B280" s="587" t="s">
        <v>18</v>
      </c>
      <c r="C280" s="678" t="s">
        <v>27</v>
      </c>
      <c r="D280" s="643" t="s">
        <v>57</v>
      </c>
      <c r="E280" s="670" t="s">
        <v>86</v>
      </c>
      <c r="F280" s="647"/>
      <c r="G280" s="771" t="s">
        <v>302</v>
      </c>
      <c r="H280" s="676" t="s">
        <v>21</v>
      </c>
      <c r="I280" s="597" t="s">
        <v>36</v>
      </c>
      <c r="J280" s="275" t="s">
        <v>28</v>
      </c>
      <c r="K280" s="156">
        <f>+L280+N280</f>
        <v>0</v>
      </c>
      <c r="L280" s="12">
        <v>0</v>
      </c>
      <c r="M280" s="238">
        <v>0</v>
      </c>
      <c r="N280" s="237">
        <v>0</v>
      </c>
      <c r="O280" s="153">
        <f>+P280+R280</f>
        <v>0</v>
      </c>
      <c r="P280" s="12">
        <v>0</v>
      </c>
      <c r="Q280" s="238">
        <v>0</v>
      </c>
      <c r="R280" s="109">
        <v>0</v>
      </c>
      <c r="S280" s="156">
        <f>+T280+V280</f>
        <v>0</v>
      </c>
      <c r="T280" s="12">
        <v>0</v>
      </c>
      <c r="U280" s="238">
        <v>0</v>
      </c>
      <c r="V280" s="237">
        <v>0</v>
      </c>
      <c r="W280" s="156">
        <f>+X280+Z280</f>
        <v>0</v>
      </c>
      <c r="X280" s="236">
        <v>0</v>
      </c>
      <c r="Y280" s="236">
        <v>0</v>
      </c>
      <c r="Z280" s="109">
        <v>0</v>
      </c>
      <c r="AA280" s="286">
        <v>0</v>
      </c>
      <c r="AB280" s="286">
        <v>0</v>
      </c>
      <c r="AC280" s="596" t="s">
        <v>209</v>
      </c>
      <c r="AD280" s="636" t="s">
        <v>39</v>
      </c>
      <c r="AE280" s="636" t="s">
        <v>39</v>
      </c>
      <c r="AF280" s="669" t="s">
        <v>39</v>
      </c>
      <c r="AQ280" s="53"/>
      <c r="AR280" s="53"/>
      <c r="AS280" s="53"/>
      <c r="AT280" s="53"/>
      <c r="AU280" s="53"/>
      <c r="AV280" s="53"/>
      <c r="AW280" s="53"/>
      <c r="AX280" s="53"/>
      <c r="AY280" s="53"/>
      <c r="AZ280" s="53"/>
      <c r="BA280" s="53"/>
      <c r="BB280" s="53"/>
      <c r="BC280" s="53"/>
      <c r="BD280" s="53"/>
      <c r="BE280" s="53"/>
      <c r="BF280" s="53"/>
      <c r="BG280" s="54"/>
    </row>
    <row r="281" spans="1:59" ht="19.5" customHeight="1" thickBot="1" x14ac:dyDescent="0.25">
      <c r="A281" s="654"/>
      <c r="B281" s="588"/>
      <c r="C281" s="679"/>
      <c r="D281" s="644"/>
      <c r="E281" s="671"/>
      <c r="F281" s="648"/>
      <c r="G281" s="772"/>
      <c r="H281" s="677"/>
      <c r="I281" s="598"/>
      <c r="J281" s="301" t="s">
        <v>24</v>
      </c>
      <c r="K281" s="294">
        <f>+L281+N281</f>
        <v>0</v>
      </c>
      <c r="L281" s="304">
        <v>0</v>
      </c>
      <c r="M281" s="304">
        <v>0</v>
      </c>
      <c r="N281" s="305">
        <v>0</v>
      </c>
      <c r="O281" s="185">
        <f>+P281+R281</f>
        <v>0</v>
      </c>
      <c r="P281" s="177">
        <v>0</v>
      </c>
      <c r="Q281" s="306">
        <v>0</v>
      </c>
      <c r="R281" s="305">
        <v>0</v>
      </c>
      <c r="S281" s="294">
        <f>+T281+V281</f>
        <v>0</v>
      </c>
      <c r="T281" s="304">
        <v>0</v>
      </c>
      <c r="U281" s="304">
        <v>0</v>
      </c>
      <c r="V281" s="305">
        <v>0</v>
      </c>
      <c r="W281" s="294">
        <f>+X281+Z281</f>
        <v>0</v>
      </c>
      <c r="X281" s="304">
        <v>0</v>
      </c>
      <c r="Y281" s="304">
        <v>0</v>
      </c>
      <c r="Z281" s="305">
        <v>0</v>
      </c>
      <c r="AA281" s="307">
        <v>0</v>
      </c>
      <c r="AB281" s="307">
        <v>0</v>
      </c>
      <c r="AC281" s="596"/>
      <c r="AD281" s="636"/>
      <c r="AE281" s="636"/>
      <c r="AF281" s="669"/>
      <c r="AQ281" s="53"/>
      <c r="AR281" s="53"/>
      <c r="AS281" s="53"/>
      <c r="AT281" s="53"/>
      <c r="AU281" s="53"/>
      <c r="AV281" s="53"/>
      <c r="AW281" s="53"/>
      <c r="AX281" s="53"/>
      <c r="AY281" s="53"/>
      <c r="AZ281" s="53"/>
      <c r="BA281" s="53"/>
      <c r="BB281" s="53"/>
      <c r="BC281" s="53"/>
      <c r="BD281" s="53"/>
      <c r="BE281" s="53"/>
      <c r="BF281" s="53"/>
      <c r="BG281" s="54"/>
    </row>
    <row r="282" spans="1:59" ht="28.5" customHeight="1" thickBot="1" x14ac:dyDescent="0.25">
      <c r="A282" s="655"/>
      <c r="B282" s="589"/>
      <c r="C282" s="555"/>
      <c r="D282" s="645"/>
      <c r="E282" s="672"/>
      <c r="F282" s="649"/>
      <c r="G282" s="773"/>
      <c r="H282" s="668"/>
      <c r="I282" s="599"/>
      <c r="J282" s="127" t="s">
        <v>26</v>
      </c>
      <c r="K282" s="6">
        <f t="shared" ref="K282:N282" si="99">SUM(K280:K281)</f>
        <v>0</v>
      </c>
      <c r="L282" s="5">
        <f t="shared" si="99"/>
        <v>0</v>
      </c>
      <c r="M282" s="5">
        <f t="shared" si="99"/>
        <v>0</v>
      </c>
      <c r="N282" s="7">
        <f t="shared" si="99"/>
        <v>0</v>
      </c>
      <c r="O282" s="106">
        <f t="shared" ref="O282:AB282" si="100">SUM(O280:O281)</f>
        <v>0</v>
      </c>
      <c r="P282" s="3">
        <f t="shared" si="100"/>
        <v>0</v>
      </c>
      <c r="Q282" s="3">
        <f t="shared" si="100"/>
        <v>0</v>
      </c>
      <c r="R282" s="21">
        <f t="shared" si="100"/>
        <v>0</v>
      </c>
      <c r="S282" s="6">
        <f t="shared" si="100"/>
        <v>0</v>
      </c>
      <c r="T282" s="5">
        <f t="shared" si="100"/>
        <v>0</v>
      </c>
      <c r="U282" s="5">
        <f t="shared" si="100"/>
        <v>0</v>
      </c>
      <c r="V282" s="7">
        <f t="shared" si="100"/>
        <v>0</v>
      </c>
      <c r="W282" s="8">
        <f t="shared" si="100"/>
        <v>0</v>
      </c>
      <c r="X282" s="2">
        <f t="shared" si="100"/>
        <v>0</v>
      </c>
      <c r="Y282" s="2">
        <f t="shared" si="100"/>
        <v>0</v>
      </c>
      <c r="Z282" s="7">
        <f t="shared" si="100"/>
        <v>0</v>
      </c>
      <c r="AA282" s="23">
        <f t="shared" si="100"/>
        <v>0</v>
      </c>
      <c r="AB282" s="23">
        <f t="shared" si="100"/>
        <v>0</v>
      </c>
      <c r="AC282" s="596"/>
      <c r="AD282" s="636"/>
      <c r="AE282" s="636"/>
      <c r="AF282" s="669"/>
      <c r="AQ282" s="53"/>
      <c r="AR282" s="53"/>
      <c r="AS282" s="53"/>
      <c r="AT282" s="53"/>
      <c r="AU282" s="53"/>
      <c r="AV282" s="53"/>
      <c r="AW282" s="53"/>
      <c r="AX282" s="53"/>
      <c r="AY282" s="53"/>
      <c r="AZ282" s="53"/>
      <c r="BA282" s="53"/>
      <c r="BB282" s="53"/>
      <c r="BC282" s="53"/>
      <c r="BD282" s="53"/>
      <c r="BE282" s="53"/>
      <c r="BF282" s="53"/>
      <c r="BG282" s="54"/>
    </row>
    <row r="283" spans="1:59" ht="17.25" customHeight="1" thickBot="1" x14ac:dyDescent="0.25">
      <c r="A283" s="663" t="s">
        <v>17</v>
      </c>
      <c r="B283" s="587" t="s">
        <v>18</v>
      </c>
      <c r="C283" s="678" t="s">
        <v>27</v>
      </c>
      <c r="D283" s="834" t="s">
        <v>41</v>
      </c>
      <c r="E283" s="781" t="s">
        <v>88</v>
      </c>
      <c r="F283" s="743"/>
      <c r="G283" s="632" t="s">
        <v>93</v>
      </c>
      <c r="H283" s="757" t="s">
        <v>84</v>
      </c>
      <c r="I283" s="658" t="s">
        <v>36</v>
      </c>
      <c r="J283" s="275" t="s">
        <v>85</v>
      </c>
      <c r="K283" s="156">
        <f>+L283+N283</f>
        <v>84.4</v>
      </c>
      <c r="L283" s="333">
        <v>49.2</v>
      </c>
      <c r="M283" s="333">
        <v>0</v>
      </c>
      <c r="N283" s="237">
        <v>35.200000000000003</v>
      </c>
      <c r="O283" s="153">
        <f>+P283+R283</f>
        <v>120</v>
      </c>
      <c r="P283" s="12">
        <v>50</v>
      </c>
      <c r="Q283" s="12">
        <v>0</v>
      </c>
      <c r="R283" s="109">
        <v>70</v>
      </c>
      <c r="S283" s="156">
        <f>+T283+V283</f>
        <v>100</v>
      </c>
      <c r="T283" s="333">
        <v>50</v>
      </c>
      <c r="U283" s="333">
        <v>0</v>
      </c>
      <c r="V283" s="237">
        <v>50</v>
      </c>
      <c r="W283" s="156">
        <f>+X283+Z283</f>
        <v>0</v>
      </c>
      <c r="X283" s="12">
        <v>0</v>
      </c>
      <c r="Y283" s="12">
        <v>0</v>
      </c>
      <c r="Z283" s="109">
        <v>0</v>
      </c>
      <c r="AA283" s="286">
        <v>130</v>
      </c>
      <c r="AB283" s="286">
        <v>140</v>
      </c>
      <c r="AC283" s="973" t="s">
        <v>210</v>
      </c>
      <c r="AD283" s="815">
        <v>100</v>
      </c>
      <c r="AE283" s="815">
        <v>100</v>
      </c>
      <c r="AF283" s="1030">
        <v>100</v>
      </c>
      <c r="AQ283" s="53"/>
      <c r="AR283" s="53"/>
      <c r="AS283" s="53"/>
      <c r="AT283" s="53"/>
      <c r="AU283" s="53"/>
      <c r="AV283" s="53"/>
      <c r="AW283" s="53"/>
      <c r="AX283" s="53"/>
      <c r="AY283" s="53"/>
      <c r="AZ283" s="53"/>
      <c r="BA283" s="53"/>
      <c r="BB283" s="53"/>
      <c r="BC283" s="53"/>
      <c r="BD283" s="53"/>
      <c r="BE283" s="53"/>
      <c r="BF283" s="53"/>
      <c r="BG283" s="54"/>
    </row>
    <row r="284" spans="1:59" ht="18" customHeight="1" thickBot="1" x14ac:dyDescent="0.25">
      <c r="A284" s="950"/>
      <c r="B284" s="588"/>
      <c r="C284" s="689"/>
      <c r="D284" s="835"/>
      <c r="E284" s="782"/>
      <c r="F284" s="744"/>
      <c r="G284" s="633"/>
      <c r="H284" s="758"/>
      <c r="I284" s="746"/>
      <c r="J284" s="301" t="s">
        <v>24</v>
      </c>
      <c r="K284" s="185">
        <f>+L284+N284</f>
        <v>0</v>
      </c>
      <c r="L284" s="110">
        <v>0</v>
      </c>
      <c r="M284" s="110">
        <v>0</v>
      </c>
      <c r="N284" s="111">
        <v>0</v>
      </c>
      <c r="O284" s="185">
        <f>+P284+R284</f>
        <v>0</v>
      </c>
      <c r="P284" s="110">
        <v>0</v>
      </c>
      <c r="Q284" s="110">
        <v>0</v>
      </c>
      <c r="R284" s="111">
        <v>0</v>
      </c>
      <c r="S284" s="185">
        <f>+T284+V284</f>
        <v>0</v>
      </c>
      <c r="T284" s="110">
        <v>0</v>
      </c>
      <c r="U284" s="110">
        <v>0</v>
      </c>
      <c r="V284" s="111">
        <v>0</v>
      </c>
      <c r="W284" s="294">
        <v>0</v>
      </c>
      <c r="X284" s="110">
        <v>0</v>
      </c>
      <c r="Y284" s="110">
        <v>0</v>
      </c>
      <c r="Z284" s="111">
        <v>0</v>
      </c>
      <c r="AA284" s="298">
        <v>0</v>
      </c>
      <c r="AB284" s="298">
        <v>0</v>
      </c>
      <c r="AC284" s="973"/>
      <c r="AD284" s="815"/>
      <c r="AE284" s="815"/>
      <c r="AF284" s="1030"/>
      <c r="AQ284" s="53"/>
      <c r="AR284" s="53"/>
      <c r="AS284" s="53"/>
      <c r="AT284" s="53"/>
      <c r="AU284" s="53"/>
      <c r="AV284" s="53"/>
      <c r="AW284" s="53"/>
      <c r="AX284" s="53"/>
      <c r="AY284" s="53"/>
      <c r="AZ284" s="53"/>
      <c r="BA284" s="53"/>
      <c r="BB284" s="53"/>
      <c r="BC284" s="53"/>
      <c r="BD284" s="53"/>
      <c r="BE284" s="53"/>
      <c r="BF284" s="53"/>
      <c r="BG284" s="54"/>
    </row>
    <row r="285" spans="1:59" ht="26.25" customHeight="1" thickBot="1" x14ac:dyDescent="0.25">
      <c r="A285" s="664"/>
      <c r="B285" s="589"/>
      <c r="C285" s="690"/>
      <c r="D285" s="836"/>
      <c r="E285" s="753"/>
      <c r="F285" s="745"/>
      <c r="G285" s="634"/>
      <c r="H285" s="756"/>
      <c r="I285" s="747"/>
      <c r="J285" s="127" t="s">
        <v>26</v>
      </c>
      <c r="K285" s="8">
        <f t="shared" ref="K285:N285" si="101">SUM(K283:K284)</f>
        <v>84.4</v>
      </c>
      <c r="L285" s="1">
        <f t="shared" si="101"/>
        <v>49.2</v>
      </c>
      <c r="M285" s="1">
        <f t="shared" si="101"/>
        <v>0</v>
      </c>
      <c r="N285" s="7">
        <f t="shared" si="101"/>
        <v>35.200000000000003</v>
      </c>
      <c r="O285" s="20">
        <f t="shared" ref="O285:AB285" si="102">SUM(O283:O284)</f>
        <v>120</v>
      </c>
      <c r="P285" s="22">
        <f t="shared" si="102"/>
        <v>50</v>
      </c>
      <c r="Q285" s="22">
        <f t="shared" si="102"/>
        <v>0</v>
      </c>
      <c r="R285" s="21">
        <f t="shared" si="102"/>
        <v>70</v>
      </c>
      <c r="S285" s="8">
        <f t="shared" si="102"/>
        <v>100</v>
      </c>
      <c r="T285" s="1">
        <f t="shared" si="102"/>
        <v>50</v>
      </c>
      <c r="U285" s="1">
        <f t="shared" si="102"/>
        <v>0</v>
      </c>
      <c r="V285" s="7">
        <f t="shared" si="102"/>
        <v>50</v>
      </c>
      <c r="W285" s="8">
        <f t="shared" si="102"/>
        <v>0</v>
      </c>
      <c r="X285" s="1">
        <f t="shared" si="102"/>
        <v>0</v>
      </c>
      <c r="Y285" s="1">
        <f t="shared" si="102"/>
        <v>0</v>
      </c>
      <c r="Z285" s="7">
        <f t="shared" si="102"/>
        <v>0</v>
      </c>
      <c r="AA285" s="23">
        <f t="shared" si="102"/>
        <v>130</v>
      </c>
      <c r="AB285" s="23">
        <f t="shared" si="102"/>
        <v>140</v>
      </c>
      <c r="AC285" s="973"/>
      <c r="AD285" s="815"/>
      <c r="AE285" s="815"/>
      <c r="AF285" s="1030"/>
      <c r="AQ285" s="53"/>
      <c r="AR285" s="53"/>
      <c r="AS285" s="53"/>
      <c r="AT285" s="53"/>
      <c r="AU285" s="53"/>
      <c r="AV285" s="53"/>
      <c r="AW285" s="53"/>
      <c r="AX285" s="53"/>
      <c r="AY285" s="53"/>
      <c r="AZ285" s="53"/>
      <c r="BA285" s="53"/>
      <c r="BB285" s="53"/>
      <c r="BC285" s="53"/>
      <c r="BD285" s="53"/>
      <c r="BE285" s="53"/>
      <c r="BF285" s="53"/>
      <c r="BG285" s="54"/>
    </row>
    <row r="286" spans="1:59" ht="21" customHeight="1" x14ac:dyDescent="0.2">
      <c r="A286" s="583" t="s">
        <v>17</v>
      </c>
      <c r="B286" s="587" t="s">
        <v>18</v>
      </c>
      <c r="C286" s="678" t="s">
        <v>27</v>
      </c>
      <c r="D286" s="834" t="s">
        <v>58</v>
      </c>
      <c r="E286" s="781" t="s">
        <v>89</v>
      </c>
      <c r="F286" s="743"/>
      <c r="G286" s="740" t="s">
        <v>93</v>
      </c>
      <c r="H286" s="754" t="s">
        <v>84</v>
      </c>
      <c r="I286" s="658" t="s">
        <v>36</v>
      </c>
      <c r="J286" s="275" t="s">
        <v>85</v>
      </c>
      <c r="K286" s="156">
        <f>+L286+N286</f>
        <v>149.69999999999999</v>
      </c>
      <c r="L286" s="333">
        <v>144.1</v>
      </c>
      <c r="M286" s="333">
        <v>0</v>
      </c>
      <c r="N286" s="237">
        <v>5.6</v>
      </c>
      <c r="O286" s="153">
        <f>+P286+R286</f>
        <v>240</v>
      </c>
      <c r="P286" s="12">
        <v>120</v>
      </c>
      <c r="Q286" s="12">
        <v>0</v>
      </c>
      <c r="R286" s="109">
        <v>120</v>
      </c>
      <c r="S286" s="156">
        <f>+T286+V286</f>
        <v>240</v>
      </c>
      <c r="T286" s="333">
        <v>120</v>
      </c>
      <c r="U286" s="333">
        <v>0</v>
      </c>
      <c r="V286" s="237">
        <v>120</v>
      </c>
      <c r="W286" s="156">
        <f>+X286+Z286</f>
        <v>0</v>
      </c>
      <c r="X286" s="12">
        <v>0</v>
      </c>
      <c r="Y286" s="12">
        <v>0</v>
      </c>
      <c r="Z286" s="109">
        <v>0</v>
      </c>
      <c r="AA286" s="286">
        <v>250</v>
      </c>
      <c r="AB286" s="286">
        <v>260</v>
      </c>
      <c r="AC286" s="687" t="s">
        <v>210</v>
      </c>
      <c r="AD286" s="725">
        <v>100</v>
      </c>
      <c r="AE286" s="725">
        <v>100</v>
      </c>
      <c r="AF286" s="807">
        <v>100</v>
      </c>
      <c r="AQ286" s="53"/>
      <c r="AR286" s="53"/>
      <c r="AS286" s="53"/>
      <c r="AT286" s="53"/>
      <c r="AU286" s="53"/>
      <c r="AV286" s="53"/>
      <c r="AW286" s="53"/>
      <c r="AX286" s="53"/>
      <c r="AY286" s="53"/>
      <c r="AZ286" s="53"/>
      <c r="BA286" s="53"/>
      <c r="BB286" s="53"/>
      <c r="BC286" s="53"/>
      <c r="BD286" s="53"/>
      <c r="BE286" s="53"/>
      <c r="BF286" s="53"/>
      <c r="BG286" s="54"/>
    </row>
    <row r="287" spans="1:59" ht="23.25" customHeight="1" thickBot="1" x14ac:dyDescent="0.25">
      <c r="A287" s="585"/>
      <c r="B287" s="588"/>
      <c r="C287" s="689"/>
      <c r="D287" s="835"/>
      <c r="E287" s="782"/>
      <c r="F287" s="744"/>
      <c r="G287" s="741"/>
      <c r="H287" s="755"/>
      <c r="I287" s="746"/>
      <c r="J287" s="278" t="s">
        <v>24</v>
      </c>
      <c r="K287" s="125">
        <f>+L287+N287</f>
        <v>0</v>
      </c>
      <c r="L287" s="98">
        <v>0</v>
      </c>
      <c r="M287" s="98">
        <v>0</v>
      </c>
      <c r="N287" s="239">
        <v>0</v>
      </c>
      <c r="O287" s="125">
        <f>+P287+R287</f>
        <v>0</v>
      </c>
      <c r="P287" s="98">
        <v>0</v>
      </c>
      <c r="Q287" s="98">
        <v>0</v>
      </c>
      <c r="R287" s="239">
        <v>0</v>
      </c>
      <c r="S287" s="125">
        <f>+T287+V287</f>
        <v>0</v>
      </c>
      <c r="T287" s="98">
        <v>0</v>
      </c>
      <c r="U287" s="98">
        <v>0</v>
      </c>
      <c r="V287" s="239">
        <v>0</v>
      </c>
      <c r="W287" s="187">
        <v>0</v>
      </c>
      <c r="X287" s="98">
        <v>0</v>
      </c>
      <c r="Y287" s="98">
        <v>0</v>
      </c>
      <c r="Z287" s="239">
        <v>0</v>
      </c>
      <c r="AA287" s="289">
        <v>0</v>
      </c>
      <c r="AB287" s="289">
        <v>0</v>
      </c>
      <c r="AC287" s="716"/>
      <c r="AD287" s="726"/>
      <c r="AE287" s="726"/>
      <c r="AF287" s="983"/>
      <c r="AQ287" s="53"/>
      <c r="AR287" s="53"/>
      <c r="AS287" s="53"/>
      <c r="AT287" s="53"/>
      <c r="AU287" s="53"/>
      <c r="AV287" s="53"/>
      <c r="AW287" s="53"/>
      <c r="AX287" s="53"/>
      <c r="AY287" s="53"/>
      <c r="AZ287" s="53"/>
      <c r="BA287" s="53"/>
      <c r="BB287" s="53"/>
      <c r="BC287" s="53"/>
      <c r="BD287" s="53"/>
      <c r="BE287" s="53"/>
      <c r="BF287" s="53"/>
      <c r="BG287" s="54"/>
    </row>
    <row r="288" spans="1:59" ht="24" customHeight="1" thickBot="1" x14ac:dyDescent="0.25">
      <c r="A288" s="586"/>
      <c r="B288" s="589"/>
      <c r="C288" s="690"/>
      <c r="D288" s="836"/>
      <c r="E288" s="753"/>
      <c r="F288" s="745"/>
      <c r="G288" s="634"/>
      <c r="H288" s="756"/>
      <c r="I288" s="747"/>
      <c r="J288" s="127" t="s">
        <v>26</v>
      </c>
      <c r="K288" s="8">
        <f t="shared" ref="K288:N288" si="103">SUM(K286:K287)</f>
        <v>149.69999999999999</v>
      </c>
      <c r="L288" s="1">
        <f t="shared" si="103"/>
        <v>144.1</v>
      </c>
      <c r="M288" s="1">
        <f t="shared" si="103"/>
        <v>0</v>
      </c>
      <c r="N288" s="7">
        <f t="shared" si="103"/>
        <v>5.6</v>
      </c>
      <c r="O288" s="20">
        <f t="shared" ref="O288:AB288" si="104">SUM(O286:O287)</f>
        <v>240</v>
      </c>
      <c r="P288" s="22">
        <f t="shared" si="104"/>
        <v>120</v>
      </c>
      <c r="Q288" s="22">
        <f t="shared" si="104"/>
        <v>0</v>
      </c>
      <c r="R288" s="21">
        <f t="shared" si="104"/>
        <v>120</v>
      </c>
      <c r="S288" s="8">
        <f t="shared" si="104"/>
        <v>240</v>
      </c>
      <c r="T288" s="1">
        <f t="shared" si="104"/>
        <v>120</v>
      </c>
      <c r="U288" s="1">
        <f t="shared" si="104"/>
        <v>0</v>
      </c>
      <c r="V288" s="7">
        <f t="shared" si="104"/>
        <v>120</v>
      </c>
      <c r="W288" s="8">
        <f t="shared" si="104"/>
        <v>0</v>
      </c>
      <c r="X288" s="1">
        <f t="shared" si="104"/>
        <v>0</v>
      </c>
      <c r="Y288" s="1">
        <f t="shared" si="104"/>
        <v>0</v>
      </c>
      <c r="Z288" s="7">
        <f t="shared" si="104"/>
        <v>0</v>
      </c>
      <c r="AA288" s="23">
        <f t="shared" si="104"/>
        <v>250</v>
      </c>
      <c r="AB288" s="23">
        <f t="shared" si="104"/>
        <v>260</v>
      </c>
      <c r="AC288" s="688"/>
      <c r="AD288" s="727"/>
      <c r="AE288" s="727"/>
      <c r="AF288" s="808"/>
      <c r="AQ288" s="53"/>
      <c r="AR288" s="53"/>
      <c r="AS288" s="53"/>
      <c r="AT288" s="53"/>
      <c r="AU288" s="53"/>
      <c r="AV288" s="53"/>
      <c r="AW288" s="53"/>
      <c r="AX288" s="53"/>
      <c r="AY288" s="53"/>
      <c r="AZ288" s="53"/>
      <c r="BA288" s="53"/>
      <c r="BB288" s="53"/>
      <c r="BC288" s="53"/>
      <c r="BD288" s="53"/>
      <c r="BE288" s="53"/>
      <c r="BF288" s="53"/>
      <c r="BG288" s="54"/>
    </row>
    <row r="289" spans="1:67" ht="30" customHeight="1" thickBot="1" x14ac:dyDescent="0.25">
      <c r="A289" s="583" t="s">
        <v>17</v>
      </c>
      <c r="B289" s="691" t="s">
        <v>18</v>
      </c>
      <c r="C289" s="693" t="s">
        <v>27</v>
      </c>
      <c r="D289" s="731" t="s">
        <v>43</v>
      </c>
      <c r="E289" s="751" t="s">
        <v>90</v>
      </c>
      <c r="F289" s="777"/>
      <c r="G289" s="632" t="s">
        <v>107</v>
      </c>
      <c r="H289" s="762" t="s">
        <v>21</v>
      </c>
      <c r="I289" s="658" t="s">
        <v>36</v>
      </c>
      <c r="J289" s="370" t="s">
        <v>28</v>
      </c>
      <c r="K289" s="371">
        <f>+L289+N289</f>
        <v>10</v>
      </c>
      <c r="L289" s="372">
        <v>10</v>
      </c>
      <c r="M289" s="372">
        <v>0</v>
      </c>
      <c r="N289" s="373">
        <v>0</v>
      </c>
      <c r="O289" s="371">
        <f>+P289+R289</f>
        <v>50</v>
      </c>
      <c r="P289" s="374">
        <v>10</v>
      </c>
      <c r="Q289" s="374">
        <v>0</v>
      </c>
      <c r="R289" s="375">
        <v>40</v>
      </c>
      <c r="S289" s="371">
        <f>+T289+V289</f>
        <v>50</v>
      </c>
      <c r="T289" s="372">
        <v>10</v>
      </c>
      <c r="U289" s="372">
        <v>0</v>
      </c>
      <c r="V289" s="373">
        <v>40</v>
      </c>
      <c r="W289" s="376">
        <f>X289+Z289</f>
        <v>0</v>
      </c>
      <c r="X289" s="374">
        <v>0</v>
      </c>
      <c r="Y289" s="374">
        <v>0</v>
      </c>
      <c r="Z289" s="375">
        <v>0</v>
      </c>
      <c r="AA289" s="377">
        <v>50</v>
      </c>
      <c r="AB289" s="377">
        <v>50</v>
      </c>
      <c r="AC289" s="876" t="s">
        <v>211</v>
      </c>
      <c r="AD289" s="877" t="s">
        <v>91</v>
      </c>
      <c r="AE289" s="877" t="s">
        <v>91</v>
      </c>
      <c r="AF289" s="982" t="s">
        <v>91</v>
      </c>
      <c r="AQ289" s="72"/>
      <c r="AR289" s="72"/>
      <c r="AS289" s="72"/>
      <c r="AT289" s="72"/>
      <c r="AU289" s="72"/>
      <c r="AV289" s="72"/>
      <c r="AW289" s="72"/>
      <c r="AX289" s="72"/>
      <c r="AY289" s="72"/>
      <c r="AZ289" s="72"/>
      <c r="BA289" s="72"/>
      <c r="BB289" s="72"/>
      <c r="BC289" s="72"/>
      <c r="BD289" s="72"/>
      <c r="BE289" s="72"/>
      <c r="BF289" s="72"/>
      <c r="BG289" s="73"/>
      <c r="BH289" s="60"/>
      <c r="BI289" s="60"/>
      <c r="BJ289" s="60"/>
      <c r="BK289" s="60"/>
      <c r="BL289" s="60"/>
      <c r="BM289" s="60"/>
      <c r="BN289" s="60"/>
      <c r="BO289" s="60"/>
    </row>
    <row r="290" spans="1:67" ht="32.25" customHeight="1" thickBot="1" x14ac:dyDescent="0.25">
      <c r="A290" s="586"/>
      <c r="B290" s="657"/>
      <c r="C290" s="695"/>
      <c r="D290" s="732"/>
      <c r="E290" s="753"/>
      <c r="F290" s="649"/>
      <c r="G290" s="634"/>
      <c r="H290" s="750"/>
      <c r="I290" s="747"/>
      <c r="J290" s="127" t="s">
        <v>26</v>
      </c>
      <c r="K290" s="8">
        <f t="shared" ref="K290:N290" si="105">K289</f>
        <v>10</v>
      </c>
      <c r="L290" s="2">
        <f t="shared" si="105"/>
        <v>10</v>
      </c>
      <c r="M290" s="2">
        <f t="shared" si="105"/>
        <v>0</v>
      </c>
      <c r="N290" s="11">
        <f t="shared" si="105"/>
        <v>0</v>
      </c>
      <c r="O290" s="20">
        <f t="shared" ref="O290:AB290" si="106">O289</f>
        <v>50</v>
      </c>
      <c r="P290" s="3">
        <f t="shared" si="106"/>
        <v>10</v>
      </c>
      <c r="Q290" s="3">
        <f t="shared" si="106"/>
        <v>0</v>
      </c>
      <c r="R290" s="24">
        <f t="shared" si="106"/>
        <v>40</v>
      </c>
      <c r="S290" s="8">
        <f t="shared" si="106"/>
        <v>50</v>
      </c>
      <c r="T290" s="2">
        <f t="shared" si="106"/>
        <v>10</v>
      </c>
      <c r="U290" s="2">
        <f t="shared" si="106"/>
        <v>0</v>
      </c>
      <c r="V290" s="11">
        <f t="shared" si="106"/>
        <v>40</v>
      </c>
      <c r="W290" s="6">
        <f t="shared" si="106"/>
        <v>0</v>
      </c>
      <c r="X290" s="2">
        <f t="shared" si="106"/>
        <v>0</v>
      </c>
      <c r="Y290" s="2">
        <f t="shared" si="106"/>
        <v>0</v>
      </c>
      <c r="Z290" s="11">
        <f t="shared" si="106"/>
        <v>0</v>
      </c>
      <c r="AA290" s="23">
        <f t="shared" si="106"/>
        <v>50</v>
      </c>
      <c r="AB290" s="23">
        <f t="shared" si="106"/>
        <v>50</v>
      </c>
      <c r="AC290" s="876"/>
      <c r="AD290" s="877"/>
      <c r="AE290" s="877"/>
      <c r="AF290" s="982"/>
      <c r="AQ290" s="72"/>
      <c r="AR290" s="72"/>
      <c r="AS290" s="72"/>
      <c r="AT290" s="72"/>
      <c r="AU290" s="72"/>
      <c r="AV290" s="72"/>
      <c r="AW290" s="72"/>
      <c r="AX290" s="72"/>
      <c r="AY290" s="72"/>
      <c r="AZ290" s="72"/>
      <c r="BA290" s="72"/>
      <c r="BB290" s="72"/>
      <c r="BC290" s="72"/>
      <c r="BD290" s="72"/>
      <c r="BE290" s="72"/>
      <c r="BF290" s="72"/>
      <c r="BG290" s="73"/>
      <c r="BH290" s="60"/>
      <c r="BI290" s="60"/>
      <c r="BJ290" s="60"/>
      <c r="BK290" s="60"/>
      <c r="BL290" s="60"/>
      <c r="BM290" s="60"/>
      <c r="BN290" s="60"/>
      <c r="BO290" s="60"/>
    </row>
    <row r="291" spans="1:67" ht="19.5" customHeight="1" x14ac:dyDescent="0.2">
      <c r="A291" s="583" t="s">
        <v>17</v>
      </c>
      <c r="B291" s="691" t="s">
        <v>18</v>
      </c>
      <c r="C291" s="693" t="s">
        <v>27</v>
      </c>
      <c r="D291" s="696" t="s">
        <v>46</v>
      </c>
      <c r="E291" s="1124" t="s">
        <v>92</v>
      </c>
      <c r="F291" s="777"/>
      <c r="G291" s="632" t="s">
        <v>93</v>
      </c>
      <c r="H291" s="762" t="s">
        <v>21</v>
      </c>
      <c r="I291" s="658" t="s">
        <v>36</v>
      </c>
      <c r="J291" s="115" t="s">
        <v>28</v>
      </c>
      <c r="K291" s="186">
        <f>+L291+N291</f>
        <v>50</v>
      </c>
      <c r="L291" s="116">
        <v>0</v>
      </c>
      <c r="M291" s="117">
        <v>0</v>
      </c>
      <c r="N291" s="118">
        <v>50</v>
      </c>
      <c r="O291" s="186">
        <f>+P291+R291</f>
        <v>650</v>
      </c>
      <c r="P291" s="117">
        <v>0</v>
      </c>
      <c r="Q291" s="117">
        <v>0</v>
      </c>
      <c r="R291" s="118">
        <v>650</v>
      </c>
      <c r="S291" s="186">
        <f>+T291+V291</f>
        <v>150</v>
      </c>
      <c r="T291" s="116">
        <v>0</v>
      </c>
      <c r="U291" s="117">
        <v>0</v>
      </c>
      <c r="V291" s="118">
        <v>150</v>
      </c>
      <c r="W291" s="119">
        <f>X291+Z291</f>
        <v>0</v>
      </c>
      <c r="X291" s="117">
        <v>0</v>
      </c>
      <c r="Y291" s="117">
        <v>0</v>
      </c>
      <c r="Z291" s="118">
        <v>0</v>
      </c>
      <c r="AA291" s="120">
        <v>100</v>
      </c>
      <c r="AB291" s="120">
        <v>100</v>
      </c>
      <c r="AC291" s="984" t="s">
        <v>212</v>
      </c>
      <c r="AD291" s="845">
        <v>100</v>
      </c>
      <c r="AE291" s="845">
        <v>100</v>
      </c>
      <c r="AF291" s="996">
        <v>100</v>
      </c>
      <c r="AQ291" s="72"/>
      <c r="AR291" s="72"/>
      <c r="AS291" s="72"/>
      <c r="AT291" s="72"/>
      <c r="AU291" s="72"/>
      <c r="AV291" s="72"/>
      <c r="AW291" s="72"/>
      <c r="AX291" s="72"/>
      <c r="AY291" s="72"/>
      <c r="AZ291" s="72"/>
      <c r="BA291" s="72"/>
      <c r="BB291" s="72"/>
      <c r="BC291" s="72"/>
      <c r="BD291" s="72"/>
      <c r="BE291" s="72"/>
      <c r="BF291" s="72"/>
      <c r="BG291" s="73"/>
      <c r="BH291" s="60"/>
      <c r="BI291" s="60"/>
      <c r="BJ291" s="60"/>
      <c r="BK291" s="60"/>
      <c r="BL291" s="60"/>
      <c r="BM291" s="60"/>
      <c r="BN291" s="60"/>
      <c r="BO291" s="60"/>
    </row>
    <row r="292" spans="1:67" ht="21" customHeight="1" thickBot="1" x14ac:dyDescent="0.25">
      <c r="A292" s="585"/>
      <c r="B292" s="692"/>
      <c r="C292" s="694"/>
      <c r="D292" s="697"/>
      <c r="E292" s="1125"/>
      <c r="F292" s="778"/>
      <c r="G292" s="633"/>
      <c r="H292" s="763"/>
      <c r="I292" s="746"/>
      <c r="J292" s="277" t="s">
        <v>24</v>
      </c>
      <c r="K292" s="294">
        <f>L292+N292</f>
        <v>0</v>
      </c>
      <c r="L292" s="378">
        <v>0</v>
      </c>
      <c r="M292" s="200">
        <v>0</v>
      </c>
      <c r="N292" s="201">
        <v>0</v>
      </c>
      <c r="O292" s="294">
        <f>P292+R292</f>
        <v>0</v>
      </c>
      <c r="P292" s="200">
        <v>0</v>
      </c>
      <c r="Q292" s="200">
        <v>0</v>
      </c>
      <c r="R292" s="201">
        <v>0</v>
      </c>
      <c r="S292" s="294">
        <f>T292+V292</f>
        <v>0</v>
      </c>
      <c r="T292" s="378">
        <v>0</v>
      </c>
      <c r="U292" s="200">
        <v>0</v>
      </c>
      <c r="V292" s="201">
        <v>0</v>
      </c>
      <c r="W292" s="185">
        <f>X292+Z292</f>
        <v>0</v>
      </c>
      <c r="X292" s="200">
        <v>0</v>
      </c>
      <c r="Y292" s="200">
        <v>0</v>
      </c>
      <c r="Z292" s="201">
        <v>0</v>
      </c>
      <c r="AA292" s="344">
        <v>0</v>
      </c>
      <c r="AB292" s="344">
        <v>0</v>
      </c>
      <c r="AC292" s="985"/>
      <c r="AD292" s="846"/>
      <c r="AE292" s="846"/>
      <c r="AF292" s="997"/>
      <c r="AQ292" s="72"/>
      <c r="AR292" s="72"/>
      <c r="AS292" s="72"/>
      <c r="AT292" s="72"/>
      <c r="AU292" s="72"/>
      <c r="AV292" s="72"/>
      <c r="AW292" s="72"/>
      <c r="AX292" s="72"/>
      <c r="AY292" s="72"/>
      <c r="AZ292" s="72"/>
      <c r="BA292" s="72"/>
      <c r="BB292" s="72"/>
      <c r="BC292" s="72"/>
      <c r="BD292" s="72"/>
      <c r="BE292" s="72"/>
      <c r="BF292" s="72"/>
      <c r="BG292" s="73"/>
      <c r="BH292" s="60"/>
      <c r="BI292" s="60"/>
      <c r="BJ292" s="60"/>
      <c r="BK292" s="60"/>
      <c r="BL292" s="60"/>
      <c r="BM292" s="60"/>
      <c r="BN292" s="60"/>
      <c r="BO292" s="60"/>
    </row>
    <row r="293" spans="1:67" ht="24" customHeight="1" thickBot="1" x14ac:dyDescent="0.25">
      <c r="A293" s="586"/>
      <c r="B293" s="657"/>
      <c r="C293" s="695"/>
      <c r="D293" s="698"/>
      <c r="E293" s="1126"/>
      <c r="F293" s="649"/>
      <c r="G293" s="634"/>
      <c r="H293" s="750"/>
      <c r="I293" s="747"/>
      <c r="J293" s="127" t="s">
        <v>26</v>
      </c>
      <c r="K293" s="8">
        <f>SUM(K291:K292)</f>
        <v>50</v>
      </c>
      <c r="L293" s="2">
        <f>SUM(L291:L292)</f>
        <v>0</v>
      </c>
      <c r="M293" s="2">
        <f t="shared" ref="M293:AB293" si="107">M291</f>
        <v>0</v>
      </c>
      <c r="N293" s="11">
        <f>SUM(N291:N292)</f>
        <v>50</v>
      </c>
      <c r="O293" s="20">
        <f t="shared" si="107"/>
        <v>650</v>
      </c>
      <c r="P293" s="3">
        <f t="shared" si="107"/>
        <v>0</v>
      </c>
      <c r="Q293" s="3">
        <f t="shared" si="107"/>
        <v>0</v>
      </c>
      <c r="R293" s="24">
        <f t="shared" si="107"/>
        <v>650</v>
      </c>
      <c r="S293" s="8">
        <f t="shared" si="107"/>
        <v>150</v>
      </c>
      <c r="T293" s="2">
        <f t="shared" si="107"/>
        <v>0</v>
      </c>
      <c r="U293" s="2">
        <f t="shared" si="107"/>
        <v>0</v>
      </c>
      <c r="V293" s="11">
        <f t="shared" si="107"/>
        <v>150</v>
      </c>
      <c r="W293" s="6">
        <f t="shared" si="107"/>
        <v>0</v>
      </c>
      <c r="X293" s="2">
        <f t="shared" si="107"/>
        <v>0</v>
      </c>
      <c r="Y293" s="2">
        <f t="shared" si="107"/>
        <v>0</v>
      </c>
      <c r="Z293" s="11">
        <f t="shared" si="107"/>
        <v>0</v>
      </c>
      <c r="AA293" s="23">
        <f t="shared" si="107"/>
        <v>100</v>
      </c>
      <c r="AB293" s="23">
        <f t="shared" si="107"/>
        <v>100</v>
      </c>
      <c r="AC293" s="1005"/>
      <c r="AD293" s="847"/>
      <c r="AE293" s="847"/>
      <c r="AF293" s="998"/>
      <c r="AQ293" s="72"/>
      <c r="AR293" s="72"/>
      <c r="AS293" s="72"/>
      <c r="AT293" s="72"/>
      <c r="AU293" s="72"/>
      <c r="AV293" s="72"/>
      <c r="AW293" s="72"/>
      <c r="AX293" s="72"/>
      <c r="AY293" s="72"/>
      <c r="AZ293" s="72"/>
      <c r="BA293" s="72"/>
      <c r="BB293" s="72"/>
      <c r="BC293" s="72"/>
      <c r="BD293" s="72"/>
      <c r="BE293" s="72"/>
      <c r="BF293" s="72"/>
      <c r="BG293" s="73"/>
      <c r="BH293" s="60"/>
      <c r="BI293" s="60"/>
      <c r="BJ293" s="60"/>
      <c r="BK293" s="60"/>
      <c r="BL293" s="60"/>
      <c r="BM293" s="60"/>
      <c r="BN293" s="60"/>
      <c r="BO293" s="60"/>
    </row>
    <row r="294" spans="1:67" s="68" customFormat="1" ht="20.25" customHeight="1" thickBot="1" x14ac:dyDescent="0.25">
      <c r="A294" s="583" t="s">
        <v>17</v>
      </c>
      <c r="B294" s="691" t="s">
        <v>18</v>
      </c>
      <c r="C294" s="693" t="s">
        <v>27</v>
      </c>
      <c r="D294" s="696" t="s">
        <v>59</v>
      </c>
      <c r="E294" s="699" t="s">
        <v>94</v>
      </c>
      <c r="F294" s="777"/>
      <c r="G294" s="632" t="s">
        <v>389</v>
      </c>
      <c r="H294" s="762" t="s">
        <v>21</v>
      </c>
      <c r="I294" s="658" t="s">
        <v>36</v>
      </c>
      <c r="J294" s="115" t="s">
        <v>28</v>
      </c>
      <c r="K294" s="186">
        <f>+L294+N294</f>
        <v>0</v>
      </c>
      <c r="L294" s="116">
        <v>0</v>
      </c>
      <c r="M294" s="117">
        <v>0</v>
      </c>
      <c r="N294" s="128">
        <v>0</v>
      </c>
      <c r="O294" s="186">
        <f>+P294+R294</f>
        <v>0</v>
      </c>
      <c r="P294" s="117">
        <v>0</v>
      </c>
      <c r="Q294" s="117">
        <v>0</v>
      </c>
      <c r="R294" s="118">
        <v>0</v>
      </c>
      <c r="S294" s="186">
        <f>+T294+V294</f>
        <v>0</v>
      </c>
      <c r="T294" s="116">
        <v>0</v>
      </c>
      <c r="U294" s="117">
        <v>0</v>
      </c>
      <c r="V294" s="128">
        <v>0</v>
      </c>
      <c r="W294" s="119">
        <f>X294+Z294</f>
        <v>0</v>
      </c>
      <c r="X294" s="117">
        <v>0</v>
      </c>
      <c r="Y294" s="117">
        <v>0</v>
      </c>
      <c r="Z294" s="118">
        <v>0</v>
      </c>
      <c r="AA294" s="120">
        <v>0</v>
      </c>
      <c r="AB294" s="120">
        <v>0</v>
      </c>
      <c r="AC294" s="876" t="s">
        <v>213</v>
      </c>
      <c r="AD294" s="877">
        <v>0</v>
      </c>
      <c r="AE294" s="877">
        <v>0</v>
      </c>
      <c r="AF294" s="982">
        <v>0</v>
      </c>
      <c r="AN294" s="69"/>
      <c r="AO294" s="42"/>
      <c r="AP294" s="42"/>
      <c r="AQ294" s="70"/>
      <c r="AR294" s="70"/>
      <c r="AS294" s="70"/>
      <c r="AT294" s="70"/>
      <c r="AU294" s="70"/>
      <c r="AV294" s="70"/>
      <c r="AW294" s="70"/>
      <c r="AX294" s="70"/>
      <c r="AY294" s="70"/>
      <c r="AZ294" s="70"/>
      <c r="BA294" s="70"/>
      <c r="BB294" s="70"/>
      <c r="BC294" s="70"/>
      <c r="BD294" s="70"/>
      <c r="BE294" s="70"/>
      <c r="BF294" s="70"/>
      <c r="BG294" s="71"/>
      <c r="BH294" s="69"/>
      <c r="BI294" s="69"/>
      <c r="BJ294" s="69"/>
      <c r="BK294" s="69"/>
      <c r="BL294" s="69"/>
      <c r="BM294" s="69"/>
      <c r="BN294" s="69"/>
      <c r="BO294" s="69"/>
    </row>
    <row r="295" spans="1:67" s="68" customFormat="1" ht="21.75" customHeight="1" thickBot="1" x14ac:dyDescent="0.25">
      <c r="A295" s="585"/>
      <c r="B295" s="692"/>
      <c r="C295" s="694"/>
      <c r="D295" s="697"/>
      <c r="E295" s="700"/>
      <c r="F295" s="778"/>
      <c r="G295" s="633"/>
      <c r="H295" s="763"/>
      <c r="I295" s="746"/>
      <c r="J295" s="277" t="s">
        <v>24</v>
      </c>
      <c r="K295" s="294">
        <f>L295+N295</f>
        <v>0</v>
      </c>
      <c r="L295" s="378">
        <v>0</v>
      </c>
      <c r="M295" s="200">
        <v>0</v>
      </c>
      <c r="N295" s="379">
        <v>0</v>
      </c>
      <c r="O295" s="294">
        <f>P295+R295</f>
        <v>0</v>
      </c>
      <c r="P295" s="200">
        <v>0</v>
      </c>
      <c r="Q295" s="200">
        <v>0</v>
      </c>
      <c r="R295" s="201">
        <v>0</v>
      </c>
      <c r="S295" s="294">
        <f>T295+V295</f>
        <v>0</v>
      </c>
      <c r="T295" s="378">
        <v>0</v>
      </c>
      <c r="U295" s="200">
        <v>0</v>
      </c>
      <c r="V295" s="379">
        <v>0</v>
      </c>
      <c r="W295" s="185">
        <f>X295+Z295</f>
        <v>0</v>
      </c>
      <c r="X295" s="200">
        <v>0</v>
      </c>
      <c r="Y295" s="200">
        <v>0</v>
      </c>
      <c r="Z295" s="201">
        <v>0</v>
      </c>
      <c r="AA295" s="344">
        <v>0</v>
      </c>
      <c r="AB295" s="344">
        <v>0</v>
      </c>
      <c r="AC295" s="876"/>
      <c r="AD295" s="877"/>
      <c r="AE295" s="877"/>
      <c r="AF295" s="982"/>
      <c r="AN295" s="69"/>
      <c r="AO295" s="42"/>
      <c r="AP295" s="42"/>
      <c r="AQ295" s="70"/>
      <c r="AR295" s="70"/>
      <c r="AS295" s="70"/>
      <c r="AT295" s="70"/>
      <c r="AU295" s="70"/>
      <c r="AV295" s="70"/>
      <c r="AW295" s="70"/>
      <c r="AX295" s="70"/>
      <c r="AY295" s="70"/>
      <c r="AZ295" s="70"/>
      <c r="BA295" s="70"/>
      <c r="BB295" s="70"/>
      <c r="BC295" s="70"/>
      <c r="BD295" s="70"/>
      <c r="BE295" s="70"/>
      <c r="BF295" s="70"/>
      <c r="BG295" s="71"/>
      <c r="BH295" s="69"/>
      <c r="BI295" s="69"/>
      <c r="BJ295" s="69"/>
      <c r="BK295" s="69"/>
      <c r="BL295" s="69"/>
      <c r="BM295" s="69"/>
      <c r="BN295" s="69"/>
      <c r="BO295" s="69"/>
    </row>
    <row r="296" spans="1:67" ht="26.25" customHeight="1" thickBot="1" x14ac:dyDescent="0.25">
      <c r="A296" s="586"/>
      <c r="B296" s="657"/>
      <c r="C296" s="695"/>
      <c r="D296" s="698"/>
      <c r="E296" s="701"/>
      <c r="F296" s="649"/>
      <c r="G296" s="634"/>
      <c r="H296" s="750"/>
      <c r="I296" s="747"/>
      <c r="J296" s="127" t="s">
        <v>26</v>
      </c>
      <c r="K296" s="8">
        <f>SUM(K294:K295)</f>
        <v>0</v>
      </c>
      <c r="L296" s="1">
        <f t="shared" ref="L296:AB296" si="108">SUM(L294:L295)</f>
        <v>0</v>
      </c>
      <c r="M296" s="1">
        <f t="shared" si="108"/>
        <v>0</v>
      </c>
      <c r="N296" s="11">
        <f t="shared" si="108"/>
        <v>0</v>
      </c>
      <c r="O296" s="8">
        <f t="shared" si="108"/>
        <v>0</v>
      </c>
      <c r="P296" s="1">
        <f t="shared" si="108"/>
        <v>0</v>
      </c>
      <c r="Q296" s="1">
        <f t="shared" si="108"/>
        <v>0</v>
      </c>
      <c r="R296" s="11">
        <f t="shared" si="108"/>
        <v>0</v>
      </c>
      <c r="S296" s="8">
        <f t="shared" si="108"/>
        <v>0</v>
      </c>
      <c r="T296" s="1">
        <f t="shared" si="108"/>
        <v>0</v>
      </c>
      <c r="U296" s="1">
        <f t="shared" si="108"/>
        <v>0</v>
      </c>
      <c r="V296" s="11">
        <f t="shared" si="108"/>
        <v>0</v>
      </c>
      <c r="W296" s="8">
        <f t="shared" si="108"/>
        <v>0</v>
      </c>
      <c r="X296" s="1">
        <f t="shared" si="108"/>
        <v>0</v>
      </c>
      <c r="Y296" s="1">
        <f t="shared" si="108"/>
        <v>0</v>
      </c>
      <c r="Z296" s="11">
        <f t="shared" si="108"/>
        <v>0</v>
      </c>
      <c r="AA296" s="9">
        <f t="shared" si="108"/>
        <v>0</v>
      </c>
      <c r="AB296" s="9">
        <f t="shared" si="108"/>
        <v>0</v>
      </c>
      <c r="AC296" s="876"/>
      <c r="AD296" s="877"/>
      <c r="AE296" s="877"/>
      <c r="AF296" s="982"/>
      <c r="AQ296" s="70"/>
      <c r="AR296" s="70"/>
      <c r="AS296" s="70"/>
      <c r="AT296" s="70"/>
      <c r="AU296" s="70"/>
      <c r="AV296" s="70"/>
      <c r="AW296" s="70"/>
      <c r="AX296" s="70"/>
      <c r="AY296" s="70"/>
      <c r="AZ296" s="70"/>
      <c r="BA296" s="70"/>
      <c r="BB296" s="70"/>
      <c r="BC296" s="70"/>
      <c r="BD296" s="70"/>
      <c r="BE296" s="70"/>
      <c r="BF296" s="70"/>
      <c r="BG296" s="71"/>
      <c r="BH296" s="60"/>
      <c r="BI296" s="60"/>
      <c r="BJ296" s="60"/>
      <c r="BK296" s="60"/>
      <c r="BL296" s="60"/>
      <c r="BM296" s="60"/>
      <c r="BN296" s="60"/>
      <c r="BO296" s="60"/>
    </row>
    <row r="297" spans="1:67" ht="19.5" customHeight="1" x14ac:dyDescent="0.2">
      <c r="A297" s="653" t="s">
        <v>17</v>
      </c>
      <c r="B297" s="587" t="s">
        <v>18</v>
      </c>
      <c r="C297" s="791" t="s">
        <v>27</v>
      </c>
      <c r="D297" s="843" t="s">
        <v>50</v>
      </c>
      <c r="E297" s="839" t="s">
        <v>95</v>
      </c>
      <c r="F297" s="647"/>
      <c r="G297" s="740" t="s">
        <v>389</v>
      </c>
      <c r="H297" s="748" t="s">
        <v>21</v>
      </c>
      <c r="I297" s="658" t="s">
        <v>36</v>
      </c>
      <c r="J297" s="275" t="s">
        <v>28</v>
      </c>
      <c r="K297" s="156">
        <f>+L297+N297</f>
        <v>0</v>
      </c>
      <c r="L297" s="168">
        <v>0</v>
      </c>
      <c r="M297" s="168">
        <v>0</v>
      </c>
      <c r="N297" s="157">
        <v>0</v>
      </c>
      <c r="O297" s="156">
        <f>+P297+R297</f>
        <v>0</v>
      </c>
      <c r="P297" s="168">
        <v>0</v>
      </c>
      <c r="Q297" s="168">
        <v>0</v>
      </c>
      <c r="R297" s="460">
        <v>0</v>
      </c>
      <c r="S297" s="156">
        <f>+T297+V297</f>
        <v>0</v>
      </c>
      <c r="T297" s="168">
        <v>0</v>
      </c>
      <c r="U297" s="168">
        <v>0</v>
      </c>
      <c r="V297" s="157">
        <v>0</v>
      </c>
      <c r="W297" s="247">
        <f>X297+Z297</f>
        <v>0</v>
      </c>
      <c r="X297" s="168">
        <v>0</v>
      </c>
      <c r="Y297" s="168">
        <v>0</v>
      </c>
      <c r="Z297" s="460">
        <v>0</v>
      </c>
      <c r="AA297" s="158">
        <v>0</v>
      </c>
      <c r="AB297" s="158">
        <v>0</v>
      </c>
      <c r="AC297" s="984" t="s">
        <v>214</v>
      </c>
      <c r="AD297" s="845">
        <v>0</v>
      </c>
      <c r="AE297" s="845">
        <v>0</v>
      </c>
      <c r="AF297" s="996">
        <v>0</v>
      </c>
      <c r="AQ297" s="70"/>
      <c r="AR297" s="70"/>
      <c r="AS297" s="70"/>
      <c r="AT297" s="70"/>
      <c r="AU297" s="70"/>
      <c r="AV297" s="70"/>
      <c r="AW297" s="70"/>
      <c r="AX297" s="70"/>
      <c r="AY297" s="70"/>
      <c r="AZ297" s="70"/>
      <c r="BA297" s="70"/>
      <c r="BB297" s="70"/>
      <c r="BC297" s="70"/>
      <c r="BD297" s="70"/>
      <c r="BE297" s="70"/>
      <c r="BF297" s="70"/>
      <c r="BG297" s="71"/>
      <c r="BH297" s="60"/>
      <c r="BI297" s="60"/>
      <c r="BJ297" s="60"/>
      <c r="BK297" s="60"/>
      <c r="BL297" s="60"/>
      <c r="BM297" s="60"/>
      <c r="BN297" s="60"/>
      <c r="BO297" s="60"/>
    </row>
    <row r="298" spans="1:67" ht="21" customHeight="1" thickBot="1" x14ac:dyDescent="0.25">
      <c r="A298" s="654"/>
      <c r="B298" s="588"/>
      <c r="C298" s="792"/>
      <c r="D298" s="844"/>
      <c r="E298" s="840"/>
      <c r="F298" s="702"/>
      <c r="G298" s="1004"/>
      <c r="H298" s="749"/>
      <c r="I298" s="746"/>
      <c r="J298" s="301" t="s">
        <v>23</v>
      </c>
      <c r="K298" s="189">
        <f>L298+N298</f>
        <v>0</v>
      </c>
      <c r="L298" s="114">
        <v>0</v>
      </c>
      <c r="M298" s="114">
        <v>0</v>
      </c>
      <c r="N298" s="461">
        <v>0</v>
      </c>
      <c r="O298" s="189">
        <f>P298+R298</f>
        <v>0</v>
      </c>
      <c r="P298" s="114">
        <v>0</v>
      </c>
      <c r="Q298" s="114">
        <v>0</v>
      </c>
      <c r="R298" s="462">
        <v>0</v>
      </c>
      <c r="S298" s="189">
        <f>T298+V298</f>
        <v>0</v>
      </c>
      <c r="T298" s="114">
        <v>0</v>
      </c>
      <c r="U298" s="114">
        <v>0</v>
      </c>
      <c r="V298" s="461">
        <v>0</v>
      </c>
      <c r="W298" s="463">
        <f>X298+Z298</f>
        <v>0</v>
      </c>
      <c r="X298" s="114">
        <v>0</v>
      </c>
      <c r="Y298" s="114">
        <v>0</v>
      </c>
      <c r="Z298" s="462">
        <v>0</v>
      </c>
      <c r="AA298" s="149">
        <v>0</v>
      </c>
      <c r="AB298" s="149">
        <v>0</v>
      </c>
      <c r="AC298" s="985"/>
      <c r="AD298" s="846"/>
      <c r="AE298" s="846"/>
      <c r="AF298" s="997"/>
      <c r="AQ298" s="70"/>
      <c r="AR298" s="70"/>
      <c r="AS298" s="70"/>
      <c r="AT298" s="70"/>
      <c r="AU298" s="70"/>
      <c r="AV298" s="70"/>
      <c r="AW298" s="70"/>
      <c r="AX298" s="70"/>
      <c r="AY298" s="70"/>
      <c r="AZ298" s="70"/>
      <c r="BA298" s="70"/>
      <c r="BB298" s="70"/>
      <c r="BC298" s="70"/>
      <c r="BD298" s="70"/>
      <c r="BE298" s="70"/>
      <c r="BF298" s="70"/>
      <c r="BG298" s="71"/>
      <c r="BH298" s="60"/>
      <c r="BI298" s="60"/>
      <c r="BJ298" s="60"/>
      <c r="BK298" s="60"/>
      <c r="BL298" s="60"/>
      <c r="BM298" s="60"/>
      <c r="BN298" s="60"/>
      <c r="BO298" s="60"/>
    </row>
    <row r="299" spans="1:67" ht="25.5" customHeight="1" thickBot="1" x14ac:dyDescent="0.25">
      <c r="A299" s="586"/>
      <c r="B299" s="657"/>
      <c r="C299" s="695"/>
      <c r="D299" s="698"/>
      <c r="E299" s="701"/>
      <c r="F299" s="649"/>
      <c r="G299" s="634"/>
      <c r="H299" s="750"/>
      <c r="I299" s="747"/>
      <c r="J299" s="449" t="s">
        <v>26</v>
      </c>
      <c r="K299" s="8">
        <f>SUM(K297:K298)</f>
        <v>0</v>
      </c>
      <c r="L299" s="2">
        <f t="shared" ref="L299:AB299" si="109">SUM(L297:L298)</f>
        <v>0</v>
      </c>
      <c r="M299" s="2">
        <f t="shared" si="109"/>
        <v>0</v>
      </c>
      <c r="N299" s="7">
        <f t="shared" si="109"/>
        <v>0</v>
      </c>
      <c r="O299" s="8">
        <f t="shared" si="109"/>
        <v>0</v>
      </c>
      <c r="P299" s="2">
        <f t="shared" si="109"/>
        <v>0</v>
      </c>
      <c r="Q299" s="2">
        <f t="shared" si="109"/>
        <v>0</v>
      </c>
      <c r="R299" s="7">
        <f t="shared" si="109"/>
        <v>0</v>
      </c>
      <c r="S299" s="8">
        <f t="shared" si="109"/>
        <v>0</v>
      </c>
      <c r="T299" s="2">
        <f t="shared" si="109"/>
        <v>0</v>
      </c>
      <c r="U299" s="2">
        <f t="shared" si="109"/>
        <v>0</v>
      </c>
      <c r="V299" s="7">
        <f t="shared" si="109"/>
        <v>0</v>
      </c>
      <c r="W299" s="8">
        <f t="shared" si="109"/>
        <v>0</v>
      </c>
      <c r="X299" s="2">
        <f t="shared" si="109"/>
        <v>0</v>
      </c>
      <c r="Y299" s="2">
        <f t="shared" si="109"/>
        <v>0</v>
      </c>
      <c r="Z299" s="7">
        <f t="shared" si="109"/>
        <v>0</v>
      </c>
      <c r="AA299" s="9">
        <f t="shared" si="109"/>
        <v>0</v>
      </c>
      <c r="AB299" s="9">
        <f t="shared" si="109"/>
        <v>0</v>
      </c>
      <c r="AC299" s="708"/>
      <c r="AD299" s="847"/>
      <c r="AE299" s="847"/>
      <c r="AF299" s="998"/>
      <c r="AQ299" s="70"/>
      <c r="AR299" s="70"/>
      <c r="AS299" s="70"/>
      <c r="AT299" s="70"/>
      <c r="AU299" s="70"/>
      <c r="AV299" s="70"/>
      <c r="AW299" s="70"/>
      <c r="AX299" s="70"/>
      <c r="AY299" s="70"/>
      <c r="AZ299" s="70"/>
      <c r="BA299" s="70"/>
      <c r="BB299" s="70"/>
      <c r="BC299" s="70"/>
      <c r="BD299" s="70"/>
      <c r="BE299" s="70"/>
      <c r="BF299" s="70"/>
      <c r="BG299" s="71"/>
      <c r="BH299" s="60"/>
      <c r="BI299" s="60"/>
      <c r="BJ299" s="60"/>
      <c r="BK299" s="60"/>
      <c r="BL299" s="60"/>
      <c r="BM299" s="60"/>
      <c r="BN299" s="60"/>
      <c r="BO299" s="60"/>
    </row>
    <row r="300" spans="1:67" ht="16.5" customHeight="1" x14ac:dyDescent="0.2">
      <c r="A300" s="583" t="s">
        <v>17</v>
      </c>
      <c r="B300" s="587" t="s">
        <v>18</v>
      </c>
      <c r="C300" s="678" t="s">
        <v>27</v>
      </c>
      <c r="D300" s="759" t="s">
        <v>51</v>
      </c>
      <c r="E300" s="765" t="s">
        <v>96</v>
      </c>
      <c r="F300" s="1001"/>
      <c r="G300" s="632" t="s">
        <v>302</v>
      </c>
      <c r="H300" s="757" t="s">
        <v>21</v>
      </c>
      <c r="I300" s="728" t="s">
        <v>36</v>
      </c>
      <c r="J300" s="275" t="s">
        <v>28</v>
      </c>
      <c r="K300" s="182">
        <f>+L300+N300</f>
        <v>0</v>
      </c>
      <c r="L300" s="191">
        <v>0</v>
      </c>
      <c r="M300" s="191">
        <v>0</v>
      </c>
      <c r="N300" s="192">
        <v>0</v>
      </c>
      <c r="O300" s="182">
        <f>+P300+R300</f>
        <v>0</v>
      </c>
      <c r="P300" s="191">
        <v>0</v>
      </c>
      <c r="Q300" s="191">
        <v>0</v>
      </c>
      <c r="R300" s="192">
        <v>0</v>
      </c>
      <c r="S300" s="182">
        <f>+T300+V300</f>
        <v>0</v>
      </c>
      <c r="T300" s="191">
        <v>0</v>
      </c>
      <c r="U300" s="191">
        <v>0</v>
      </c>
      <c r="V300" s="192">
        <v>0</v>
      </c>
      <c r="W300" s="188">
        <f>+X300+Z300</f>
        <v>0</v>
      </c>
      <c r="X300" s="191">
        <v>0</v>
      </c>
      <c r="Y300" s="191">
        <v>0</v>
      </c>
      <c r="Z300" s="192">
        <v>0</v>
      </c>
      <c r="AA300" s="288">
        <v>0</v>
      </c>
      <c r="AB300" s="288">
        <v>0</v>
      </c>
      <c r="AC300" s="974" t="s">
        <v>215</v>
      </c>
      <c r="AD300" s="848">
        <v>0</v>
      </c>
      <c r="AE300" s="848">
        <v>0</v>
      </c>
      <c r="AF300" s="851">
        <v>0</v>
      </c>
      <c r="AQ300" s="70"/>
      <c r="AR300" s="70"/>
      <c r="AS300" s="70"/>
      <c r="AT300" s="70"/>
      <c r="AU300" s="70"/>
      <c r="AV300" s="70"/>
      <c r="AW300" s="70"/>
      <c r="AX300" s="70"/>
      <c r="AY300" s="70"/>
      <c r="AZ300" s="70"/>
      <c r="BA300" s="70"/>
      <c r="BB300" s="70"/>
      <c r="BC300" s="70"/>
      <c r="BD300" s="70"/>
      <c r="BE300" s="70"/>
      <c r="BF300" s="70"/>
      <c r="BG300" s="71"/>
      <c r="BH300" s="60"/>
      <c r="BI300" s="60"/>
      <c r="BJ300" s="60"/>
      <c r="BK300" s="60"/>
      <c r="BL300" s="60"/>
      <c r="BM300" s="60"/>
      <c r="BN300" s="60"/>
      <c r="BO300" s="60"/>
    </row>
    <row r="301" spans="1:67" ht="18" customHeight="1" x14ac:dyDescent="0.2">
      <c r="A301" s="585"/>
      <c r="B301" s="588"/>
      <c r="C301" s="689"/>
      <c r="D301" s="760"/>
      <c r="E301" s="766"/>
      <c r="F301" s="1002"/>
      <c r="G301" s="633"/>
      <c r="H301" s="758"/>
      <c r="I301" s="729"/>
      <c r="J301" s="457" t="s">
        <v>317</v>
      </c>
      <c r="K301" s="183">
        <f>L301+N301</f>
        <v>0</v>
      </c>
      <c r="L301" s="14">
        <v>0</v>
      </c>
      <c r="M301" s="197">
        <v>0</v>
      </c>
      <c r="N301" s="105">
        <v>0</v>
      </c>
      <c r="O301" s="183">
        <f>P301+R301</f>
        <v>0</v>
      </c>
      <c r="P301" s="13">
        <v>0</v>
      </c>
      <c r="Q301" s="14">
        <v>0</v>
      </c>
      <c r="R301" s="105">
        <v>0</v>
      </c>
      <c r="S301" s="183">
        <f>T301+V301</f>
        <v>0</v>
      </c>
      <c r="T301" s="14">
        <v>0</v>
      </c>
      <c r="U301" s="197">
        <v>0</v>
      </c>
      <c r="V301" s="105">
        <v>0</v>
      </c>
      <c r="W301" s="189">
        <f>X301+Z301</f>
        <v>0</v>
      </c>
      <c r="X301" s="14">
        <v>0</v>
      </c>
      <c r="Y301" s="197">
        <v>0</v>
      </c>
      <c r="Z301" s="293">
        <v>0</v>
      </c>
      <c r="AA301" s="287">
        <v>0</v>
      </c>
      <c r="AB301" s="287">
        <v>0</v>
      </c>
      <c r="AC301" s="975"/>
      <c r="AD301" s="849"/>
      <c r="AE301" s="849"/>
      <c r="AF301" s="852"/>
      <c r="AQ301" s="70"/>
      <c r="AR301" s="70"/>
      <c r="AS301" s="70"/>
      <c r="AT301" s="70"/>
      <c r="AU301" s="70"/>
      <c r="AV301" s="70"/>
      <c r="AW301" s="70"/>
      <c r="AX301" s="70"/>
      <c r="AY301" s="70"/>
      <c r="AZ301" s="70"/>
      <c r="BA301" s="70"/>
      <c r="BB301" s="70"/>
      <c r="BC301" s="70"/>
      <c r="BD301" s="70"/>
      <c r="BE301" s="70"/>
      <c r="BF301" s="70"/>
      <c r="BG301" s="71"/>
      <c r="BH301" s="60"/>
      <c r="BI301" s="60"/>
      <c r="BJ301" s="60"/>
      <c r="BK301" s="60"/>
      <c r="BL301" s="60"/>
      <c r="BM301" s="60"/>
      <c r="BN301" s="60"/>
      <c r="BO301" s="60"/>
    </row>
    <row r="302" spans="1:67" ht="16.5" customHeight="1" thickBot="1" x14ac:dyDescent="0.25">
      <c r="A302" s="585"/>
      <c r="B302" s="588"/>
      <c r="C302" s="689"/>
      <c r="D302" s="760"/>
      <c r="E302" s="766"/>
      <c r="F302" s="1002"/>
      <c r="G302" s="633"/>
      <c r="H302" s="758"/>
      <c r="I302" s="729"/>
      <c r="J302" s="278" t="s">
        <v>24</v>
      </c>
      <c r="K302" s="187">
        <f>+L302+N302</f>
        <v>0</v>
      </c>
      <c r="L302" s="103">
        <v>0</v>
      </c>
      <c r="M302" s="131">
        <v>0</v>
      </c>
      <c r="N302" s="285">
        <v>0</v>
      </c>
      <c r="O302" s="125">
        <f>+P302+R302</f>
        <v>0</v>
      </c>
      <c r="P302" s="104">
        <v>0</v>
      </c>
      <c r="Q302" s="98">
        <v>0</v>
      </c>
      <c r="R302" s="239">
        <v>0</v>
      </c>
      <c r="S302" s="187">
        <f>+T302+V302</f>
        <v>0</v>
      </c>
      <c r="T302" s="103">
        <v>0</v>
      </c>
      <c r="U302" s="131">
        <v>0</v>
      </c>
      <c r="V302" s="285">
        <v>0</v>
      </c>
      <c r="W302" s="187">
        <f>+X302+Z302</f>
        <v>0</v>
      </c>
      <c r="X302" s="98">
        <v>0</v>
      </c>
      <c r="Y302" s="132">
        <v>0</v>
      </c>
      <c r="Z302" s="240">
        <v>0</v>
      </c>
      <c r="AA302" s="289">
        <v>0</v>
      </c>
      <c r="AB302" s="289">
        <v>0</v>
      </c>
      <c r="AC302" s="976"/>
      <c r="AD302" s="849"/>
      <c r="AE302" s="849"/>
      <c r="AF302" s="852"/>
      <c r="AQ302" s="70"/>
      <c r="AR302" s="70"/>
      <c r="AS302" s="70"/>
      <c r="AT302" s="70"/>
      <c r="AU302" s="70"/>
      <c r="AV302" s="70"/>
      <c r="AW302" s="70"/>
      <c r="AX302" s="70"/>
      <c r="AY302" s="70"/>
      <c r="AZ302" s="70"/>
      <c r="BA302" s="70"/>
      <c r="BB302" s="70"/>
      <c r="BC302" s="70"/>
      <c r="BD302" s="70"/>
      <c r="BE302" s="70"/>
      <c r="BF302" s="70"/>
      <c r="BG302" s="71"/>
      <c r="BH302" s="60"/>
      <c r="BI302" s="60"/>
      <c r="BJ302" s="60"/>
      <c r="BK302" s="60"/>
      <c r="BL302" s="60"/>
      <c r="BM302" s="60"/>
      <c r="BN302" s="60"/>
      <c r="BO302" s="60"/>
    </row>
    <row r="303" spans="1:67" ht="21" customHeight="1" thickBot="1" x14ac:dyDescent="0.25">
      <c r="A303" s="586"/>
      <c r="B303" s="589"/>
      <c r="C303" s="690"/>
      <c r="D303" s="761"/>
      <c r="E303" s="767"/>
      <c r="F303" s="1003"/>
      <c r="G303" s="634"/>
      <c r="H303" s="756"/>
      <c r="I303" s="730"/>
      <c r="J303" s="127" t="s">
        <v>26</v>
      </c>
      <c r="K303" s="8">
        <f t="shared" ref="K303:N303" si="110">SUM(K300:K302)</f>
        <v>0</v>
      </c>
      <c r="L303" s="1">
        <f t="shared" si="110"/>
        <v>0</v>
      </c>
      <c r="M303" s="1">
        <f t="shared" si="110"/>
        <v>0</v>
      </c>
      <c r="N303" s="11">
        <f t="shared" si="110"/>
        <v>0</v>
      </c>
      <c r="O303" s="20">
        <f t="shared" ref="O303:AB303" si="111">SUM(O300:O302)</f>
        <v>0</v>
      </c>
      <c r="P303" s="22">
        <f t="shared" si="111"/>
        <v>0</v>
      </c>
      <c r="Q303" s="22">
        <f t="shared" si="111"/>
        <v>0</v>
      </c>
      <c r="R303" s="24">
        <f t="shared" si="111"/>
        <v>0</v>
      </c>
      <c r="S303" s="8">
        <f t="shared" si="111"/>
        <v>0</v>
      </c>
      <c r="T303" s="1">
        <f t="shared" si="111"/>
        <v>0</v>
      </c>
      <c r="U303" s="1">
        <f t="shared" si="111"/>
        <v>0</v>
      </c>
      <c r="V303" s="11">
        <f t="shared" si="111"/>
        <v>0</v>
      </c>
      <c r="W303" s="8">
        <f t="shared" si="111"/>
        <v>0</v>
      </c>
      <c r="X303" s="1">
        <f t="shared" si="111"/>
        <v>0</v>
      </c>
      <c r="Y303" s="1">
        <f t="shared" si="111"/>
        <v>0</v>
      </c>
      <c r="Z303" s="11">
        <f t="shared" si="111"/>
        <v>0</v>
      </c>
      <c r="AA303" s="23">
        <f t="shared" si="111"/>
        <v>0</v>
      </c>
      <c r="AB303" s="23">
        <f t="shared" si="111"/>
        <v>0</v>
      </c>
      <c r="AC303" s="977"/>
      <c r="AD303" s="850"/>
      <c r="AE303" s="850"/>
      <c r="AF303" s="853"/>
      <c r="AQ303" s="70"/>
      <c r="AR303" s="70"/>
      <c r="AS303" s="70"/>
      <c r="AT303" s="70"/>
      <c r="AU303" s="70"/>
      <c r="AV303" s="70"/>
      <c r="AW303" s="70"/>
      <c r="AX303" s="70"/>
      <c r="AY303" s="70"/>
      <c r="AZ303" s="70"/>
      <c r="BA303" s="70"/>
      <c r="BB303" s="70"/>
      <c r="BC303" s="70"/>
      <c r="BD303" s="70"/>
      <c r="BE303" s="70"/>
      <c r="BF303" s="70"/>
      <c r="BG303" s="71"/>
      <c r="BH303" s="60"/>
      <c r="BI303" s="60"/>
      <c r="BJ303" s="60"/>
      <c r="BK303" s="60"/>
      <c r="BL303" s="60"/>
      <c r="BM303" s="60"/>
      <c r="BN303" s="60"/>
      <c r="BO303" s="60"/>
    </row>
    <row r="304" spans="1:67" ht="19.5" customHeight="1" x14ac:dyDescent="0.2">
      <c r="A304" s="583" t="s">
        <v>17</v>
      </c>
      <c r="B304" s="587" t="s">
        <v>18</v>
      </c>
      <c r="C304" s="678" t="s">
        <v>27</v>
      </c>
      <c r="D304" s="834" t="s">
        <v>53</v>
      </c>
      <c r="E304" s="1117" t="s">
        <v>97</v>
      </c>
      <c r="F304" s="743"/>
      <c r="G304" s="632" t="s">
        <v>302</v>
      </c>
      <c r="H304" s="757" t="s">
        <v>84</v>
      </c>
      <c r="I304" s="658" t="s">
        <v>36</v>
      </c>
      <c r="J304" s="275" t="s">
        <v>28</v>
      </c>
      <c r="K304" s="153">
        <f>+L304+N304</f>
        <v>0</v>
      </c>
      <c r="L304" s="12">
        <v>0</v>
      </c>
      <c r="M304" s="12">
        <v>0</v>
      </c>
      <c r="N304" s="109">
        <v>0</v>
      </c>
      <c r="O304" s="153">
        <f>+P304+R304</f>
        <v>0</v>
      </c>
      <c r="P304" s="12">
        <v>0</v>
      </c>
      <c r="Q304" s="12">
        <v>0</v>
      </c>
      <c r="R304" s="109">
        <v>0</v>
      </c>
      <c r="S304" s="153">
        <f>+T304+V304</f>
        <v>0</v>
      </c>
      <c r="T304" s="12">
        <v>0</v>
      </c>
      <c r="U304" s="12">
        <v>0</v>
      </c>
      <c r="V304" s="109">
        <v>0</v>
      </c>
      <c r="W304" s="156">
        <f>+X304+Z304</f>
        <v>0</v>
      </c>
      <c r="X304" s="12">
        <v>0</v>
      </c>
      <c r="Y304" s="12">
        <v>0</v>
      </c>
      <c r="Z304" s="109">
        <v>0</v>
      </c>
      <c r="AA304" s="286">
        <v>0</v>
      </c>
      <c r="AB304" s="286">
        <v>0</v>
      </c>
      <c r="AC304" s="922" t="s">
        <v>216</v>
      </c>
      <c r="AD304" s="725">
        <v>0</v>
      </c>
      <c r="AE304" s="725">
        <v>0</v>
      </c>
      <c r="AF304" s="807">
        <v>0</v>
      </c>
      <c r="AQ304" s="70"/>
      <c r="AR304" s="70"/>
      <c r="AS304" s="70"/>
      <c r="AT304" s="70"/>
      <c r="AU304" s="70"/>
      <c r="AV304" s="70"/>
      <c r="AW304" s="70"/>
      <c r="AX304" s="70"/>
      <c r="AY304" s="70"/>
      <c r="AZ304" s="70"/>
      <c r="BA304" s="70"/>
      <c r="BB304" s="70"/>
      <c r="BC304" s="70"/>
      <c r="BD304" s="70"/>
      <c r="BE304" s="70"/>
      <c r="BF304" s="70"/>
      <c r="BG304" s="71"/>
      <c r="BH304" s="60"/>
      <c r="BI304" s="60"/>
      <c r="BJ304" s="60"/>
      <c r="BK304" s="60"/>
      <c r="BL304" s="60"/>
      <c r="BM304" s="60"/>
      <c r="BN304" s="60"/>
      <c r="BO304" s="60"/>
    </row>
    <row r="305" spans="1:67" ht="23.25" customHeight="1" thickBot="1" x14ac:dyDescent="0.25">
      <c r="A305" s="585"/>
      <c r="B305" s="588"/>
      <c r="C305" s="689"/>
      <c r="D305" s="835"/>
      <c r="E305" s="1118"/>
      <c r="F305" s="744"/>
      <c r="G305" s="633"/>
      <c r="H305" s="758"/>
      <c r="I305" s="746"/>
      <c r="J305" s="301" t="s">
        <v>24</v>
      </c>
      <c r="K305" s="294">
        <f>+L305+N305</f>
        <v>0</v>
      </c>
      <c r="L305" s="380">
        <v>0</v>
      </c>
      <c r="M305" s="380">
        <v>0</v>
      </c>
      <c r="N305" s="297">
        <v>0</v>
      </c>
      <c r="O305" s="185">
        <f>+P305+R305</f>
        <v>0</v>
      </c>
      <c r="P305" s="110">
        <v>0</v>
      </c>
      <c r="Q305" s="110">
        <v>0</v>
      </c>
      <c r="R305" s="111">
        <v>0</v>
      </c>
      <c r="S305" s="294">
        <f>+T305+V305</f>
        <v>0</v>
      </c>
      <c r="T305" s="380">
        <v>0</v>
      </c>
      <c r="U305" s="380">
        <v>0</v>
      </c>
      <c r="V305" s="297">
        <v>0</v>
      </c>
      <c r="W305" s="294">
        <f>+X305+Z305</f>
        <v>0</v>
      </c>
      <c r="X305" s="110">
        <v>0</v>
      </c>
      <c r="Y305" s="110">
        <v>0</v>
      </c>
      <c r="Z305" s="111">
        <v>0</v>
      </c>
      <c r="AA305" s="298">
        <v>0</v>
      </c>
      <c r="AB305" s="298">
        <v>0</v>
      </c>
      <c r="AC305" s="1092"/>
      <c r="AD305" s="726"/>
      <c r="AE305" s="726"/>
      <c r="AF305" s="983"/>
      <c r="AQ305" s="70"/>
      <c r="AR305" s="70"/>
      <c r="AS305" s="70"/>
      <c r="AT305" s="70"/>
      <c r="AU305" s="70"/>
      <c r="AV305" s="70"/>
      <c r="AW305" s="70"/>
      <c r="AX305" s="70"/>
      <c r="AY305" s="70"/>
      <c r="AZ305" s="70"/>
      <c r="BA305" s="70"/>
      <c r="BB305" s="70"/>
      <c r="BC305" s="70"/>
      <c r="BD305" s="70"/>
      <c r="BE305" s="70"/>
      <c r="BF305" s="70"/>
      <c r="BG305" s="71"/>
      <c r="BH305" s="60"/>
      <c r="BI305" s="60"/>
      <c r="BJ305" s="60"/>
      <c r="BK305" s="60"/>
      <c r="BL305" s="60"/>
      <c r="BM305" s="60"/>
      <c r="BN305" s="60"/>
      <c r="BO305" s="60"/>
    </row>
    <row r="306" spans="1:67" ht="21" customHeight="1" thickBot="1" x14ac:dyDescent="0.25">
      <c r="A306" s="586"/>
      <c r="B306" s="589"/>
      <c r="C306" s="690"/>
      <c r="D306" s="836"/>
      <c r="E306" s="1119"/>
      <c r="F306" s="745"/>
      <c r="G306" s="634"/>
      <c r="H306" s="756"/>
      <c r="I306" s="747"/>
      <c r="J306" s="127" t="s">
        <v>26</v>
      </c>
      <c r="K306" s="8">
        <f t="shared" ref="K306:N306" si="112">SUM(K304:K305)</f>
        <v>0</v>
      </c>
      <c r="L306" s="1">
        <f t="shared" si="112"/>
        <v>0</v>
      </c>
      <c r="M306" s="1">
        <f t="shared" si="112"/>
        <v>0</v>
      </c>
      <c r="N306" s="11">
        <f t="shared" si="112"/>
        <v>0</v>
      </c>
      <c r="O306" s="20">
        <f t="shared" ref="O306:AB306" si="113">SUM(O304:O305)</f>
        <v>0</v>
      </c>
      <c r="P306" s="22">
        <f t="shared" si="113"/>
        <v>0</v>
      </c>
      <c r="Q306" s="22">
        <f t="shared" si="113"/>
        <v>0</v>
      </c>
      <c r="R306" s="24">
        <f t="shared" si="113"/>
        <v>0</v>
      </c>
      <c r="S306" s="8">
        <f t="shared" si="113"/>
        <v>0</v>
      </c>
      <c r="T306" s="1">
        <f t="shared" si="113"/>
        <v>0</v>
      </c>
      <c r="U306" s="1">
        <f t="shared" si="113"/>
        <v>0</v>
      </c>
      <c r="V306" s="11">
        <f t="shared" si="113"/>
        <v>0</v>
      </c>
      <c r="W306" s="8">
        <f t="shared" si="113"/>
        <v>0</v>
      </c>
      <c r="X306" s="1">
        <f t="shared" si="113"/>
        <v>0</v>
      </c>
      <c r="Y306" s="1">
        <f t="shared" si="113"/>
        <v>0</v>
      </c>
      <c r="Z306" s="11">
        <f t="shared" si="113"/>
        <v>0</v>
      </c>
      <c r="AA306" s="23">
        <f t="shared" si="113"/>
        <v>0</v>
      </c>
      <c r="AB306" s="23">
        <f t="shared" si="113"/>
        <v>0</v>
      </c>
      <c r="AC306" s="1093"/>
      <c r="AD306" s="727"/>
      <c r="AE306" s="727"/>
      <c r="AF306" s="808"/>
      <c r="AQ306" s="70"/>
      <c r="AR306" s="70"/>
      <c r="AS306" s="70"/>
      <c r="AT306" s="70"/>
      <c r="AU306" s="70"/>
      <c r="AV306" s="70"/>
      <c r="AW306" s="70"/>
      <c r="AX306" s="70"/>
      <c r="AY306" s="70"/>
      <c r="AZ306" s="70"/>
      <c r="BA306" s="70"/>
      <c r="BB306" s="70"/>
      <c r="BC306" s="70"/>
      <c r="BD306" s="70"/>
      <c r="BE306" s="70"/>
      <c r="BF306" s="70"/>
      <c r="BG306" s="71"/>
      <c r="BH306" s="60"/>
      <c r="BI306" s="60"/>
      <c r="BJ306" s="60"/>
      <c r="BK306" s="60"/>
      <c r="BL306" s="60"/>
      <c r="BM306" s="60"/>
      <c r="BN306" s="60"/>
      <c r="BO306" s="60"/>
    </row>
    <row r="307" spans="1:67" ht="18" customHeight="1" x14ac:dyDescent="0.2">
      <c r="A307" s="653" t="s">
        <v>17</v>
      </c>
      <c r="B307" s="587" t="s">
        <v>18</v>
      </c>
      <c r="C307" s="678" t="s">
        <v>27</v>
      </c>
      <c r="D307" s="643" t="s">
        <v>54</v>
      </c>
      <c r="E307" s="1122" t="s">
        <v>98</v>
      </c>
      <c r="F307" s="647"/>
      <c r="G307" s="771" t="s">
        <v>83</v>
      </c>
      <c r="H307" s="676" t="s">
        <v>21</v>
      </c>
      <c r="I307" s="728" t="s">
        <v>36</v>
      </c>
      <c r="J307" s="275" t="s">
        <v>28</v>
      </c>
      <c r="K307" s="156">
        <f>+L307+N307</f>
        <v>0</v>
      </c>
      <c r="L307" s="12">
        <v>0</v>
      </c>
      <c r="M307" s="238">
        <v>0</v>
      </c>
      <c r="N307" s="109">
        <v>0</v>
      </c>
      <c r="O307" s="153">
        <f>+P307+R307</f>
        <v>0</v>
      </c>
      <c r="P307" s="12">
        <v>0</v>
      </c>
      <c r="Q307" s="238">
        <v>0</v>
      </c>
      <c r="R307" s="109">
        <v>0</v>
      </c>
      <c r="S307" s="156">
        <f>+T307+V307</f>
        <v>0</v>
      </c>
      <c r="T307" s="12">
        <v>0</v>
      </c>
      <c r="U307" s="238">
        <v>0</v>
      </c>
      <c r="V307" s="109">
        <v>0</v>
      </c>
      <c r="W307" s="156">
        <f>+X307+Z307</f>
        <v>0</v>
      </c>
      <c r="X307" s="236">
        <v>0</v>
      </c>
      <c r="Y307" s="236">
        <v>0</v>
      </c>
      <c r="Z307" s="109">
        <v>0</v>
      </c>
      <c r="AA307" s="286">
        <v>0</v>
      </c>
      <c r="AB307" s="286">
        <v>0</v>
      </c>
      <c r="AC307" s="922" t="s">
        <v>216</v>
      </c>
      <c r="AD307" s="878" t="s">
        <v>39</v>
      </c>
      <c r="AE307" s="878" t="s">
        <v>39</v>
      </c>
      <c r="AF307" s="999" t="s">
        <v>39</v>
      </c>
      <c r="AQ307" s="70"/>
      <c r="AR307" s="70"/>
      <c r="AS307" s="70"/>
      <c r="AT307" s="70"/>
      <c r="AU307" s="70"/>
      <c r="AV307" s="70"/>
      <c r="AW307" s="70"/>
      <c r="AX307" s="70"/>
      <c r="AY307" s="70"/>
      <c r="AZ307" s="70"/>
      <c r="BA307" s="70"/>
      <c r="BB307" s="70"/>
      <c r="BC307" s="70"/>
      <c r="BD307" s="70"/>
      <c r="BE307" s="70"/>
      <c r="BF307" s="70"/>
      <c r="BG307" s="71"/>
      <c r="BH307" s="60"/>
      <c r="BI307" s="60"/>
      <c r="BJ307" s="60"/>
      <c r="BK307" s="60"/>
      <c r="BL307" s="60"/>
      <c r="BM307" s="60"/>
      <c r="BN307" s="60"/>
      <c r="BO307" s="60"/>
    </row>
    <row r="308" spans="1:67" ht="15.75" customHeight="1" x14ac:dyDescent="0.2">
      <c r="A308" s="654"/>
      <c r="B308" s="588"/>
      <c r="C308" s="679"/>
      <c r="D308" s="644"/>
      <c r="E308" s="1123"/>
      <c r="F308" s="648"/>
      <c r="G308" s="772"/>
      <c r="H308" s="677"/>
      <c r="I308" s="729"/>
      <c r="J308" s="458" t="s">
        <v>317</v>
      </c>
      <c r="K308" s="190">
        <f>+L308+N308</f>
        <v>0</v>
      </c>
      <c r="L308" s="283">
        <v>0</v>
      </c>
      <c r="M308" s="96">
        <v>0</v>
      </c>
      <c r="N308" s="337">
        <v>0</v>
      </c>
      <c r="O308" s="184">
        <f>+P308+R308</f>
        <v>0</v>
      </c>
      <c r="P308" s="191">
        <v>0</v>
      </c>
      <c r="Q308" s="272">
        <v>0</v>
      </c>
      <c r="R308" s="192">
        <v>0</v>
      </c>
      <c r="S308" s="190">
        <f>+T308+V308</f>
        <v>0</v>
      </c>
      <c r="T308" s="283">
        <v>0</v>
      </c>
      <c r="U308" s="96">
        <v>0</v>
      </c>
      <c r="V308" s="337">
        <v>0</v>
      </c>
      <c r="W308" s="190">
        <f>+X308+Z308</f>
        <v>0</v>
      </c>
      <c r="X308" s="193">
        <v>0</v>
      </c>
      <c r="Y308" s="193">
        <v>0</v>
      </c>
      <c r="Z308" s="192">
        <v>0</v>
      </c>
      <c r="AA308" s="288">
        <v>0</v>
      </c>
      <c r="AB308" s="288">
        <v>0</v>
      </c>
      <c r="AC308" s="923"/>
      <c r="AD308" s="879"/>
      <c r="AE308" s="879"/>
      <c r="AF308" s="1000"/>
      <c r="AQ308" s="70"/>
      <c r="AR308" s="70"/>
      <c r="AS308" s="70"/>
      <c r="AT308" s="70"/>
      <c r="AU308" s="70"/>
      <c r="AV308" s="70"/>
      <c r="AW308" s="70"/>
      <c r="AX308" s="70"/>
      <c r="AY308" s="70"/>
      <c r="AZ308" s="70"/>
      <c r="BA308" s="70"/>
      <c r="BB308" s="70"/>
      <c r="BC308" s="70"/>
      <c r="BD308" s="70"/>
      <c r="BE308" s="70"/>
      <c r="BF308" s="70"/>
      <c r="BG308" s="71"/>
      <c r="BH308" s="60"/>
      <c r="BI308" s="60"/>
      <c r="BJ308" s="60"/>
      <c r="BK308" s="60"/>
      <c r="BL308" s="60"/>
      <c r="BM308" s="60"/>
      <c r="BN308" s="60"/>
      <c r="BO308" s="60"/>
    </row>
    <row r="309" spans="1:67" ht="19.5" customHeight="1" thickBot="1" x14ac:dyDescent="0.25">
      <c r="A309" s="654"/>
      <c r="B309" s="588"/>
      <c r="C309" s="679"/>
      <c r="D309" s="644"/>
      <c r="E309" s="1123"/>
      <c r="F309" s="648"/>
      <c r="G309" s="772"/>
      <c r="H309" s="677"/>
      <c r="I309" s="729"/>
      <c r="J309" s="301" t="s">
        <v>24</v>
      </c>
      <c r="K309" s="294">
        <f>+L309+N309</f>
        <v>0</v>
      </c>
      <c r="L309" s="303">
        <v>0</v>
      </c>
      <c r="M309" s="303">
        <v>0</v>
      </c>
      <c r="N309" s="369">
        <v>0</v>
      </c>
      <c r="O309" s="185">
        <f>+P309+R309</f>
        <v>0</v>
      </c>
      <c r="P309" s="177">
        <v>0</v>
      </c>
      <c r="Q309" s="306">
        <v>0</v>
      </c>
      <c r="R309" s="305">
        <v>0</v>
      </c>
      <c r="S309" s="294">
        <f>+T309+V309</f>
        <v>0</v>
      </c>
      <c r="T309" s="303">
        <v>0</v>
      </c>
      <c r="U309" s="303">
        <v>0</v>
      </c>
      <c r="V309" s="369">
        <v>0</v>
      </c>
      <c r="W309" s="294">
        <f>+X309+Z309</f>
        <v>0</v>
      </c>
      <c r="X309" s="304">
        <v>0</v>
      </c>
      <c r="Y309" s="304">
        <v>0</v>
      </c>
      <c r="Z309" s="305">
        <v>0</v>
      </c>
      <c r="AA309" s="307">
        <v>0</v>
      </c>
      <c r="AB309" s="307">
        <v>0</v>
      </c>
      <c r="AC309" s="923"/>
      <c r="AD309" s="879"/>
      <c r="AE309" s="879"/>
      <c r="AF309" s="1000"/>
      <c r="AQ309" s="70"/>
      <c r="AR309" s="70"/>
      <c r="AS309" s="70"/>
      <c r="AT309" s="70"/>
      <c r="AU309" s="70"/>
      <c r="AV309" s="70"/>
      <c r="AW309" s="70"/>
      <c r="AX309" s="70"/>
      <c r="AY309" s="70"/>
      <c r="AZ309" s="70"/>
      <c r="BA309" s="70"/>
      <c r="BB309" s="70"/>
      <c r="BC309" s="70"/>
      <c r="BD309" s="70"/>
      <c r="BE309" s="70"/>
      <c r="BF309" s="70"/>
      <c r="BG309" s="71"/>
      <c r="BH309" s="60"/>
      <c r="BI309" s="60"/>
      <c r="BJ309" s="60"/>
      <c r="BK309" s="60"/>
      <c r="BL309" s="60"/>
      <c r="BM309" s="60"/>
      <c r="BN309" s="60"/>
      <c r="BO309" s="60"/>
    </row>
    <row r="310" spans="1:67" ht="20.25" customHeight="1" thickBot="1" x14ac:dyDescent="0.25">
      <c r="A310" s="655"/>
      <c r="B310" s="589"/>
      <c r="C310" s="555"/>
      <c r="D310" s="645"/>
      <c r="E310" s="1119"/>
      <c r="F310" s="649"/>
      <c r="G310" s="773"/>
      <c r="H310" s="668"/>
      <c r="I310" s="730"/>
      <c r="J310" s="127" t="s">
        <v>26</v>
      </c>
      <c r="K310" s="6">
        <f t="shared" ref="K310:N310" si="114">SUM(K307:K309)</f>
        <v>0</v>
      </c>
      <c r="L310" s="5">
        <f t="shared" si="114"/>
        <v>0</v>
      </c>
      <c r="M310" s="5">
        <f t="shared" si="114"/>
        <v>0</v>
      </c>
      <c r="N310" s="7">
        <f t="shared" si="114"/>
        <v>0</v>
      </c>
      <c r="O310" s="106">
        <f t="shared" ref="O310:AB310" si="115">SUM(O307:O309)</f>
        <v>0</v>
      </c>
      <c r="P310" s="3">
        <f t="shared" si="115"/>
        <v>0</v>
      </c>
      <c r="Q310" s="3">
        <f t="shared" si="115"/>
        <v>0</v>
      </c>
      <c r="R310" s="21">
        <f t="shared" si="115"/>
        <v>0</v>
      </c>
      <c r="S310" s="6">
        <f t="shared" si="115"/>
        <v>0</v>
      </c>
      <c r="T310" s="5">
        <f t="shared" si="115"/>
        <v>0</v>
      </c>
      <c r="U310" s="5">
        <f t="shared" si="115"/>
        <v>0</v>
      </c>
      <c r="V310" s="7">
        <f t="shared" si="115"/>
        <v>0</v>
      </c>
      <c r="W310" s="8">
        <f t="shared" si="115"/>
        <v>0</v>
      </c>
      <c r="X310" s="2">
        <f t="shared" si="115"/>
        <v>0</v>
      </c>
      <c r="Y310" s="2">
        <f t="shared" si="115"/>
        <v>0</v>
      </c>
      <c r="Z310" s="7">
        <f t="shared" si="115"/>
        <v>0</v>
      </c>
      <c r="AA310" s="23">
        <f t="shared" si="115"/>
        <v>0</v>
      </c>
      <c r="AB310" s="23">
        <f t="shared" si="115"/>
        <v>0</v>
      </c>
      <c r="AC310" s="688"/>
      <c r="AD310" s="639"/>
      <c r="AE310" s="639"/>
      <c r="AF310" s="642"/>
      <c r="AQ310" s="70"/>
      <c r="AR310" s="70"/>
      <c r="AS310" s="70"/>
      <c r="AT310" s="70"/>
      <c r="AU310" s="70"/>
      <c r="AV310" s="70"/>
      <c r="AW310" s="70"/>
      <c r="AX310" s="70"/>
      <c r="AY310" s="70"/>
      <c r="AZ310" s="70"/>
      <c r="BA310" s="70"/>
      <c r="BB310" s="70"/>
      <c r="BC310" s="70"/>
      <c r="BD310" s="70"/>
      <c r="BE310" s="70"/>
      <c r="BF310" s="70"/>
      <c r="BG310" s="71"/>
      <c r="BH310" s="60"/>
      <c r="BI310" s="60"/>
      <c r="BJ310" s="60"/>
      <c r="BK310" s="60"/>
      <c r="BL310" s="60"/>
      <c r="BM310" s="60"/>
      <c r="BN310" s="60"/>
      <c r="BO310" s="60"/>
    </row>
    <row r="311" spans="1:67" ht="15.75" customHeight="1" x14ac:dyDescent="0.2">
      <c r="A311" s="583" t="s">
        <v>17</v>
      </c>
      <c r="B311" s="587" t="s">
        <v>18</v>
      </c>
      <c r="C311" s="678" t="s">
        <v>27</v>
      </c>
      <c r="D311" s="759" t="s">
        <v>60</v>
      </c>
      <c r="E311" s="1085" t="s">
        <v>99</v>
      </c>
      <c r="F311" s="1001"/>
      <c r="G311" s="990" t="s">
        <v>396</v>
      </c>
      <c r="H311" s="676" t="s">
        <v>21</v>
      </c>
      <c r="I311" s="728" t="s">
        <v>36</v>
      </c>
      <c r="J311" s="275" t="s">
        <v>87</v>
      </c>
      <c r="K311" s="153">
        <f>+L311+N311</f>
        <v>0</v>
      </c>
      <c r="L311" s="12">
        <v>0</v>
      </c>
      <c r="M311" s="12">
        <v>0</v>
      </c>
      <c r="N311" s="109">
        <v>0</v>
      </c>
      <c r="O311" s="153">
        <f>+P311+R311</f>
        <v>0</v>
      </c>
      <c r="P311" s="12">
        <v>0</v>
      </c>
      <c r="Q311" s="12">
        <v>0</v>
      </c>
      <c r="R311" s="109">
        <v>0</v>
      </c>
      <c r="S311" s="153">
        <f>+T311+V311</f>
        <v>0</v>
      </c>
      <c r="T311" s="12">
        <v>0</v>
      </c>
      <c r="U311" s="12">
        <v>0</v>
      </c>
      <c r="V311" s="109">
        <v>0</v>
      </c>
      <c r="W311" s="156">
        <f>+X311+Z311</f>
        <v>0</v>
      </c>
      <c r="X311" s="12">
        <v>0</v>
      </c>
      <c r="Y311" s="12">
        <v>0</v>
      </c>
      <c r="Z311" s="109">
        <v>0</v>
      </c>
      <c r="AA311" s="286">
        <v>0</v>
      </c>
      <c r="AB311" s="286">
        <v>0</v>
      </c>
      <c r="AC311" s="974" t="s">
        <v>217</v>
      </c>
      <c r="AD311" s="848">
        <v>0</v>
      </c>
      <c r="AE311" s="848">
        <v>0</v>
      </c>
      <c r="AF311" s="851">
        <v>0</v>
      </c>
      <c r="AQ311" s="70"/>
      <c r="AR311" s="70"/>
      <c r="AS311" s="70"/>
      <c r="AT311" s="70"/>
      <c r="AU311" s="70"/>
      <c r="AV311" s="70"/>
      <c r="AW311" s="70"/>
      <c r="AX311" s="70"/>
      <c r="AY311" s="70"/>
      <c r="AZ311" s="70"/>
      <c r="BA311" s="70"/>
      <c r="BB311" s="70"/>
      <c r="BC311" s="70"/>
      <c r="BD311" s="70"/>
      <c r="BE311" s="70"/>
      <c r="BF311" s="70"/>
      <c r="BG311" s="71"/>
      <c r="BH311" s="60"/>
      <c r="BI311" s="60"/>
      <c r="BJ311" s="60"/>
      <c r="BK311" s="60"/>
      <c r="BL311" s="60"/>
      <c r="BM311" s="60"/>
      <c r="BN311" s="60"/>
      <c r="BO311" s="60"/>
    </row>
    <row r="312" spans="1:67" ht="16.5" customHeight="1" x14ac:dyDescent="0.2">
      <c r="A312" s="585"/>
      <c r="B312" s="588"/>
      <c r="C312" s="689"/>
      <c r="D312" s="760"/>
      <c r="E312" s="1120"/>
      <c r="F312" s="1002"/>
      <c r="G312" s="991"/>
      <c r="H312" s="841"/>
      <c r="I312" s="729"/>
      <c r="J312" s="367" t="s">
        <v>28</v>
      </c>
      <c r="K312" s="184">
        <f>+L312+N312</f>
        <v>0</v>
      </c>
      <c r="L312" s="97">
        <v>0</v>
      </c>
      <c r="M312" s="97">
        <v>0</v>
      </c>
      <c r="N312" s="280">
        <v>0</v>
      </c>
      <c r="O312" s="184">
        <f>+P312+R312</f>
        <v>0</v>
      </c>
      <c r="P312" s="97">
        <v>0</v>
      </c>
      <c r="Q312" s="97">
        <v>0</v>
      </c>
      <c r="R312" s="280">
        <v>0</v>
      </c>
      <c r="S312" s="184">
        <f>+T312+V312</f>
        <v>0</v>
      </c>
      <c r="T312" s="97">
        <v>0</v>
      </c>
      <c r="U312" s="97">
        <v>0</v>
      </c>
      <c r="V312" s="280">
        <v>0</v>
      </c>
      <c r="W312" s="190">
        <f>+X312+Z312</f>
        <v>0</v>
      </c>
      <c r="X312" s="97">
        <v>0</v>
      </c>
      <c r="Y312" s="97">
        <v>0</v>
      </c>
      <c r="Z312" s="280">
        <v>0</v>
      </c>
      <c r="AA312" s="290">
        <v>0</v>
      </c>
      <c r="AB312" s="290">
        <v>0</v>
      </c>
      <c r="AC312" s="976"/>
      <c r="AD312" s="849"/>
      <c r="AE312" s="849"/>
      <c r="AF312" s="852"/>
      <c r="AQ312" s="70"/>
      <c r="AR312" s="70"/>
      <c r="AS312" s="70"/>
      <c r="AT312" s="70"/>
      <c r="AU312" s="70"/>
      <c r="AV312" s="70"/>
      <c r="AW312" s="70"/>
      <c r="AX312" s="70"/>
      <c r="AY312" s="70"/>
      <c r="AZ312" s="70"/>
      <c r="BA312" s="70"/>
      <c r="BB312" s="70"/>
      <c r="BC312" s="70"/>
      <c r="BD312" s="70"/>
      <c r="BE312" s="70"/>
      <c r="BF312" s="70"/>
      <c r="BG312" s="71"/>
      <c r="BH312" s="60"/>
      <c r="BI312" s="60"/>
      <c r="BJ312" s="60"/>
      <c r="BK312" s="60"/>
      <c r="BL312" s="60"/>
      <c r="BM312" s="60"/>
      <c r="BN312" s="60"/>
      <c r="BO312" s="60"/>
    </row>
    <row r="313" spans="1:67" ht="19.5" customHeight="1" thickBot="1" x14ac:dyDescent="0.25">
      <c r="A313" s="585"/>
      <c r="B313" s="588"/>
      <c r="C313" s="689"/>
      <c r="D313" s="760"/>
      <c r="E313" s="1120"/>
      <c r="F313" s="1002"/>
      <c r="G313" s="991"/>
      <c r="H313" s="841"/>
      <c r="I313" s="729"/>
      <c r="J313" s="121" t="s">
        <v>24</v>
      </c>
      <c r="K313" s="187">
        <f>+L313+N313</f>
        <v>0</v>
      </c>
      <c r="L313" s="103">
        <v>0</v>
      </c>
      <c r="M313" s="103">
        <v>0</v>
      </c>
      <c r="N313" s="285">
        <v>0</v>
      </c>
      <c r="O313" s="125">
        <f>+P313+R313</f>
        <v>0</v>
      </c>
      <c r="P313" s="98">
        <v>0</v>
      </c>
      <c r="Q313" s="98">
        <v>0</v>
      </c>
      <c r="R313" s="239">
        <v>0</v>
      </c>
      <c r="S313" s="187">
        <f>+T313+V313</f>
        <v>0</v>
      </c>
      <c r="T313" s="103">
        <v>0</v>
      </c>
      <c r="U313" s="103">
        <v>0</v>
      </c>
      <c r="V313" s="285">
        <v>0</v>
      </c>
      <c r="W313" s="187">
        <f>+X313+Z313</f>
        <v>0</v>
      </c>
      <c r="X313" s="98">
        <v>0</v>
      </c>
      <c r="Y313" s="98">
        <v>0</v>
      </c>
      <c r="Z313" s="239">
        <v>0</v>
      </c>
      <c r="AA313" s="289">
        <v>0</v>
      </c>
      <c r="AB313" s="289">
        <v>0</v>
      </c>
      <c r="AC313" s="976"/>
      <c r="AD313" s="849"/>
      <c r="AE313" s="849"/>
      <c r="AF313" s="852"/>
      <c r="AQ313" s="70"/>
      <c r="AR313" s="70"/>
      <c r="AS313" s="70"/>
      <c r="AT313" s="70"/>
      <c r="AU313" s="70"/>
      <c r="AV313" s="70"/>
      <c r="AW313" s="70"/>
      <c r="AX313" s="70"/>
      <c r="AY313" s="70"/>
      <c r="AZ313" s="70"/>
      <c r="BA313" s="70"/>
      <c r="BB313" s="70"/>
      <c r="BC313" s="70"/>
      <c r="BD313" s="70"/>
      <c r="BE313" s="70"/>
      <c r="BF313" s="70"/>
      <c r="BG313" s="71"/>
      <c r="BH313" s="60"/>
      <c r="BI313" s="60"/>
      <c r="BJ313" s="60"/>
      <c r="BK313" s="60"/>
      <c r="BL313" s="60"/>
      <c r="BM313" s="60"/>
      <c r="BN313" s="60"/>
      <c r="BO313" s="60"/>
    </row>
    <row r="314" spans="1:67" ht="20.25" customHeight="1" thickBot="1" x14ac:dyDescent="0.25">
      <c r="A314" s="586"/>
      <c r="B314" s="589"/>
      <c r="C314" s="690"/>
      <c r="D314" s="761"/>
      <c r="E314" s="1121"/>
      <c r="F314" s="1003"/>
      <c r="G314" s="992"/>
      <c r="H314" s="842"/>
      <c r="I314" s="730"/>
      <c r="J314" s="127" t="s">
        <v>26</v>
      </c>
      <c r="K314" s="8">
        <f t="shared" ref="K314:N314" si="116">SUM(K311:K313)</f>
        <v>0</v>
      </c>
      <c r="L314" s="2">
        <f t="shared" si="116"/>
        <v>0</v>
      </c>
      <c r="M314" s="2">
        <f t="shared" si="116"/>
        <v>0</v>
      </c>
      <c r="N314" s="11">
        <f t="shared" si="116"/>
        <v>0</v>
      </c>
      <c r="O314" s="20">
        <f t="shared" ref="O314:P314" si="117">SUM(O311:O313)</f>
        <v>0</v>
      </c>
      <c r="P314" s="3">
        <f t="shared" si="117"/>
        <v>0</v>
      </c>
      <c r="Q314" s="3">
        <f>SUM(Q311)</f>
        <v>0</v>
      </c>
      <c r="R314" s="21">
        <f t="shared" ref="R314:Z314" si="118">SUM(R311:R313)</f>
        <v>0</v>
      </c>
      <c r="S314" s="8">
        <f t="shared" si="118"/>
        <v>0</v>
      </c>
      <c r="T314" s="2">
        <f t="shared" si="118"/>
        <v>0</v>
      </c>
      <c r="U314" s="2">
        <f t="shared" si="118"/>
        <v>0</v>
      </c>
      <c r="V314" s="11">
        <f t="shared" si="118"/>
        <v>0</v>
      </c>
      <c r="W314" s="8">
        <f t="shared" si="118"/>
        <v>0</v>
      </c>
      <c r="X314" s="2">
        <f t="shared" si="118"/>
        <v>0</v>
      </c>
      <c r="Y314" s="2">
        <f t="shared" si="118"/>
        <v>0</v>
      </c>
      <c r="Z314" s="11">
        <f t="shared" si="118"/>
        <v>0</v>
      </c>
      <c r="AA314" s="23">
        <f>+AA311+AA312+AA313</f>
        <v>0</v>
      </c>
      <c r="AB314" s="23">
        <f>+AB313+AB312</f>
        <v>0</v>
      </c>
      <c r="AC314" s="977"/>
      <c r="AD314" s="850"/>
      <c r="AE314" s="850"/>
      <c r="AF314" s="853"/>
      <c r="AQ314" s="70"/>
      <c r="AR314" s="70"/>
      <c r="AS314" s="70"/>
      <c r="AT314" s="70"/>
      <c r="AU314" s="70"/>
      <c r="AV314" s="70"/>
      <c r="AW314" s="70"/>
      <c r="AX314" s="70"/>
      <c r="AY314" s="70"/>
      <c r="AZ314" s="70"/>
      <c r="BA314" s="70"/>
      <c r="BB314" s="70"/>
      <c r="BC314" s="70"/>
      <c r="BD314" s="70"/>
      <c r="BE314" s="70"/>
      <c r="BF314" s="70"/>
      <c r="BG314" s="71"/>
      <c r="BH314" s="60"/>
      <c r="BI314" s="60"/>
      <c r="BJ314" s="60"/>
      <c r="BK314" s="60"/>
      <c r="BL314" s="60"/>
      <c r="BM314" s="60"/>
      <c r="BN314" s="60"/>
      <c r="BO314" s="60"/>
    </row>
    <row r="315" spans="1:67" ht="19.5" customHeight="1" x14ac:dyDescent="0.2">
      <c r="A315" s="653" t="s">
        <v>17</v>
      </c>
      <c r="B315" s="587" t="s">
        <v>18</v>
      </c>
      <c r="C315" s="678" t="s">
        <v>27</v>
      </c>
      <c r="D315" s="643" t="s">
        <v>62</v>
      </c>
      <c r="E315" s="751" t="s">
        <v>100</v>
      </c>
      <c r="F315" s="647"/>
      <c r="G315" s="632" t="s">
        <v>157</v>
      </c>
      <c r="H315" s="676" t="s">
        <v>21</v>
      </c>
      <c r="I315" s="597" t="s">
        <v>36</v>
      </c>
      <c r="J315" s="275" t="s">
        <v>28</v>
      </c>
      <c r="K315" s="156">
        <f>+L315+N315</f>
        <v>12.1</v>
      </c>
      <c r="L315" s="333">
        <v>12.1</v>
      </c>
      <c r="M315" s="381">
        <v>0</v>
      </c>
      <c r="N315" s="237">
        <v>0</v>
      </c>
      <c r="O315" s="153">
        <f>+P315+R315</f>
        <v>450</v>
      </c>
      <c r="P315" s="12">
        <v>450</v>
      </c>
      <c r="Q315" s="238">
        <v>0</v>
      </c>
      <c r="R315" s="109">
        <v>0</v>
      </c>
      <c r="S315" s="156">
        <f>+T315+V315</f>
        <v>0</v>
      </c>
      <c r="T315" s="333">
        <v>0</v>
      </c>
      <c r="U315" s="381">
        <v>0</v>
      </c>
      <c r="V315" s="237">
        <v>0</v>
      </c>
      <c r="W315" s="156">
        <f>+X315+Z315</f>
        <v>0</v>
      </c>
      <c r="X315" s="236">
        <v>0</v>
      </c>
      <c r="Y315" s="236">
        <v>0</v>
      </c>
      <c r="Z315" s="109">
        <v>0</v>
      </c>
      <c r="AA315" s="286">
        <v>50</v>
      </c>
      <c r="AB315" s="286">
        <v>50</v>
      </c>
      <c r="AC315" s="687" t="s">
        <v>316</v>
      </c>
      <c r="AD315" s="637" t="s">
        <v>164</v>
      </c>
      <c r="AE315" s="637" t="s">
        <v>164</v>
      </c>
      <c r="AF315" s="640" t="s">
        <v>164</v>
      </c>
      <c r="AQ315" s="70"/>
      <c r="AR315" s="70"/>
      <c r="AS315" s="70"/>
      <c r="AT315" s="70"/>
      <c r="AU315" s="70"/>
      <c r="AV315" s="70"/>
      <c r="AW315" s="70"/>
      <c r="AX315" s="70"/>
      <c r="AY315" s="70"/>
      <c r="AZ315" s="70"/>
      <c r="BA315" s="70"/>
      <c r="BB315" s="70"/>
      <c r="BC315" s="70"/>
      <c r="BD315" s="70"/>
      <c r="BE315" s="70"/>
      <c r="BF315" s="70"/>
      <c r="BG315" s="71"/>
      <c r="BH315" s="60"/>
      <c r="BI315" s="60"/>
      <c r="BJ315" s="60"/>
      <c r="BK315" s="60"/>
      <c r="BL315" s="60"/>
      <c r="BM315" s="60"/>
      <c r="BN315" s="60"/>
      <c r="BO315" s="60"/>
    </row>
    <row r="316" spans="1:67" ht="21" customHeight="1" thickBot="1" x14ac:dyDescent="0.25">
      <c r="A316" s="654"/>
      <c r="B316" s="588"/>
      <c r="C316" s="679"/>
      <c r="D316" s="644"/>
      <c r="E316" s="752"/>
      <c r="F316" s="648"/>
      <c r="G316" s="633"/>
      <c r="H316" s="677"/>
      <c r="I316" s="598"/>
      <c r="J316" s="301" t="s">
        <v>24</v>
      </c>
      <c r="K316" s="294">
        <f>+L316+N316</f>
        <v>0</v>
      </c>
      <c r="L316" s="304">
        <v>0</v>
      </c>
      <c r="M316" s="304">
        <v>0</v>
      </c>
      <c r="N316" s="305">
        <v>0</v>
      </c>
      <c r="O316" s="185">
        <f>+P316+R316</f>
        <v>0</v>
      </c>
      <c r="P316" s="177">
        <v>0</v>
      </c>
      <c r="Q316" s="306">
        <v>0</v>
      </c>
      <c r="R316" s="305">
        <v>0</v>
      </c>
      <c r="S316" s="294">
        <f>+T316+V316</f>
        <v>0</v>
      </c>
      <c r="T316" s="304">
        <v>0</v>
      </c>
      <c r="U316" s="304">
        <v>0</v>
      </c>
      <c r="V316" s="305">
        <v>0</v>
      </c>
      <c r="W316" s="294">
        <f>+X316+Z316</f>
        <v>0</v>
      </c>
      <c r="X316" s="304">
        <v>0</v>
      </c>
      <c r="Y316" s="304">
        <v>0</v>
      </c>
      <c r="Z316" s="305">
        <v>0</v>
      </c>
      <c r="AA316" s="307">
        <v>0</v>
      </c>
      <c r="AB316" s="307">
        <v>0</v>
      </c>
      <c r="AC316" s="716"/>
      <c r="AD316" s="638"/>
      <c r="AE316" s="638"/>
      <c r="AF316" s="641"/>
      <c r="AQ316" s="70"/>
      <c r="AR316" s="70"/>
      <c r="AS316" s="70"/>
      <c r="AT316" s="70"/>
      <c r="AU316" s="70"/>
      <c r="AV316" s="70"/>
      <c r="AW316" s="70"/>
      <c r="AX316" s="70"/>
      <c r="AY316" s="70"/>
      <c r="AZ316" s="70"/>
      <c r="BA316" s="70"/>
      <c r="BB316" s="70"/>
      <c r="BC316" s="70"/>
      <c r="BD316" s="70"/>
      <c r="BE316" s="70"/>
      <c r="BF316" s="70"/>
      <c r="BG316" s="71"/>
      <c r="BH316" s="60"/>
      <c r="BI316" s="60"/>
      <c r="BJ316" s="60"/>
      <c r="BK316" s="60"/>
      <c r="BL316" s="60"/>
      <c r="BM316" s="60"/>
      <c r="BN316" s="60"/>
      <c r="BO316" s="60"/>
    </row>
    <row r="317" spans="1:67" ht="23.25" customHeight="1" thickBot="1" x14ac:dyDescent="0.25">
      <c r="A317" s="655"/>
      <c r="B317" s="589"/>
      <c r="C317" s="555"/>
      <c r="D317" s="645"/>
      <c r="E317" s="753"/>
      <c r="F317" s="649"/>
      <c r="G317" s="634"/>
      <c r="H317" s="668"/>
      <c r="I317" s="599"/>
      <c r="J317" s="127" t="s">
        <v>26</v>
      </c>
      <c r="K317" s="6">
        <f t="shared" ref="K317:N317" si="119">SUM(K315:K316)</f>
        <v>12.1</v>
      </c>
      <c r="L317" s="5">
        <f t="shared" si="119"/>
        <v>12.1</v>
      </c>
      <c r="M317" s="5">
        <f t="shared" si="119"/>
        <v>0</v>
      </c>
      <c r="N317" s="7">
        <f t="shared" si="119"/>
        <v>0</v>
      </c>
      <c r="O317" s="106">
        <f t="shared" ref="O317:AB317" si="120">SUM(O315:O316)</f>
        <v>450</v>
      </c>
      <c r="P317" s="3">
        <f t="shared" si="120"/>
        <v>450</v>
      </c>
      <c r="Q317" s="3">
        <f t="shared" si="120"/>
        <v>0</v>
      </c>
      <c r="R317" s="21">
        <f t="shared" si="120"/>
        <v>0</v>
      </c>
      <c r="S317" s="6">
        <f t="shared" si="120"/>
        <v>0</v>
      </c>
      <c r="T317" s="5">
        <f t="shared" si="120"/>
        <v>0</v>
      </c>
      <c r="U317" s="5">
        <f t="shared" si="120"/>
        <v>0</v>
      </c>
      <c r="V317" s="7">
        <f t="shared" si="120"/>
        <v>0</v>
      </c>
      <c r="W317" s="8">
        <f t="shared" si="120"/>
        <v>0</v>
      </c>
      <c r="X317" s="2">
        <f t="shared" si="120"/>
        <v>0</v>
      </c>
      <c r="Y317" s="2">
        <f t="shared" si="120"/>
        <v>0</v>
      </c>
      <c r="Z317" s="7">
        <f t="shared" si="120"/>
        <v>0</v>
      </c>
      <c r="AA317" s="23">
        <f t="shared" si="120"/>
        <v>50</v>
      </c>
      <c r="AB317" s="23">
        <f t="shared" si="120"/>
        <v>50</v>
      </c>
      <c r="AC317" s="688"/>
      <c r="AD317" s="639"/>
      <c r="AE317" s="639"/>
      <c r="AF317" s="642"/>
      <c r="AQ317" s="70"/>
      <c r="AR317" s="70"/>
      <c r="AS317" s="70"/>
      <c r="AT317" s="70"/>
      <c r="AU317" s="70"/>
      <c r="AV317" s="70"/>
      <c r="AW317" s="70"/>
      <c r="AX317" s="70"/>
      <c r="AY317" s="70"/>
      <c r="AZ317" s="70"/>
      <c r="BA317" s="70"/>
      <c r="BB317" s="70"/>
      <c r="BC317" s="70"/>
      <c r="BD317" s="70"/>
      <c r="BE317" s="70"/>
      <c r="BF317" s="70"/>
      <c r="BG317" s="71"/>
      <c r="BH317" s="60"/>
      <c r="BI317" s="60"/>
      <c r="BJ317" s="60"/>
      <c r="BK317" s="60"/>
      <c r="BL317" s="60"/>
      <c r="BM317" s="60"/>
      <c r="BN317" s="60"/>
      <c r="BO317" s="60"/>
    </row>
    <row r="318" spans="1:67" ht="17.25" customHeight="1" x14ac:dyDescent="0.2">
      <c r="A318" s="653" t="s">
        <v>17</v>
      </c>
      <c r="B318" s="587" t="s">
        <v>18</v>
      </c>
      <c r="C318" s="678" t="s">
        <v>27</v>
      </c>
      <c r="D318" s="643" t="s">
        <v>64</v>
      </c>
      <c r="E318" s="993" t="s">
        <v>124</v>
      </c>
      <c r="F318" s="647"/>
      <c r="G318" s="632" t="s">
        <v>172</v>
      </c>
      <c r="H318" s="676" t="s">
        <v>21</v>
      </c>
      <c r="I318" s="728" t="s">
        <v>22</v>
      </c>
      <c r="J318" s="275" t="s">
        <v>28</v>
      </c>
      <c r="K318" s="156">
        <f>+L318+N318</f>
        <v>0</v>
      </c>
      <c r="L318" s="333">
        <v>0</v>
      </c>
      <c r="M318" s="381">
        <v>0</v>
      </c>
      <c r="N318" s="237">
        <v>0</v>
      </c>
      <c r="O318" s="153">
        <f>+P318+R318</f>
        <v>30</v>
      </c>
      <c r="P318" s="12">
        <v>0</v>
      </c>
      <c r="Q318" s="238">
        <v>0</v>
      </c>
      <c r="R318" s="109">
        <v>30</v>
      </c>
      <c r="S318" s="156">
        <f>+T318+V318</f>
        <v>30</v>
      </c>
      <c r="T318" s="333">
        <v>0</v>
      </c>
      <c r="U318" s="381">
        <v>0</v>
      </c>
      <c r="V318" s="237">
        <v>30</v>
      </c>
      <c r="W318" s="156">
        <f>+X318+Z318</f>
        <v>0</v>
      </c>
      <c r="X318" s="236">
        <v>0</v>
      </c>
      <c r="Y318" s="236">
        <v>0</v>
      </c>
      <c r="Z318" s="109">
        <v>0</v>
      </c>
      <c r="AA318" s="286">
        <v>0</v>
      </c>
      <c r="AB318" s="286">
        <v>0</v>
      </c>
      <c r="AC318" s="687" t="s">
        <v>218</v>
      </c>
      <c r="AD318" s="637" t="s">
        <v>164</v>
      </c>
      <c r="AE318" s="637" t="s">
        <v>39</v>
      </c>
      <c r="AF318" s="640" t="s">
        <v>39</v>
      </c>
      <c r="AQ318" s="70"/>
      <c r="AR318" s="70"/>
      <c r="AS318" s="70"/>
      <c r="AT318" s="70"/>
      <c r="AU318" s="70"/>
      <c r="AV318" s="70"/>
      <c r="AW318" s="70"/>
      <c r="AX318" s="70"/>
      <c r="AY318" s="70"/>
      <c r="AZ318" s="70"/>
      <c r="BA318" s="70"/>
      <c r="BB318" s="70"/>
      <c r="BC318" s="70"/>
      <c r="BD318" s="70"/>
      <c r="BE318" s="70"/>
      <c r="BF318" s="70"/>
      <c r="BG318" s="71"/>
      <c r="BH318" s="60"/>
      <c r="BI318" s="60"/>
      <c r="BJ318" s="60"/>
      <c r="BK318" s="60"/>
      <c r="BL318" s="60"/>
      <c r="BM318" s="60"/>
      <c r="BN318" s="60"/>
      <c r="BO318" s="60"/>
    </row>
    <row r="319" spans="1:67" ht="17.25" customHeight="1" x14ac:dyDescent="0.2">
      <c r="A319" s="654"/>
      <c r="B319" s="588"/>
      <c r="C319" s="679"/>
      <c r="D319" s="644"/>
      <c r="E319" s="994"/>
      <c r="F319" s="648"/>
      <c r="G319" s="633"/>
      <c r="H319" s="677"/>
      <c r="I319" s="729"/>
      <c r="J319" s="367" t="s">
        <v>24</v>
      </c>
      <c r="K319" s="190">
        <f>L319+N319</f>
        <v>0</v>
      </c>
      <c r="L319" s="253">
        <v>0</v>
      </c>
      <c r="M319" s="96">
        <v>0</v>
      </c>
      <c r="N319" s="282">
        <v>0</v>
      </c>
      <c r="O319" s="184">
        <f>P319+R319</f>
        <v>0</v>
      </c>
      <c r="P319" s="97">
        <v>0</v>
      </c>
      <c r="Q319" s="243">
        <v>0</v>
      </c>
      <c r="R319" s="280">
        <v>0</v>
      </c>
      <c r="S319" s="190">
        <f>T319+V319</f>
        <v>0</v>
      </c>
      <c r="T319" s="253">
        <v>0</v>
      </c>
      <c r="U319" s="96">
        <v>0</v>
      </c>
      <c r="V319" s="282">
        <v>0</v>
      </c>
      <c r="W319" s="190">
        <f>X319+Z319</f>
        <v>0</v>
      </c>
      <c r="X319" s="242">
        <v>0</v>
      </c>
      <c r="Y319" s="242">
        <v>0</v>
      </c>
      <c r="Z319" s="280">
        <v>0</v>
      </c>
      <c r="AA319" s="290">
        <v>0</v>
      </c>
      <c r="AB319" s="290">
        <v>0</v>
      </c>
      <c r="AC319" s="716"/>
      <c r="AD319" s="638"/>
      <c r="AE319" s="638"/>
      <c r="AF319" s="641"/>
      <c r="AQ319" s="70"/>
      <c r="AR319" s="70"/>
      <c r="AS319" s="70"/>
      <c r="AT319" s="70"/>
      <c r="AU319" s="70"/>
      <c r="AV319" s="70"/>
      <c r="AW319" s="70"/>
      <c r="AX319" s="70"/>
      <c r="AY319" s="70"/>
      <c r="AZ319" s="70"/>
      <c r="BA319" s="70"/>
      <c r="BB319" s="70"/>
      <c r="BC319" s="70"/>
      <c r="BD319" s="70"/>
      <c r="BE319" s="70"/>
      <c r="BF319" s="70"/>
      <c r="BG319" s="71"/>
      <c r="BH319" s="60"/>
      <c r="BI319" s="60"/>
      <c r="BJ319" s="60"/>
      <c r="BK319" s="60"/>
      <c r="BL319" s="60"/>
      <c r="BM319" s="60"/>
      <c r="BN319" s="60"/>
      <c r="BO319" s="60"/>
    </row>
    <row r="320" spans="1:67" ht="17.25" customHeight="1" thickBot="1" x14ac:dyDescent="0.25">
      <c r="A320" s="654"/>
      <c r="B320" s="588"/>
      <c r="C320" s="679"/>
      <c r="D320" s="644"/>
      <c r="E320" s="994"/>
      <c r="F320" s="648"/>
      <c r="G320" s="633"/>
      <c r="H320" s="677"/>
      <c r="I320" s="729"/>
      <c r="J320" s="301" t="s">
        <v>25</v>
      </c>
      <c r="K320" s="164">
        <f>+L320+N320</f>
        <v>0</v>
      </c>
      <c r="L320" s="304">
        <v>0</v>
      </c>
      <c r="M320" s="304">
        <v>0</v>
      </c>
      <c r="N320" s="305">
        <v>0</v>
      </c>
      <c r="O320" s="161">
        <f>+P320+R320</f>
        <v>50</v>
      </c>
      <c r="P320" s="177">
        <v>0</v>
      </c>
      <c r="Q320" s="306">
        <v>0</v>
      </c>
      <c r="R320" s="305">
        <v>50</v>
      </c>
      <c r="S320" s="164">
        <f>+T320+V320</f>
        <v>50</v>
      </c>
      <c r="T320" s="304">
        <v>0</v>
      </c>
      <c r="U320" s="304">
        <v>0</v>
      </c>
      <c r="V320" s="305">
        <v>50</v>
      </c>
      <c r="W320" s="164">
        <f>+X320+Z320</f>
        <v>0</v>
      </c>
      <c r="X320" s="304">
        <v>0</v>
      </c>
      <c r="Y320" s="304">
        <v>0</v>
      </c>
      <c r="Z320" s="305">
        <v>0</v>
      </c>
      <c r="AA320" s="307">
        <v>0</v>
      </c>
      <c r="AB320" s="307">
        <v>0</v>
      </c>
      <c r="AC320" s="716"/>
      <c r="AD320" s="638"/>
      <c r="AE320" s="638"/>
      <c r="AF320" s="641"/>
      <c r="AQ320" s="70"/>
      <c r="AR320" s="70"/>
      <c r="AS320" s="70"/>
      <c r="AT320" s="70"/>
      <c r="AU320" s="70"/>
      <c r="AV320" s="70"/>
      <c r="AW320" s="70"/>
      <c r="AX320" s="70"/>
      <c r="AY320" s="70"/>
      <c r="AZ320" s="70"/>
      <c r="BA320" s="70"/>
      <c r="BB320" s="70"/>
      <c r="BC320" s="70"/>
      <c r="BD320" s="70"/>
      <c r="BE320" s="70"/>
      <c r="BF320" s="70"/>
      <c r="BG320" s="71"/>
      <c r="BH320" s="60"/>
      <c r="BI320" s="60"/>
      <c r="BJ320" s="60"/>
      <c r="BK320" s="60"/>
      <c r="BL320" s="60"/>
      <c r="BM320" s="60"/>
      <c r="BN320" s="60"/>
      <c r="BO320" s="60"/>
    </row>
    <row r="321" spans="1:67" ht="20.25" customHeight="1" thickBot="1" x14ac:dyDescent="0.25">
      <c r="A321" s="655"/>
      <c r="B321" s="589"/>
      <c r="C321" s="555"/>
      <c r="D321" s="645"/>
      <c r="E321" s="995"/>
      <c r="F321" s="649"/>
      <c r="G321" s="634"/>
      <c r="H321" s="668"/>
      <c r="I321" s="730"/>
      <c r="J321" s="127" t="s">
        <v>26</v>
      </c>
      <c r="K321" s="6">
        <f t="shared" ref="K321:N321" si="121">SUM(K318:K320)</f>
        <v>0</v>
      </c>
      <c r="L321" s="5">
        <f t="shared" si="121"/>
        <v>0</v>
      </c>
      <c r="M321" s="5">
        <f t="shared" si="121"/>
        <v>0</v>
      </c>
      <c r="N321" s="7">
        <f t="shared" si="121"/>
        <v>0</v>
      </c>
      <c r="O321" s="106">
        <f t="shared" ref="O321:AB321" si="122">SUM(O318:O320)</f>
        <v>80</v>
      </c>
      <c r="P321" s="3">
        <f t="shared" si="122"/>
        <v>0</v>
      </c>
      <c r="Q321" s="3">
        <f t="shared" si="122"/>
        <v>0</v>
      </c>
      <c r="R321" s="21">
        <f t="shared" si="122"/>
        <v>80</v>
      </c>
      <c r="S321" s="6">
        <f t="shared" si="122"/>
        <v>80</v>
      </c>
      <c r="T321" s="5">
        <f t="shared" si="122"/>
        <v>0</v>
      </c>
      <c r="U321" s="5">
        <f t="shared" si="122"/>
        <v>0</v>
      </c>
      <c r="V321" s="7">
        <f t="shared" si="122"/>
        <v>80</v>
      </c>
      <c r="W321" s="8">
        <f t="shared" si="122"/>
        <v>0</v>
      </c>
      <c r="X321" s="2">
        <f t="shared" si="122"/>
        <v>0</v>
      </c>
      <c r="Y321" s="2">
        <f t="shared" si="122"/>
        <v>0</v>
      </c>
      <c r="Z321" s="7">
        <f t="shared" si="122"/>
        <v>0</v>
      </c>
      <c r="AA321" s="23">
        <f t="shared" si="122"/>
        <v>0</v>
      </c>
      <c r="AB321" s="23">
        <f t="shared" si="122"/>
        <v>0</v>
      </c>
      <c r="AC321" s="688"/>
      <c r="AD321" s="639"/>
      <c r="AE321" s="639"/>
      <c r="AF321" s="642"/>
      <c r="AQ321" s="70"/>
      <c r="AR321" s="70"/>
      <c r="AS321" s="70"/>
      <c r="AT321" s="70"/>
      <c r="AU321" s="70"/>
      <c r="AV321" s="70"/>
      <c r="AW321" s="70"/>
      <c r="AX321" s="70"/>
      <c r="AY321" s="70"/>
      <c r="AZ321" s="70"/>
      <c r="BA321" s="70"/>
      <c r="BB321" s="70"/>
      <c r="BC321" s="70"/>
      <c r="BD321" s="70"/>
      <c r="BE321" s="70"/>
      <c r="BF321" s="70"/>
      <c r="BG321" s="71"/>
      <c r="BH321" s="60"/>
      <c r="BI321" s="60"/>
      <c r="BJ321" s="60"/>
      <c r="BK321" s="60"/>
      <c r="BL321" s="60"/>
      <c r="BM321" s="60"/>
      <c r="BN321" s="60"/>
      <c r="BO321" s="60"/>
    </row>
    <row r="322" spans="1:67" ht="17.25" customHeight="1" x14ac:dyDescent="0.2">
      <c r="A322" s="653" t="s">
        <v>17</v>
      </c>
      <c r="B322" s="587" t="s">
        <v>18</v>
      </c>
      <c r="C322" s="678" t="s">
        <v>27</v>
      </c>
      <c r="D322" s="643" t="s">
        <v>65</v>
      </c>
      <c r="E322" s="751" t="s">
        <v>101</v>
      </c>
      <c r="F322" s="647"/>
      <c r="G322" s="632" t="s">
        <v>389</v>
      </c>
      <c r="H322" s="676" t="s">
        <v>21</v>
      </c>
      <c r="I322" s="728" t="s">
        <v>36</v>
      </c>
      <c r="J322" s="452" t="s">
        <v>28</v>
      </c>
      <c r="K322" s="156">
        <f>+L322+N322</f>
        <v>78.099999999999994</v>
      </c>
      <c r="L322" s="333">
        <v>0</v>
      </c>
      <c r="M322" s="381">
        <v>0</v>
      </c>
      <c r="N322" s="237">
        <v>78.099999999999994</v>
      </c>
      <c r="O322" s="154">
        <f>+P322+R322</f>
        <v>0</v>
      </c>
      <c r="P322" s="12">
        <v>0</v>
      </c>
      <c r="Q322" s="238">
        <v>0</v>
      </c>
      <c r="R322" s="236">
        <v>0</v>
      </c>
      <c r="S322" s="156">
        <f>+T322+V322</f>
        <v>0</v>
      </c>
      <c r="T322" s="333">
        <v>0</v>
      </c>
      <c r="U322" s="381">
        <v>0</v>
      </c>
      <c r="V322" s="237">
        <v>0</v>
      </c>
      <c r="W322" s="156">
        <f>+X322+Z322</f>
        <v>0</v>
      </c>
      <c r="X322" s="236">
        <v>0</v>
      </c>
      <c r="Y322" s="236">
        <v>0</v>
      </c>
      <c r="Z322" s="109">
        <v>0</v>
      </c>
      <c r="AA322" s="238">
        <v>0</v>
      </c>
      <c r="AB322" s="286">
        <v>0</v>
      </c>
      <c r="AC322" s="837" t="s">
        <v>219</v>
      </c>
      <c r="AD322" s="637" t="s">
        <v>39</v>
      </c>
      <c r="AE322" s="637" t="s">
        <v>39</v>
      </c>
      <c r="AF322" s="640" t="s">
        <v>39</v>
      </c>
      <c r="AQ322" s="70"/>
      <c r="AR322" s="70"/>
      <c r="AS322" s="70"/>
      <c r="AT322" s="70"/>
      <c r="AU322" s="70"/>
      <c r="AV322" s="70"/>
      <c r="AW322" s="70"/>
      <c r="AX322" s="70"/>
      <c r="AY322" s="70"/>
      <c r="AZ322" s="70"/>
      <c r="BA322" s="70"/>
      <c r="BB322" s="70"/>
      <c r="BC322" s="70"/>
      <c r="BD322" s="70"/>
      <c r="BE322" s="70"/>
      <c r="BF322" s="70"/>
      <c r="BG322" s="71"/>
      <c r="BH322" s="60"/>
      <c r="BI322" s="60"/>
      <c r="BJ322" s="60"/>
      <c r="BK322" s="60"/>
      <c r="BL322" s="60"/>
      <c r="BM322" s="60"/>
      <c r="BN322" s="60"/>
      <c r="BO322" s="60"/>
    </row>
    <row r="323" spans="1:67" ht="17.25" customHeight="1" x14ac:dyDescent="0.2">
      <c r="A323" s="654"/>
      <c r="B323" s="588"/>
      <c r="C323" s="679"/>
      <c r="D323" s="644"/>
      <c r="E323" s="752"/>
      <c r="F323" s="648"/>
      <c r="G323" s="633"/>
      <c r="H323" s="677"/>
      <c r="I323" s="729"/>
      <c r="J323" s="453" t="s">
        <v>24</v>
      </c>
      <c r="K323" s="190">
        <f>L323+N323</f>
        <v>390.8</v>
      </c>
      <c r="L323" s="253">
        <v>0</v>
      </c>
      <c r="M323" s="96">
        <v>0</v>
      </c>
      <c r="N323" s="282">
        <v>390.8</v>
      </c>
      <c r="O323" s="138">
        <f>P323+R323</f>
        <v>0</v>
      </c>
      <c r="P323" s="97">
        <v>0</v>
      </c>
      <c r="Q323" s="243">
        <v>0</v>
      </c>
      <c r="R323" s="242">
        <v>0</v>
      </c>
      <c r="S323" s="190">
        <f>T323+V323</f>
        <v>0</v>
      </c>
      <c r="T323" s="253">
        <v>0</v>
      </c>
      <c r="U323" s="96">
        <v>0</v>
      </c>
      <c r="V323" s="282">
        <v>0</v>
      </c>
      <c r="W323" s="190">
        <f>X323+Z323</f>
        <v>0</v>
      </c>
      <c r="X323" s="242">
        <v>0</v>
      </c>
      <c r="Y323" s="242">
        <v>0</v>
      </c>
      <c r="Z323" s="280">
        <v>0</v>
      </c>
      <c r="AA323" s="243">
        <v>0</v>
      </c>
      <c r="AB323" s="290">
        <v>0</v>
      </c>
      <c r="AC323" s="838"/>
      <c r="AD323" s="638"/>
      <c r="AE323" s="638"/>
      <c r="AF323" s="641"/>
      <c r="AQ323" s="70"/>
      <c r="AR323" s="70"/>
      <c r="AS323" s="70"/>
      <c r="AT323" s="70"/>
      <c r="AU323" s="70"/>
      <c r="AV323" s="70"/>
      <c r="AW323" s="70"/>
      <c r="AX323" s="70"/>
      <c r="AY323" s="70"/>
      <c r="AZ323" s="70"/>
      <c r="BA323" s="70"/>
      <c r="BB323" s="70"/>
      <c r="BC323" s="70"/>
      <c r="BD323" s="70"/>
      <c r="BE323" s="70"/>
      <c r="BF323" s="70"/>
      <c r="BG323" s="71"/>
      <c r="BH323" s="60"/>
      <c r="BI323" s="60"/>
      <c r="BJ323" s="60"/>
      <c r="BK323" s="60"/>
      <c r="BL323" s="60"/>
      <c r="BM323" s="60"/>
      <c r="BN323" s="60"/>
      <c r="BO323" s="60"/>
    </row>
    <row r="324" spans="1:67" ht="19.5" customHeight="1" thickBot="1" x14ac:dyDescent="0.25">
      <c r="A324" s="654"/>
      <c r="B324" s="588"/>
      <c r="C324" s="679"/>
      <c r="D324" s="644"/>
      <c r="E324" s="752"/>
      <c r="F324" s="648"/>
      <c r="G324" s="633"/>
      <c r="H324" s="677"/>
      <c r="I324" s="729"/>
      <c r="J324" s="454" t="s">
        <v>87</v>
      </c>
      <c r="K324" s="164">
        <f>+L324+N324</f>
        <v>0</v>
      </c>
      <c r="L324" s="304">
        <v>0</v>
      </c>
      <c r="M324" s="304">
        <v>0</v>
      </c>
      <c r="N324" s="305">
        <v>0</v>
      </c>
      <c r="O324" s="162">
        <f>+P324+R324</f>
        <v>0</v>
      </c>
      <c r="P324" s="177">
        <v>0</v>
      </c>
      <c r="Q324" s="306">
        <v>0</v>
      </c>
      <c r="R324" s="304">
        <v>0</v>
      </c>
      <c r="S324" s="164">
        <f>+T324+V324</f>
        <v>0</v>
      </c>
      <c r="T324" s="304">
        <v>0</v>
      </c>
      <c r="U324" s="304">
        <v>0</v>
      </c>
      <c r="V324" s="305">
        <v>0</v>
      </c>
      <c r="W324" s="164">
        <f>+X324+Z324</f>
        <v>0</v>
      </c>
      <c r="X324" s="304">
        <v>0</v>
      </c>
      <c r="Y324" s="304">
        <v>0</v>
      </c>
      <c r="Z324" s="305">
        <v>0</v>
      </c>
      <c r="AA324" s="306">
        <v>0</v>
      </c>
      <c r="AB324" s="307">
        <v>0</v>
      </c>
      <c r="AC324" s="838"/>
      <c r="AD324" s="638"/>
      <c r="AE324" s="638"/>
      <c r="AF324" s="641"/>
      <c r="AQ324" s="70"/>
      <c r="AR324" s="70"/>
      <c r="AS324" s="70"/>
      <c r="AT324" s="70"/>
      <c r="AU324" s="70"/>
      <c r="AV324" s="70"/>
      <c r="AW324" s="70"/>
      <c r="AX324" s="70"/>
      <c r="AY324" s="70"/>
      <c r="AZ324" s="70"/>
      <c r="BA324" s="70"/>
      <c r="BB324" s="70"/>
      <c r="BC324" s="70"/>
      <c r="BD324" s="70"/>
      <c r="BE324" s="70"/>
      <c r="BF324" s="70"/>
      <c r="BG324" s="71"/>
      <c r="BH324" s="60"/>
      <c r="BI324" s="60"/>
      <c r="BJ324" s="60"/>
      <c r="BK324" s="60"/>
      <c r="BL324" s="60"/>
      <c r="BM324" s="60"/>
      <c r="BN324" s="60"/>
      <c r="BO324" s="60"/>
    </row>
    <row r="325" spans="1:67" ht="23.25" customHeight="1" thickBot="1" x14ac:dyDescent="0.25">
      <c r="A325" s="655"/>
      <c r="B325" s="589"/>
      <c r="C325" s="555"/>
      <c r="D325" s="645"/>
      <c r="E325" s="753"/>
      <c r="F325" s="649"/>
      <c r="G325" s="634"/>
      <c r="H325" s="668"/>
      <c r="I325" s="730"/>
      <c r="J325" s="127" t="s">
        <v>26</v>
      </c>
      <c r="K325" s="6">
        <f t="shared" ref="K325:AB325" si="123">SUM(K322:K324)</f>
        <v>468.9</v>
      </c>
      <c r="L325" s="5">
        <f t="shared" si="123"/>
        <v>0</v>
      </c>
      <c r="M325" s="5">
        <f t="shared" si="123"/>
        <v>0</v>
      </c>
      <c r="N325" s="7">
        <f t="shared" si="123"/>
        <v>468.9</v>
      </c>
      <c r="O325" s="106">
        <f t="shared" si="123"/>
        <v>0</v>
      </c>
      <c r="P325" s="3">
        <f t="shared" si="123"/>
        <v>0</v>
      </c>
      <c r="Q325" s="3">
        <f t="shared" si="123"/>
        <v>0</v>
      </c>
      <c r="R325" s="21">
        <f t="shared" si="123"/>
        <v>0</v>
      </c>
      <c r="S325" s="6">
        <f t="shared" si="123"/>
        <v>0</v>
      </c>
      <c r="T325" s="5">
        <f t="shared" si="123"/>
        <v>0</v>
      </c>
      <c r="U325" s="5">
        <f t="shared" si="123"/>
        <v>0</v>
      </c>
      <c r="V325" s="7">
        <f t="shared" si="123"/>
        <v>0</v>
      </c>
      <c r="W325" s="8">
        <f t="shared" si="123"/>
        <v>0</v>
      </c>
      <c r="X325" s="2">
        <f t="shared" si="123"/>
        <v>0</v>
      </c>
      <c r="Y325" s="2">
        <f t="shared" si="123"/>
        <v>0</v>
      </c>
      <c r="Z325" s="7">
        <f t="shared" si="123"/>
        <v>0</v>
      </c>
      <c r="AA325" s="23">
        <f t="shared" si="123"/>
        <v>0</v>
      </c>
      <c r="AB325" s="23">
        <f t="shared" si="123"/>
        <v>0</v>
      </c>
      <c r="AC325" s="688"/>
      <c r="AD325" s="639"/>
      <c r="AE325" s="639"/>
      <c r="AF325" s="642"/>
      <c r="AQ325" s="70"/>
      <c r="AR325" s="70"/>
      <c r="AS325" s="70"/>
      <c r="AT325" s="70"/>
      <c r="AU325" s="70"/>
      <c r="AV325" s="70"/>
      <c r="AW325" s="70"/>
      <c r="AX325" s="70"/>
      <c r="AY325" s="70"/>
      <c r="AZ325" s="70"/>
      <c r="BA325" s="70"/>
      <c r="BB325" s="70"/>
      <c r="BC325" s="70"/>
      <c r="BD325" s="70"/>
      <c r="BE325" s="70"/>
      <c r="BF325" s="70"/>
      <c r="BG325" s="71"/>
      <c r="BH325" s="60"/>
      <c r="BI325" s="60"/>
      <c r="BJ325" s="60"/>
      <c r="BK325" s="60"/>
      <c r="BL325" s="60"/>
      <c r="BM325" s="60"/>
      <c r="BN325" s="60"/>
      <c r="BO325" s="60"/>
    </row>
    <row r="326" spans="1:67" ht="20.25" customHeight="1" x14ac:dyDescent="0.2">
      <c r="A326" s="653" t="s">
        <v>17</v>
      </c>
      <c r="B326" s="587" t="s">
        <v>18</v>
      </c>
      <c r="C326" s="678" t="s">
        <v>27</v>
      </c>
      <c r="D326" s="643" t="s">
        <v>66</v>
      </c>
      <c r="E326" s="751" t="s">
        <v>102</v>
      </c>
      <c r="F326" s="647"/>
      <c r="G326" s="632" t="s">
        <v>387</v>
      </c>
      <c r="H326" s="676" t="s">
        <v>21</v>
      </c>
      <c r="I326" s="597" t="s">
        <v>36</v>
      </c>
      <c r="J326" s="275" t="s">
        <v>28</v>
      </c>
      <c r="K326" s="156">
        <f>+L326+N326</f>
        <v>0</v>
      </c>
      <c r="L326" s="333">
        <v>0</v>
      </c>
      <c r="M326" s="381">
        <v>0</v>
      </c>
      <c r="N326" s="237">
        <v>0</v>
      </c>
      <c r="O326" s="153">
        <f>+P326+R326</f>
        <v>0</v>
      </c>
      <c r="P326" s="12">
        <v>0</v>
      </c>
      <c r="Q326" s="238">
        <v>0</v>
      </c>
      <c r="R326" s="109">
        <v>0</v>
      </c>
      <c r="S326" s="156">
        <f>+T326+V326</f>
        <v>0</v>
      </c>
      <c r="T326" s="333">
        <v>0</v>
      </c>
      <c r="U326" s="381">
        <v>0</v>
      </c>
      <c r="V326" s="237">
        <v>0</v>
      </c>
      <c r="W326" s="156">
        <f>+X326+Z326</f>
        <v>0</v>
      </c>
      <c r="X326" s="236">
        <v>0</v>
      </c>
      <c r="Y326" s="236">
        <v>0</v>
      </c>
      <c r="Z326" s="109">
        <v>0</v>
      </c>
      <c r="AA326" s="286">
        <v>0</v>
      </c>
      <c r="AB326" s="286">
        <v>0</v>
      </c>
      <c r="AC326" s="687" t="s">
        <v>220</v>
      </c>
      <c r="AD326" s="637" t="s">
        <v>39</v>
      </c>
      <c r="AE326" s="637" t="s">
        <v>39</v>
      </c>
      <c r="AF326" s="640" t="s">
        <v>39</v>
      </c>
      <c r="AQ326" s="70"/>
      <c r="AR326" s="70"/>
      <c r="AS326" s="70"/>
      <c r="AT326" s="70"/>
      <c r="AU326" s="70"/>
      <c r="AV326" s="70"/>
      <c r="AW326" s="70"/>
      <c r="AX326" s="70"/>
      <c r="AY326" s="70"/>
      <c r="AZ326" s="70"/>
      <c r="BA326" s="70"/>
      <c r="BB326" s="70"/>
      <c r="BC326" s="70"/>
      <c r="BD326" s="70"/>
      <c r="BE326" s="70"/>
      <c r="BF326" s="70"/>
      <c r="BG326" s="71"/>
      <c r="BH326" s="60"/>
      <c r="BI326" s="60"/>
      <c r="BJ326" s="60"/>
      <c r="BK326" s="60"/>
      <c r="BL326" s="60"/>
      <c r="BM326" s="60"/>
      <c r="BN326" s="60"/>
      <c r="BO326" s="60"/>
    </row>
    <row r="327" spans="1:67" ht="23.25" customHeight="1" thickBot="1" x14ac:dyDescent="0.25">
      <c r="A327" s="654"/>
      <c r="B327" s="588"/>
      <c r="C327" s="679"/>
      <c r="D327" s="644"/>
      <c r="E327" s="752"/>
      <c r="F327" s="648"/>
      <c r="G327" s="633"/>
      <c r="H327" s="677"/>
      <c r="I327" s="598"/>
      <c r="J327" s="278" t="s">
        <v>24</v>
      </c>
      <c r="K327" s="187">
        <f>L327+N327</f>
        <v>0</v>
      </c>
      <c r="L327" s="13">
        <v>0</v>
      </c>
      <c r="M327" s="13">
        <v>0</v>
      </c>
      <c r="N327" s="105">
        <v>0</v>
      </c>
      <c r="O327" s="125">
        <f>+P327+R327</f>
        <v>0</v>
      </c>
      <c r="P327" s="14">
        <v>0</v>
      </c>
      <c r="Q327" s="15">
        <v>0</v>
      </c>
      <c r="R327" s="105">
        <v>0</v>
      </c>
      <c r="S327" s="187">
        <f>T327+V327</f>
        <v>0</v>
      </c>
      <c r="T327" s="13">
        <v>0</v>
      </c>
      <c r="U327" s="13">
        <v>0</v>
      </c>
      <c r="V327" s="105">
        <v>0</v>
      </c>
      <c r="W327" s="187">
        <f>+X327+Z327</f>
        <v>0</v>
      </c>
      <c r="X327" s="13">
        <v>0</v>
      </c>
      <c r="Y327" s="13">
        <v>0</v>
      </c>
      <c r="Z327" s="105">
        <v>0</v>
      </c>
      <c r="AA327" s="287">
        <v>0</v>
      </c>
      <c r="AB327" s="287">
        <v>0</v>
      </c>
      <c r="AC327" s="716"/>
      <c r="AD327" s="638"/>
      <c r="AE327" s="638"/>
      <c r="AF327" s="641"/>
      <c r="AQ327" s="70"/>
      <c r="AR327" s="70"/>
      <c r="AS327" s="70"/>
      <c r="AT327" s="70"/>
      <c r="AU327" s="70"/>
      <c r="AV327" s="70"/>
      <c r="AW327" s="70"/>
      <c r="AX327" s="70"/>
      <c r="AY327" s="70"/>
      <c r="AZ327" s="70"/>
      <c r="BA327" s="70"/>
      <c r="BB327" s="70"/>
      <c r="BC327" s="70"/>
      <c r="BD327" s="70"/>
      <c r="BE327" s="70"/>
      <c r="BF327" s="70"/>
      <c r="BG327" s="71"/>
      <c r="BH327" s="60"/>
      <c r="BI327" s="60"/>
      <c r="BJ327" s="60"/>
      <c r="BK327" s="60"/>
      <c r="BL327" s="60"/>
      <c r="BM327" s="60"/>
      <c r="BN327" s="60"/>
      <c r="BO327" s="60"/>
    </row>
    <row r="328" spans="1:67" ht="23.25" customHeight="1" thickBot="1" x14ac:dyDescent="0.25">
      <c r="A328" s="655"/>
      <c r="B328" s="589"/>
      <c r="C328" s="555"/>
      <c r="D328" s="645"/>
      <c r="E328" s="753"/>
      <c r="F328" s="649"/>
      <c r="G328" s="634"/>
      <c r="H328" s="668"/>
      <c r="I328" s="599"/>
      <c r="J328" s="127" t="s">
        <v>26</v>
      </c>
      <c r="K328" s="6">
        <f t="shared" ref="K328:AB328" si="124">SUM(K326:K327)</f>
        <v>0</v>
      </c>
      <c r="L328" s="5">
        <f t="shared" si="124"/>
        <v>0</v>
      </c>
      <c r="M328" s="5">
        <f t="shared" si="124"/>
        <v>0</v>
      </c>
      <c r="N328" s="7">
        <f t="shared" si="124"/>
        <v>0</v>
      </c>
      <c r="O328" s="106">
        <f t="shared" si="124"/>
        <v>0</v>
      </c>
      <c r="P328" s="3">
        <f t="shared" si="124"/>
        <v>0</v>
      </c>
      <c r="Q328" s="3">
        <f t="shared" si="124"/>
        <v>0</v>
      </c>
      <c r="R328" s="21">
        <f t="shared" si="124"/>
        <v>0</v>
      </c>
      <c r="S328" s="6">
        <f t="shared" si="124"/>
        <v>0</v>
      </c>
      <c r="T328" s="5">
        <f t="shared" si="124"/>
        <v>0</v>
      </c>
      <c r="U328" s="5">
        <f t="shared" si="124"/>
        <v>0</v>
      </c>
      <c r="V328" s="7">
        <f t="shared" si="124"/>
        <v>0</v>
      </c>
      <c r="W328" s="8">
        <f t="shared" si="124"/>
        <v>0</v>
      </c>
      <c r="X328" s="2">
        <f t="shared" si="124"/>
        <v>0</v>
      </c>
      <c r="Y328" s="2">
        <f t="shared" si="124"/>
        <v>0</v>
      </c>
      <c r="Z328" s="7">
        <f t="shared" si="124"/>
        <v>0</v>
      </c>
      <c r="AA328" s="23">
        <f t="shared" si="124"/>
        <v>0</v>
      </c>
      <c r="AB328" s="23">
        <f t="shared" si="124"/>
        <v>0</v>
      </c>
      <c r="AC328" s="688"/>
      <c r="AD328" s="639"/>
      <c r="AE328" s="639"/>
      <c r="AF328" s="642"/>
      <c r="AQ328" s="70"/>
      <c r="AR328" s="70"/>
      <c r="AS328" s="70"/>
      <c r="AT328" s="70"/>
      <c r="AU328" s="70"/>
      <c r="AV328" s="70"/>
      <c r="AW328" s="70"/>
      <c r="AX328" s="70"/>
      <c r="AY328" s="70"/>
      <c r="AZ328" s="70"/>
      <c r="BA328" s="70"/>
      <c r="BB328" s="70"/>
      <c r="BC328" s="70"/>
      <c r="BD328" s="70"/>
      <c r="BE328" s="70"/>
      <c r="BF328" s="70"/>
      <c r="BG328" s="71"/>
      <c r="BH328" s="60"/>
      <c r="BI328" s="60"/>
      <c r="BJ328" s="60"/>
      <c r="BK328" s="60"/>
      <c r="BL328" s="60"/>
      <c r="BM328" s="60"/>
      <c r="BN328" s="60"/>
      <c r="BO328" s="60"/>
    </row>
    <row r="329" spans="1:67" ht="19.5" customHeight="1" x14ac:dyDescent="0.2">
      <c r="A329" s="653" t="s">
        <v>17</v>
      </c>
      <c r="B329" s="587" t="s">
        <v>18</v>
      </c>
      <c r="C329" s="678" t="s">
        <v>27</v>
      </c>
      <c r="D329" s="643" t="s">
        <v>67</v>
      </c>
      <c r="E329" s="751" t="s">
        <v>156</v>
      </c>
      <c r="F329" s="647"/>
      <c r="G329" s="632" t="s">
        <v>157</v>
      </c>
      <c r="H329" s="676" t="s">
        <v>21</v>
      </c>
      <c r="I329" s="597" t="s">
        <v>36</v>
      </c>
      <c r="J329" s="275" t="s">
        <v>28</v>
      </c>
      <c r="K329" s="156">
        <f>+L329+N329</f>
        <v>0</v>
      </c>
      <c r="L329" s="333">
        <v>0</v>
      </c>
      <c r="M329" s="381">
        <v>0</v>
      </c>
      <c r="N329" s="237">
        <v>0</v>
      </c>
      <c r="O329" s="153">
        <f>+P329+R329</f>
        <v>0</v>
      </c>
      <c r="P329" s="12">
        <v>0</v>
      </c>
      <c r="Q329" s="238">
        <v>0</v>
      </c>
      <c r="R329" s="109">
        <v>0</v>
      </c>
      <c r="S329" s="156">
        <f>+T329+V329</f>
        <v>0</v>
      </c>
      <c r="T329" s="333">
        <v>0</v>
      </c>
      <c r="U329" s="381">
        <v>0</v>
      </c>
      <c r="V329" s="237">
        <v>0</v>
      </c>
      <c r="W329" s="156">
        <f>+X329+Z329</f>
        <v>0</v>
      </c>
      <c r="X329" s="236">
        <v>0</v>
      </c>
      <c r="Y329" s="236">
        <v>0</v>
      </c>
      <c r="Z329" s="109">
        <v>0</v>
      </c>
      <c r="AA329" s="286">
        <v>0</v>
      </c>
      <c r="AB329" s="286">
        <v>0</v>
      </c>
      <c r="AC329" s="687" t="s">
        <v>193</v>
      </c>
      <c r="AD329" s="637" t="s">
        <v>39</v>
      </c>
      <c r="AE329" s="637" t="s">
        <v>39</v>
      </c>
      <c r="AF329" s="640" t="s">
        <v>39</v>
      </c>
      <c r="AQ329" s="70"/>
      <c r="AR329" s="70"/>
      <c r="AS329" s="70"/>
      <c r="AT329" s="70"/>
      <c r="AU329" s="70"/>
      <c r="AV329" s="70"/>
      <c r="AW329" s="70"/>
      <c r="AX329" s="70"/>
      <c r="AY329" s="70"/>
      <c r="AZ329" s="70"/>
      <c r="BA329" s="70"/>
      <c r="BB329" s="70"/>
      <c r="BC329" s="70"/>
      <c r="BD329" s="70"/>
      <c r="BE329" s="70"/>
      <c r="BF329" s="70"/>
      <c r="BG329" s="71"/>
      <c r="BH329" s="60"/>
      <c r="BI329" s="60"/>
      <c r="BJ329" s="60"/>
      <c r="BK329" s="60"/>
      <c r="BL329" s="60"/>
      <c r="BM329" s="60"/>
      <c r="BN329" s="60"/>
      <c r="BO329" s="60"/>
    </row>
    <row r="330" spans="1:67" ht="19.5" customHeight="1" thickBot="1" x14ac:dyDescent="0.25">
      <c r="A330" s="654"/>
      <c r="B330" s="588"/>
      <c r="C330" s="679"/>
      <c r="D330" s="644"/>
      <c r="E330" s="752"/>
      <c r="F330" s="648"/>
      <c r="G330" s="633"/>
      <c r="H330" s="677"/>
      <c r="I330" s="598"/>
      <c r="J330" s="301" t="s">
        <v>24</v>
      </c>
      <c r="K330" s="294">
        <v>0</v>
      </c>
      <c r="L330" s="304">
        <v>0</v>
      </c>
      <c r="M330" s="304">
        <v>0</v>
      </c>
      <c r="N330" s="305">
        <v>0</v>
      </c>
      <c r="O330" s="185">
        <f>+P330+R330</f>
        <v>0</v>
      </c>
      <c r="P330" s="177">
        <v>0</v>
      </c>
      <c r="Q330" s="306">
        <v>0</v>
      </c>
      <c r="R330" s="305">
        <v>0</v>
      </c>
      <c r="S330" s="294">
        <f>T330+V330</f>
        <v>0</v>
      </c>
      <c r="T330" s="304">
        <v>0</v>
      </c>
      <c r="U330" s="304">
        <v>0</v>
      </c>
      <c r="V330" s="305">
        <v>0</v>
      </c>
      <c r="W330" s="294">
        <f>+X330+Z330</f>
        <v>0</v>
      </c>
      <c r="X330" s="304">
        <v>0</v>
      </c>
      <c r="Y330" s="304">
        <v>0</v>
      </c>
      <c r="Z330" s="305">
        <v>0</v>
      </c>
      <c r="AA330" s="307">
        <v>0</v>
      </c>
      <c r="AB330" s="307">
        <v>0</v>
      </c>
      <c r="AC330" s="716"/>
      <c r="AD330" s="638"/>
      <c r="AE330" s="638"/>
      <c r="AF330" s="641"/>
      <c r="AQ330" s="70"/>
      <c r="AR330" s="70"/>
      <c r="AS330" s="70"/>
      <c r="AT330" s="70"/>
      <c r="AU330" s="70"/>
      <c r="AV330" s="70"/>
      <c r="AW330" s="70"/>
      <c r="AX330" s="70"/>
      <c r="AY330" s="70"/>
      <c r="AZ330" s="70"/>
      <c r="BA330" s="70"/>
      <c r="BB330" s="70"/>
      <c r="BC330" s="70"/>
      <c r="BD330" s="70"/>
      <c r="BE330" s="70"/>
      <c r="BF330" s="70"/>
      <c r="BG330" s="71"/>
      <c r="BH330" s="60"/>
      <c r="BI330" s="60"/>
      <c r="BJ330" s="60"/>
      <c r="BK330" s="60"/>
      <c r="BL330" s="60"/>
      <c r="BM330" s="60"/>
      <c r="BN330" s="60"/>
      <c r="BO330" s="60"/>
    </row>
    <row r="331" spans="1:67" ht="23.25" customHeight="1" thickBot="1" x14ac:dyDescent="0.25">
      <c r="A331" s="655"/>
      <c r="B331" s="589"/>
      <c r="C331" s="555"/>
      <c r="D331" s="645"/>
      <c r="E331" s="753"/>
      <c r="F331" s="649"/>
      <c r="G331" s="634"/>
      <c r="H331" s="668"/>
      <c r="I331" s="599"/>
      <c r="J331" s="127" t="s">
        <v>26</v>
      </c>
      <c r="K331" s="6">
        <f t="shared" ref="K331:AB331" si="125">SUM(K329:K330)</f>
        <v>0</v>
      </c>
      <c r="L331" s="5">
        <f t="shared" si="125"/>
        <v>0</v>
      </c>
      <c r="M331" s="5">
        <f t="shared" si="125"/>
        <v>0</v>
      </c>
      <c r="N331" s="7">
        <f t="shared" si="125"/>
        <v>0</v>
      </c>
      <c r="O331" s="106">
        <f t="shared" si="125"/>
        <v>0</v>
      </c>
      <c r="P331" s="3">
        <f t="shared" si="125"/>
        <v>0</v>
      </c>
      <c r="Q331" s="3">
        <f t="shared" si="125"/>
        <v>0</v>
      </c>
      <c r="R331" s="21">
        <f t="shared" si="125"/>
        <v>0</v>
      </c>
      <c r="S331" s="6">
        <f t="shared" si="125"/>
        <v>0</v>
      </c>
      <c r="T331" s="5">
        <f t="shared" si="125"/>
        <v>0</v>
      </c>
      <c r="U331" s="5">
        <f t="shared" si="125"/>
        <v>0</v>
      </c>
      <c r="V331" s="7">
        <f t="shared" si="125"/>
        <v>0</v>
      </c>
      <c r="W331" s="8">
        <f t="shared" si="125"/>
        <v>0</v>
      </c>
      <c r="X331" s="2">
        <f t="shared" si="125"/>
        <v>0</v>
      </c>
      <c r="Y331" s="2">
        <f t="shared" si="125"/>
        <v>0</v>
      </c>
      <c r="Z331" s="7">
        <f t="shared" si="125"/>
        <v>0</v>
      </c>
      <c r="AA331" s="23">
        <f t="shared" si="125"/>
        <v>0</v>
      </c>
      <c r="AB331" s="23">
        <f t="shared" si="125"/>
        <v>0</v>
      </c>
      <c r="AC331" s="688"/>
      <c r="AD331" s="639"/>
      <c r="AE331" s="639"/>
      <c r="AF331" s="642"/>
      <c r="AQ331" s="70"/>
      <c r="AR331" s="70"/>
      <c r="AS331" s="70"/>
      <c r="AT331" s="70"/>
      <c r="AU331" s="70"/>
      <c r="AV331" s="70"/>
      <c r="AW331" s="70"/>
      <c r="AX331" s="70"/>
      <c r="AY331" s="70"/>
      <c r="AZ331" s="70"/>
      <c r="BA331" s="70"/>
      <c r="BB331" s="70"/>
      <c r="BC331" s="70"/>
      <c r="BD331" s="70"/>
      <c r="BE331" s="70"/>
      <c r="BF331" s="70"/>
      <c r="BG331" s="71"/>
      <c r="BH331" s="60"/>
      <c r="BI331" s="60"/>
      <c r="BJ331" s="60"/>
      <c r="BK331" s="60"/>
      <c r="BL331" s="60"/>
      <c r="BM331" s="60"/>
      <c r="BN331" s="60"/>
      <c r="BO331" s="60"/>
    </row>
    <row r="332" spans="1:67" ht="27" customHeight="1" thickBot="1" x14ac:dyDescent="0.25">
      <c r="A332" s="653" t="s">
        <v>17</v>
      </c>
      <c r="B332" s="587" t="s">
        <v>18</v>
      </c>
      <c r="C332" s="678" t="s">
        <v>27</v>
      </c>
      <c r="D332" s="643" t="s">
        <v>68</v>
      </c>
      <c r="E332" s="751" t="s">
        <v>163</v>
      </c>
      <c r="F332" s="647"/>
      <c r="G332" s="632" t="s">
        <v>93</v>
      </c>
      <c r="H332" s="676" t="s">
        <v>21</v>
      </c>
      <c r="I332" s="597" t="s">
        <v>36</v>
      </c>
      <c r="J332" s="370" t="s">
        <v>28</v>
      </c>
      <c r="K332" s="371">
        <f>+L332+N332</f>
        <v>25.4</v>
      </c>
      <c r="L332" s="383">
        <v>0</v>
      </c>
      <c r="M332" s="384">
        <v>0</v>
      </c>
      <c r="N332" s="385">
        <v>25.4</v>
      </c>
      <c r="O332" s="376">
        <f>+P332+R332</f>
        <v>1150</v>
      </c>
      <c r="P332" s="386">
        <v>0</v>
      </c>
      <c r="Q332" s="387">
        <v>0</v>
      </c>
      <c r="R332" s="388">
        <v>1150</v>
      </c>
      <c r="S332" s="371">
        <f>+T332+V332</f>
        <v>0</v>
      </c>
      <c r="T332" s="383">
        <v>0</v>
      </c>
      <c r="U332" s="384">
        <v>0</v>
      </c>
      <c r="V332" s="385">
        <v>0</v>
      </c>
      <c r="W332" s="371">
        <f>+X332+Z332</f>
        <v>0</v>
      </c>
      <c r="X332" s="389">
        <v>0</v>
      </c>
      <c r="Y332" s="389">
        <v>0</v>
      </c>
      <c r="Z332" s="388">
        <v>0</v>
      </c>
      <c r="AA332" s="390">
        <v>50</v>
      </c>
      <c r="AB332" s="390">
        <v>50</v>
      </c>
      <c r="AC332" s="687" t="s">
        <v>193</v>
      </c>
      <c r="AD332" s="637" t="s">
        <v>33</v>
      </c>
      <c r="AE332" s="637" t="s">
        <v>39</v>
      </c>
      <c r="AF332" s="640" t="s">
        <v>39</v>
      </c>
      <c r="AQ332" s="70"/>
      <c r="AR332" s="70"/>
      <c r="AS332" s="70"/>
      <c r="AT332" s="70"/>
      <c r="AU332" s="70"/>
      <c r="AV332" s="70"/>
      <c r="AW332" s="70"/>
      <c r="AX332" s="70"/>
      <c r="AY332" s="70"/>
      <c r="AZ332" s="70"/>
      <c r="BA332" s="70"/>
      <c r="BB332" s="70"/>
      <c r="BC332" s="70"/>
      <c r="BD332" s="70"/>
      <c r="BE332" s="70"/>
      <c r="BF332" s="70"/>
      <c r="BG332" s="71"/>
      <c r="BH332" s="60"/>
      <c r="BI332" s="60"/>
      <c r="BJ332" s="60"/>
      <c r="BK332" s="60"/>
      <c r="BL332" s="60"/>
      <c r="BM332" s="60"/>
      <c r="BN332" s="60"/>
      <c r="BO332" s="60"/>
    </row>
    <row r="333" spans="1:67" ht="31.5" customHeight="1" thickBot="1" x14ac:dyDescent="0.25">
      <c r="A333" s="655"/>
      <c r="B333" s="589"/>
      <c r="C333" s="555"/>
      <c r="D333" s="645"/>
      <c r="E333" s="753"/>
      <c r="F333" s="649"/>
      <c r="G333" s="634"/>
      <c r="H333" s="668"/>
      <c r="I333" s="599"/>
      <c r="J333" s="127" t="s">
        <v>26</v>
      </c>
      <c r="K333" s="6">
        <f t="shared" ref="K333:AB333" si="126">SUM(K332:K332)</f>
        <v>25.4</v>
      </c>
      <c r="L333" s="5">
        <f t="shared" si="126"/>
        <v>0</v>
      </c>
      <c r="M333" s="5">
        <f t="shared" si="126"/>
        <v>0</v>
      </c>
      <c r="N333" s="7">
        <f t="shared" si="126"/>
        <v>25.4</v>
      </c>
      <c r="O333" s="106">
        <f t="shared" si="126"/>
        <v>1150</v>
      </c>
      <c r="P333" s="3">
        <f t="shared" si="126"/>
        <v>0</v>
      </c>
      <c r="Q333" s="3">
        <f t="shared" si="126"/>
        <v>0</v>
      </c>
      <c r="R333" s="21">
        <f t="shared" si="126"/>
        <v>1150</v>
      </c>
      <c r="S333" s="6">
        <f t="shared" si="126"/>
        <v>0</v>
      </c>
      <c r="T333" s="5">
        <f t="shared" si="126"/>
        <v>0</v>
      </c>
      <c r="U333" s="5">
        <f t="shared" si="126"/>
        <v>0</v>
      </c>
      <c r="V333" s="7">
        <f t="shared" si="126"/>
        <v>0</v>
      </c>
      <c r="W333" s="8">
        <f t="shared" si="126"/>
        <v>0</v>
      </c>
      <c r="X333" s="2">
        <f t="shared" si="126"/>
        <v>0</v>
      </c>
      <c r="Y333" s="2">
        <f t="shared" si="126"/>
        <v>0</v>
      </c>
      <c r="Z333" s="7">
        <f t="shared" si="126"/>
        <v>0</v>
      </c>
      <c r="AA333" s="23">
        <f t="shared" si="126"/>
        <v>50</v>
      </c>
      <c r="AB333" s="23">
        <f t="shared" si="126"/>
        <v>50</v>
      </c>
      <c r="AC333" s="688"/>
      <c r="AD333" s="639"/>
      <c r="AE333" s="639"/>
      <c r="AF333" s="642"/>
      <c r="AQ333" s="70"/>
      <c r="AR333" s="70"/>
      <c r="AS333" s="70"/>
      <c r="AT333" s="70"/>
      <c r="AU333" s="70"/>
      <c r="AV333" s="70"/>
      <c r="AW333" s="70"/>
      <c r="AX333" s="70"/>
      <c r="AY333" s="70"/>
      <c r="AZ333" s="70"/>
      <c r="BA333" s="70"/>
      <c r="BB333" s="70"/>
      <c r="BC333" s="70"/>
      <c r="BD333" s="70"/>
      <c r="BE333" s="70"/>
      <c r="BF333" s="70"/>
      <c r="BG333" s="71"/>
      <c r="BH333" s="60"/>
      <c r="BI333" s="60"/>
      <c r="BJ333" s="60"/>
      <c r="BK333" s="60"/>
      <c r="BL333" s="60"/>
      <c r="BM333" s="60"/>
      <c r="BN333" s="60"/>
      <c r="BO333" s="60"/>
    </row>
    <row r="334" spans="1:67" ht="31.5" customHeight="1" thickBot="1" x14ac:dyDescent="0.25">
      <c r="A334" s="653" t="s">
        <v>17</v>
      </c>
      <c r="B334" s="587" t="s">
        <v>18</v>
      </c>
      <c r="C334" s="678" t="s">
        <v>27</v>
      </c>
      <c r="D334" s="1012" t="s">
        <v>69</v>
      </c>
      <c r="E334" s="592" t="s">
        <v>175</v>
      </c>
      <c r="F334" s="742"/>
      <c r="G334" s="1016" t="s">
        <v>167</v>
      </c>
      <c r="H334" s="986" t="s">
        <v>21</v>
      </c>
      <c r="I334" s="571" t="s">
        <v>36</v>
      </c>
      <c r="J334" s="391" t="s">
        <v>28</v>
      </c>
      <c r="K334" s="392">
        <f>+L334+N334</f>
        <v>443.5</v>
      </c>
      <c r="L334" s="393">
        <v>0</v>
      </c>
      <c r="M334" s="394">
        <v>0</v>
      </c>
      <c r="N334" s="395">
        <v>443.5</v>
      </c>
      <c r="O334" s="392">
        <f>+P334+R334</f>
        <v>0</v>
      </c>
      <c r="P334" s="393">
        <v>0</v>
      </c>
      <c r="Q334" s="394">
        <v>0</v>
      </c>
      <c r="R334" s="395">
        <v>0</v>
      </c>
      <c r="S334" s="392">
        <f>+T334+V334</f>
        <v>0</v>
      </c>
      <c r="T334" s="393">
        <v>0</v>
      </c>
      <c r="U334" s="394">
        <v>0</v>
      </c>
      <c r="V334" s="395">
        <v>0</v>
      </c>
      <c r="W334" s="392">
        <f>+X334+Z334</f>
        <v>0</v>
      </c>
      <c r="X334" s="396">
        <v>0</v>
      </c>
      <c r="Y334" s="396">
        <v>0</v>
      </c>
      <c r="Z334" s="395">
        <v>0</v>
      </c>
      <c r="AA334" s="397">
        <v>0</v>
      </c>
      <c r="AB334" s="397">
        <v>0</v>
      </c>
      <c r="AC334" s="687" t="s">
        <v>193</v>
      </c>
      <c r="AD334" s="637" t="s">
        <v>39</v>
      </c>
      <c r="AE334" s="637" t="s">
        <v>39</v>
      </c>
      <c r="AF334" s="640" t="s">
        <v>39</v>
      </c>
      <c r="AQ334" s="70"/>
      <c r="AR334" s="70"/>
      <c r="AS334" s="70"/>
      <c r="AT334" s="70"/>
      <c r="AU334" s="70"/>
      <c r="AV334" s="70"/>
      <c r="AW334" s="70"/>
      <c r="AX334" s="70"/>
      <c r="AY334" s="70"/>
      <c r="AZ334" s="70"/>
      <c r="BA334" s="70"/>
      <c r="BB334" s="70"/>
      <c r="BC334" s="70"/>
      <c r="BD334" s="70"/>
      <c r="BE334" s="70"/>
      <c r="BF334" s="70"/>
      <c r="BG334" s="71"/>
      <c r="BH334" s="60"/>
      <c r="BI334" s="60"/>
      <c r="BJ334" s="60"/>
      <c r="BK334" s="60"/>
      <c r="BL334" s="60"/>
      <c r="BM334" s="60"/>
      <c r="BN334" s="60"/>
      <c r="BO334" s="60"/>
    </row>
    <row r="335" spans="1:67" ht="31.5" customHeight="1" thickBot="1" x14ac:dyDescent="0.25">
      <c r="A335" s="655"/>
      <c r="B335" s="589"/>
      <c r="C335" s="555"/>
      <c r="D335" s="558"/>
      <c r="E335" s="561"/>
      <c r="F335" s="564"/>
      <c r="G335" s="1018"/>
      <c r="H335" s="987"/>
      <c r="I335" s="573"/>
      <c r="J335" s="134" t="s">
        <v>26</v>
      </c>
      <c r="K335" s="106">
        <f t="shared" ref="K335:AB335" si="127">SUM(K334:K334)</f>
        <v>443.5</v>
      </c>
      <c r="L335" s="175">
        <f t="shared" si="127"/>
        <v>0</v>
      </c>
      <c r="M335" s="175">
        <f t="shared" si="127"/>
        <v>0</v>
      </c>
      <c r="N335" s="21">
        <f t="shared" si="127"/>
        <v>443.5</v>
      </c>
      <c r="O335" s="106">
        <f t="shared" si="127"/>
        <v>0</v>
      </c>
      <c r="P335" s="3">
        <f t="shared" si="127"/>
        <v>0</v>
      </c>
      <c r="Q335" s="3">
        <f t="shared" si="127"/>
        <v>0</v>
      </c>
      <c r="R335" s="21">
        <f t="shared" si="127"/>
        <v>0</v>
      </c>
      <c r="S335" s="106">
        <f t="shared" si="127"/>
        <v>0</v>
      </c>
      <c r="T335" s="175">
        <f t="shared" si="127"/>
        <v>0</v>
      </c>
      <c r="U335" s="175">
        <f t="shared" si="127"/>
        <v>0</v>
      </c>
      <c r="V335" s="21">
        <f t="shared" si="127"/>
        <v>0</v>
      </c>
      <c r="W335" s="20">
        <f t="shared" si="127"/>
        <v>0</v>
      </c>
      <c r="X335" s="3">
        <f t="shared" si="127"/>
        <v>0</v>
      </c>
      <c r="Y335" s="3">
        <f t="shared" si="127"/>
        <v>0</v>
      </c>
      <c r="Z335" s="21">
        <f t="shared" si="127"/>
        <v>0</v>
      </c>
      <c r="AA335" s="23">
        <f t="shared" si="127"/>
        <v>0</v>
      </c>
      <c r="AB335" s="23">
        <f t="shared" si="127"/>
        <v>0</v>
      </c>
      <c r="AC335" s="688"/>
      <c r="AD335" s="639"/>
      <c r="AE335" s="639"/>
      <c r="AF335" s="642"/>
      <c r="AQ335" s="70"/>
      <c r="AR335" s="70"/>
      <c r="AS335" s="70"/>
      <c r="AT335" s="70"/>
      <c r="AU335" s="70"/>
      <c r="AV335" s="70"/>
      <c r="AW335" s="70"/>
      <c r="AX335" s="70"/>
      <c r="AY335" s="70"/>
      <c r="AZ335" s="70"/>
      <c r="BA335" s="70"/>
      <c r="BB335" s="70"/>
      <c r="BC335" s="70"/>
      <c r="BD335" s="70"/>
      <c r="BE335" s="70"/>
      <c r="BF335" s="70"/>
      <c r="BG335" s="71"/>
      <c r="BH335" s="60"/>
      <c r="BI335" s="60"/>
      <c r="BJ335" s="60"/>
      <c r="BK335" s="60"/>
      <c r="BL335" s="60"/>
      <c r="BM335" s="60"/>
      <c r="BN335" s="60"/>
      <c r="BO335" s="60"/>
    </row>
    <row r="336" spans="1:67" ht="24.75" customHeight="1" x14ac:dyDescent="0.2">
      <c r="A336" s="653" t="s">
        <v>17</v>
      </c>
      <c r="B336" s="587" t="s">
        <v>18</v>
      </c>
      <c r="C336" s="678" t="s">
        <v>27</v>
      </c>
      <c r="D336" s="1012" t="s">
        <v>70</v>
      </c>
      <c r="E336" s="592" t="s">
        <v>245</v>
      </c>
      <c r="F336" s="742"/>
      <c r="G336" s="1016" t="s">
        <v>250</v>
      </c>
      <c r="H336" s="986" t="s">
        <v>21</v>
      </c>
      <c r="I336" s="571" t="s">
        <v>36</v>
      </c>
      <c r="J336" s="225" t="s">
        <v>28</v>
      </c>
      <c r="K336" s="226">
        <f>+L336+N336</f>
        <v>0</v>
      </c>
      <c r="L336" s="227">
        <v>0</v>
      </c>
      <c r="M336" s="228">
        <v>0</v>
      </c>
      <c r="N336" s="229">
        <v>0</v>
      </c>
      <c r="O336" s="226">
        <f>+P336+R336</f>
        <v>0</v>
      </c>
      <c r="P336" s="227">
        <v>0</v>
      </c>
      <c r="Q336" s="228">
        <v>0</v>
      </c>
      <c r="R336" s="229">
        <v>0</v>
      </c>
      <c r="S336" s="226">
        <f>+T336+V336</f>
        <v>0</v>
      </c>
      <c r="T336" s="227">
        <v>0</v>
      </c>
      <c r="U336" s="228">
        <v>0</v>
      </c>
      <c r="V336" s="229">
        <v>0</v>
      </c>
      <c r="W336" s="226">
        <f>+X336+Z336</f>
        <v>0</v>
      </c>
      <c r="X336" s="233">
        <v>0</v>
      </c>
      <c r="Y336" s="233">
        <v>0</v>
      </c>
      <c r="Z336" s="229">
        <v>0</v>
      </c>
      <c r="AA336" s="234">
        <v>0</v>
      </c>
      <c r="AB336" s="234">
        <v>0</v>
      </c>
      <c r="AC336" s="491" t="s">
        <v>246</v>
      </c>
      <c r="AD336" s="539" t="s">
        <v>39</v>
      </c>
      <c r="AE336" s="539" t="s">
        <v>39</v>
      </c>
      <c r="AF336" s="538" t="s">
        <v>39</v>
      </c>
      <c r="AQ336" s="70"/>
      <c r="AR336" s="70"/>
      <c r="AS336" s="70"/>
      <c r="AT336" s="70"/>
      <c r="AU336" s="70"/>
      <c r="AV336" s="70"/>
      <c r="AW336" s="70"/>
      <c r="AX336" s="70"/>
      <c r="AY336" s="70"/>
      <c r="AZ336" s="70"/>
      <c r="BA336" s="70"/>
      <c r="BB336" s="70"/>
      <c r="BC336" s="70"/>
      <c r="BD336" s="70"/>
      <c r="BE336" s="70"/>
      <c r="BF336" s="70"/>
      <c r="BG336" s="71"/>
      <c r="BH336" s="60"/>
      <c r="BI336" s="60"/>
      <c r="BJ336" s="60"/>
      <c r="BK336" s="60"/>
      <c r="BL336" s="60"/>
      <c r="BM336" s="60"/>
      <c r="BN336" s="60"/>
      <c r="BO336" s="60"/>
    </row>
    <row r="337" spans="1:67" ht="21" customHeight="1" thickBot="1" x14ac:dyDescent="0.25">
      <c r="A337" s="654"/>
      <c r="B337" s="588"/>
      <c r="C337" s="679"/>
      <c r="D337" s="1013"/>
      <c r="E337" s="1014"/>
      <c r="F337" s="1015"/>
      <c r="G337" s="1017"/>
      <c r="H337" s="988"/>
      <c r="I337" s="572"/>
      <c r="J337" s="398" t="s">
        <v>87</v>
      </c>
      <c r="K337" s="230">
        <f>L337+N337</f>
        <v>0</v>
      </c>
      <c r="L337" s="231">
        <v>0</v>
      </c>
      <c r="M337" s="231">
        <v>0</v>
      </c>
      <c r="N337" s="232">
        <v>0</v>
      </c>
      <c r="O337" s="230">
        <f>P337+R337</f>
        <v>0</v>
      </c>
      <c r="P337" s="231">
        <v>0</v>
      </c>
      <c r="Q337" s="231">
        <v>0</v>
      </c>
      <c r="R337" s="232">
        <v>0</v>
      </c>
      <c r="S337" s="230">
        <f>T337+V337</f>
        <v>0</v>
      </c>
      <c r="T337" s="231">
        <v>0</v>
      </c>
      <c r="U337" s="231">
        <v>0</v>
      </c>
      <c r="V337" s="232">
        <v>0</v>
      </c>
      <c r="W337" s="230">
        <f>X337+Z337</f>
        <v>0</v>
      </c>
      <c r="X337" s="231">
        <v>0</v>
      </c>
      <c r="Y337" s="231">
        <v>0</v>
      </c>
      <c r="Z337" s="232">
        <v>0</v>
      </c>
      <c r="AA337" s="235">
        <v>0</v>
      </c>
      <c r="AB337" s="235">
        <v>0</v>
      </c>
      <c r="AC337" s="989" t="s">
        <v>247</v>
      </c>
      <c r="AD337" s="638" t="s">
        <v>39</v>
      </c>
      <c r="AE337" s="638" t="s">
        <v>39</v>
      </c>
      <c r="AF337" s="641" t="s">
        <v>39</v>
      </c>
      <c r="AQ337" s="70"/>
      <c r="AR337" s="70"/>
      <c r="AS337" s="70"/>
      <c r="AT337" s="70"/>
      <c r="AU337" s="70"/>
      <c r="AV337" s="70"/>
      <c r="AW337" s="70"/>
      <c r="AX337" s="70"/>
      <c r="AY337" s="70"/>
      <c r="AZ337" s="70"/>
      <c r="BA337" s="70"/>
      <c r="BB337" s="70"/>
      <c r="BC337" s="70"/>
      <c r="BD337" s="70"/>
      <c r="BE337" s="70"/>
      <c r="BF337" s="70"/>
      <c r="BG337" s="71"/>
      <c r="BH337" s="60"/>
      <c r="BI337" s="60"/>
      <c r="BJ337" s="60"/>
      <c r="BK337" s="60"/>
      <c r="BL337" s="60"/>
      <c r="BM337" s="60"/>
      <c r="BN337" s="60"/>
      <c r="BO337" s="60"/>
    </row>
    <row r="338" spans="1:67" ht="24.75" customHeight="1" thickBot="1" x14ac:dyDescent="0.25">
      <c r="A338" s="655"/>
      <c r="B338" s="589"/>
      <c r="C338" s="555"/>
      <c r="D338" s="558"/>
      <c r="E338" s="561"/>
      <c r="F338" s="564"/>
      <c r="G338" s="1018"/>
      <c r="H338" s="987"/>
      <c r="I338" s="573"/>
      <c r="J338" s="134" t="s">
        <v>26</v>
      </c>
      <c r="K338" s="382">
        <f t="shared" ref="K338:AB338" si="128">SUM(K336:K336)</f>
        <v>0</v>
      </c>
      <c r="L338" s="135">
        <f t="shared" si="128"/>
        <v>0</v>
      </c>
      <c r="M338" s="135">
        <f t="shared" si="128"/>
        <v>0</v>
      </c>
      <c r="N338" s="343">
        <f t="shared" si="128"/>
        <v>0</v>
      </c>
      <c r="O338" s="382">
        <f t="shared" si="128"/>
        <v>0</v>
      </c>
      <c r="P338" s="136">
        <f t="shared" si="128"/>
        <v>0</v>
      </c>
      <c r="Q338" s="136">
        <f t="shared" si="128"/>
        <v>0</v>
      </c>
      <c r="R338" s="343">
        <f t="shared" si="128"/>
        <v>0</v>
      </c>
      <c r="S338" s="382">
        <f t="shared" si="128"/>
        <v>0</v>
      </c>
      <c r="T338" s="135">
        <f t="shared" si="128"/>
        <v>0</v>
      </c>
      <c r="U338" s="135">
        <f t="shared" si="128"/>
        <v>0</v>
      </c>
      <c r="V338" s="343">
        <f t="shared" si="128"/>
        <v>0</v>
      </c>
      <c r="W338" s="342">
        <f t="shared" si="128"/>
        <v>0</v>
      </c>
      <c r="X338" s="136">
        <f t="shared" si="128"/>
        <v>0</v>
      </c>
      <c r="Y338" s="136">
        <f t="shared" si="128"/>
        <v>0</v>
      </c>
      <c r="Z338" s="343">
        <f t="shared" si="128"/>
        <v>0</v>
      </c>
      <c r="AA338" s="340">
        <f t="shared" si="128"/>
        <v>0</v>
      </c>
      <c r="AB338" s="340">
        <f t="shared" si="128"/>
        <v>0</v>
      </c>
      <c r="AC338" s="688"/>
      <c r="AD338" s="639"/>
      <c r="AE338" s="639"/>
      <c r="AF338" s="642"/>
      <c r="AQ338" s="70"/>
      <c r="AR338" s="70"/>
      <c r="AS338" s="70"/>
      <c r="AT338" s="70"/>
      <c r="AU338" s="70"/>
      <c r="AV338" s="70"/>
      <c r="AW338" s="70"/>
      <c r="AX338" s="70"/>
      <c r="AY338" s="70"/>
      <c r="AZ338" s="70"/>
      <c r="BA338" s="70"/>
      <c r="BB338" s="70"/>
      <c r="BC338" s="70"/>
      <c r="BD338" s="70"/>
      <c r="BE338" s="70"/>
      <c r="BF338" s="70"/>
      <c r="BG338" s="71"/>
      <c r="BH338" s="60"/>
      <c r="BI338" s="60"/>
      <c r="BJ338" s="60"/>
      <c r="BK338" s="60"/>
      <c r="BL338" s="60"/>
      <c r="BM338" s="60"/>
      <c r="BN338" s="60"/>
      <c r="BO338" s="60"/>
    </row>
    <row r="339" spans="1:67" ht="31.5" customHeight="1" thickBot="1" x14ac:dyDescent="0.25">
      <c r="A339" s="653" t="s">
        <v>17</v>
      </c>
      <c r="B339" s="587" t="s">
        <v>18</v>
      </c>
      <c r="C339" s="678" t="s">
        <v>27</v>
      </c>
      <c r="D339" s="1006" t="s">
        <v>300</v>
      </c>
      <c r="E339" s="673" t="s">
        <v>301</v>
      </c>
      <c r="F339" s="967"/>
      <c r="G339" s="681" t="s">
        <v>302</v>
      </c>
      <c r="H339" s="683" t="s">
        <v>21</v>
      </c>
      <c r="I339" s="685" t="s">
        <v>36</v>
      </c>
      <c r="J339" s="322" t="s">
        <v>28</v>
      </c>
      <c r="K339" s="250">
        <f>+L339+N339</f>
        <v>93</v>
      </c>
      <c r="L339" s="99">
        <v>0</v>
      </c>
      <c r="M339" s="448">
        <v>0</v>
      </c>
      <c r="N339" s="100">
        <v>93</v>
      </c>
      <c r="O339" s="250">
        <f>+P339+R339</f>
        <v>195</v>
      </c>
      <c r="P339" s="99">
        <v>0</v>
      </c>
      <c r="Q339" s="448">
        <v>0</v>
      </c>
      <c r="R339" s="100">
        <v>195</v>
      </c>
      <c r="S339" s="250">
        <f>+T339+V339</f>
        <v>195</v>
      </c>
      <c r="T339" s="99">
        <v>0</v>
      </c>
      <c r="U339" s="448">
        <v>0</v>
      </c>
      <c r="V339" s="100">
        <v>195</v>
      </c>
      <c r="W339" s="250">
        <f>+X339+Z339</f>
        <v>0</v>
      </c>
      <c r="X339" s="323">
        <v>0</v>
      </c>
      <c r="Y339" s="323">
        <v>0</v>
      </c>
      <c r="Z339" s="100">
        <v>0</v>
      </c>
      <c r="AA339" s="101">
        <v>0</v>
      </c>
      <c r="AB339" s="101">
        <v>0</v>
      </c>
      <c r="AC339" s="687" t="s">
        <v>303</v>
      </c>
      <c r="AD339" s="637" t="s">
        <v>79</v>
      </c>
      <c r="AE339" s="637" t="s">
        <v>39</v>
      </c>
      <c r="AF339" s="640" t="s">
        <v>39</v>
      </c>
      <c r="AQ339" s="70"/>
      <c r="AR339" s="70"/>
      <c r="AS339" s="70"/>
      <c r="AT339" s="70"/>
      <c r="AU339" s="70"/>
      <c r="AV339" s="70"/>
      <c r="AW339" s="70"/>
      <c r="AX339" s="70"/>
      <c r="AY339" s="70"/>
      <c r="AZ339" s="70"/>
      <c r="BA339" s="70"/>
      <c r="BB339" s="70"/>
      <c r="BC339" s="70"/>
      <c r="BD339" s="70"/>
      <c r="BE339" s="70"/>
      <c r="BF339" s="70"/>
      <c r="BG339" s="71"/>
      <c r="BH339" s="60"/>
      <c r="BI339" s="60"/>
      <c r="BJ339" s="60"/>
      <c r="BK339" s="60"/>
      <c r="BL339" s="60"/>
      <c r="BM339" s="60"/>
      <c r="BN339" s="60"/>
      <c r="BO339" s="60"/>
    </row>
    <row r="340" spans="1:67" ht="28.5" customHeight="1" thickBot="1" x14ac:dyDescent="0.25">
      <c r="A340" s="655"/>
      <c r="B340" s="589"/>
      <c r="C340" s="555"/>
      <c r="D340" s="1007"/>
      <c r="E340" s="675"/>
      <c r="F340" s="713"/>
      <c r="G340" s="682"/>
      <c r="H340" s="684"/>
      <c r="I340" s="686"/>
      <c r="J340" s="134" t="s">
        <v>26</v>
      </c>
      <c r="K340" s="382">
        <f t="shared" ref="K340:AB340" si="129">SUM(K339:K339)</f>
        <v>93</v>
      </c>
      <c r="L340" s="135">
        <f t="shared" si="129"/>
        <v>0</v>
      </c>
      <c r="M340" s="135">
        <f t="shared" si="129"/>
        <v>0</v>
      </c>
      <c r="N340" s="343">
        <f t="shared" si="129"/>
        <v>93</v>
      </c>
      <c r="O340" s="382">
        <f t="shared" si="129"/>
        <v>195</v>
      </c>
      <c r="P340" s="136">
        <f t="shared" si="129"/>
        <v>0</v>
      </c>
      <c r="Q340" s="136">
        <f t="shared" si="129"/>
        <v>0</v>
      </c>
      <c r="R340" s="343">
        <f t="shared" si="129"/>
        <v>195</v>
      </c>
      <c r="S340" s="382">
        <f t="shared" si="129"/>
        <v>195</v>
      </c>
      <c r="T340" s="135">
        <f t="shared" si="129"/>
        <v>0</v>
      </c>
      <c r="U340" s="135">
        <f t="shared" si="129"/>
        <v>0</v>
      </c>
      <c r="V340" s="343">
        <f t="shared" si="129"/>
        <v>195</v>
      </c>
      <c r="W340" s="342">
        <f t="shared" si="129"/>
        <v>0</v>
      </c>
      <c r="X340" s="136">
        <f t="shared" si="129"/>
        <v>0</v>
      </c>
      <c r="Y340" s="136">
        <f t="shared" si="129"/>
        <v>0</v>
      </c>
      <c r="Z340" s="343">
        <f t="shared" si="129"/>
        <v>0</v>
      </c>
      <c r="AA340" s="340">
        <f t="shared" si="129"/>
        <v>0</v>
      </c>
      <c r="AB340" s="340">
        <f t="shared" si="129"/>
        <v>0</v>
      </c>
      <c r="AC340" s="688"/>
      <c r="AD340" s="639"/>
      <c r="AE340" s="639"/>
      <c r="AF340" s="642"/>
      <c r="AQ340" s="70"/>
      <c r="AR340" s="70"/>
      <c r="AS340" s="70"/>
      <c r="AT340" s="70"/>
      <c r="AU340" s="70"/>
      <c r="AV340" s="70"/>
      <c r="AW340" s="70"/>
      <c r="AX340" s="70"/>
      <c r="AY340" s="70"/>
      <c r="AZ340" s="70"/>
      <c r="BA340" s="70"/>
      <c r="BB340" s="70"/>
      <c r="BC340" s="70"/>
      <c r="BD340" s="70"/>
      <c r="BE340" s="70"/>
      <c r="BF340" s="70"/>
      <c r="BG340" s="71"/>
      <c r="BH340" s="60"/>
      <c r="BI340" s="60"/>
      <c r="BJ340" s="60"/>
      <c r="BK340" s="60"/>
      <c r="BL340" s="60"/>
      <c r="BM340" s="60"/>
      <c r="BN340" s="60"/>
      <c r="BO340" s="60"/>
    </row>
    <row r="341" spans="1:67" ht="28.5" customHeight="1" thickBot="1" x14ac:dyDescent="0.25">
      <c r="A341" s="653" t="s">
        <v>17</v>
      </c>
      <c r="B341" s="587" t="s">
        <v>18</v>
      </c>
      <c r="C341" s="678" t="s">
        <v>27</v>
      </c>
      <c r="D341" s="1006" t="s">
        <v>311</v>
      </c>
      <c r="E341" s="673" t="s">
        <v>312</v>
      </c>
      <c r="F341" s="967"/>
      <c r="G341" s="681" t="s">
        <v>93</v>
      </c>
      <c r="H341" s="683" t="s">
        <v>21</v>
      </c>
      <c r="I341" s="685" t="s">
        <v>36</v>
      </c>
      <c r="J341" s="322" t="s">
        <v>28</v>
      </c>
      <c r="K341" s="250">
        <f>+L341+N341</f>
        <v>277.5</v>
      </c>
      <c r="L341" s="99">
        <v>0</v>
      </c>
      <c r="M341" s="448">
        <v>0</v>
      </c>
      <c r="N341" s="100">
        <v>277.5</v>
      </c>
      <c r="O341" s="250">
        <f>+P341+R341</f>
        <v>0</v>
      </c>
      <c r="P341" s="99">
        <v>0</v>
      </c>
      <c r="Q341" s="448">
        <v>0</v>
      </c>
      <c r="R341" s="100">
        <v>0</v>
      </c>
      <c r="S341" s="250">
        <f>+T341+V341</f>
        <v>100</v>
      </c>
      <c r="T341" s="99">
        <v>0</v>
      </c>
      <c r="U341" s="448">
        <v>0</v>
      </c>
      <c r="V341" s="100">
        <v>100</v>
      </c>
      <c r="W341" s="250">
        <f>+X341+Z341</f>
        <v>0</v>
      </c>
      <c r="X341" s="323">
        <v>0</v>
      </c>
      <c r="Y341" s="323">
        <v>0</v>
      </c>
      <c r="Z341" s="100">
        <v>0</v>
      </c>
      <c r="AA341" s="101">
        <v>0</v>
      </c>
      <c r="AB341" s="101">
        <v>0</v>
      </c>
      <c r="AC341" s="687" t="s">
        <v>313</v>
      </c>
      <c r="AD341" s="637" t="s">
        <v>39</v>
      </c>
      <c r="AE341" s="637" t="s">
        <v>39</v>
      </c>
      <c r="AF341" s="640" t="s">
        <v>39</v>
      </c>
      <c r="AQ341" s="70"/>
      <c r="AR341" s="70"/>
      <c r="AS341" s="70"/>
      <c r="AT341" s="70"/>
      <c r="AU341" s="70"/>
      <c r="AV341" s="70"/>
      <c r="AW341" s="70"/>
      <c r="AX341" s="70"/>
      <c r="AY341" s="70"/>
      <c r="AZ341" s="70"/>
      <c r="BA341" s="70"/>
      <c r="BB341" s="70"/>
      <c r="BC341" s="70"/>
      <c r="BD341" s="70"/>
      <c r="BE341" s="70"/>
      <c r="BF341" s="70"/>
      <c r="BG341" s="71"/>
      <c r="BH341" s="60"/>
      <c r="BI341" s="60"/>
      <c r="BJ341" s="60"/>
      <c r="BK341" s="60"/>
      <c r="BL341" s="60"/>
      <c r="BM341" s="60"/>
      <c r="BN341" s="60"/>
      <c r="BO341" s="60"/>
    </row>
    <row r="342" spans="1:67" ht="34.5" customHeight="1" thickBot="1" x14ac:dyDescent="0.25">
      <c r="A342" s="655"/>
      <c r="B342" s="589"/>
      <c r="C342" s="555"/>
      <c r="D342" s="1007"/>
      <c r="E342" s="675"/>
      <c r="F342" s="713"/>
      <c r="G342" s="682"/>
      <c r="H342" s="684"/>
      <c r="I342" s="686"/>
      <c r="J342" s="134" t="s">
        <v>26</v>
      </c>
      <c r="K342" s="382">
        <f t="shared" ref="K342:AB342" si="130">SUM(K341:K341)</f>
        <v>277.5</v>
      </c>
      <c r="L342" s="135">
        <f t="shared" si="130"/>
        <v>0</v>
      </c>
      <c r="M342" s="135">
        <f t="shared" si="130"/>
        <v>0</v>
      </c>
      <c r="N342" s="343">
        <f t="shared" si="130"/>
        <v>277.5</v>
      </c>
      <c r="O342" s="382">
        <f t="shared" si="130"/>
        <v>0</v>
      </c>
      <c r="P342" s="136">
        <f t="shared" si="130"/>
        <v>0</v>
      </c>
      <c r="Q342" s="136">
        <f t="shared" si="130"/>
        <v>0</v>
      </c>
      <c r="R342" s="343">
        <f t="shared" si="130"/>
        <v>0</v>
      </c>
      <c r="S342" s="382">
        <f t="shared" si="130"/>
        <v>100</v>
      </c>
      <c r="T342" s="135">
        <f t="shared" si="130"/>
        <v>0</v>
      </c>
      <c r="U342" s="135">
        <f t="shared" si="130"/>
        <v>0</v>
      </c>
      <c r="V342" s="343">
        <f t="shared" si="130"/>
        <v>100</v>
      </c>
      <c r="W342" s="342">
        <f t="shared" si="130"/>
        <v>0</v>
      </c>
      <c r="X342" s="136">
        <f t="shared" si="130"/>
        <v>0</v>
      </c>
      <c r="Y342" s="136">
        <f t="shared" si="130"/>
        <v>0</v>
      </c>
      <c r="Z342" s="343">
        <f t="shared" si="130"/>
        <v>0</v>
      </c>
      <c r="AA342" s="340">
        <f t="shared" si="130"/>
        <v>0</v>
      </c>
      <c r="AB342" s="340">
        <f t="shared" si="130"/>
        <v>0</v>
      </c>
      <c r="AC342" s="688"/>
      <c r="AD342" s="639"/>
      <c r="AE342" s="639"/>
      <c r="AF342" s="642"/>
      <c r="AQ342" s="70"/>
      <c r="AR342" s="70"/>
      <c r="AS342" s="70"/>
      <c r="AT342" s="70"/>
      <c r="AU342" s="70"/>
      <c r="AV342" s="70"/>
      <c r="AW342" s="70"/>
      <c r="AX342" s="70"/>
      <c r="AY342" s="70"/>
      <c r="AZ342" s="70"/>
      <c r="BA342" s="70"/>
      <c r="BB342" s="70"/>
      <c r="BC342" s="70"/>
      <c r="BD342" s="70"/>
      <c r="BE342" s="70"/>
      <c r="BF342" s="70"/>
      <c r="BG342" s="71"/>
      <c r="BH342" s="60"/>
      <c r="BI342" s="60"/>
      <c r="BJ342" s="60"/>
      <c r="BK342" s="60"/>
      <c r="BL342" s="60"/>
      <c r="BM342" s="60"/>
      <c r="BN342" s="60"/>
      <c r="BO342" s="60"/>
    </row>
    <row r="343" spans="1:67" ht="21.75" customHeight="1" thickBot="1" x14ac:dyDescent="0.25">
      <c r="A343" s="521" t="s">
        <v>17</v>
      </c>
      <c r="B343" s="32" t="s">
        <v>18</v>
      </c>
      <c r="C343" s="37" t="s">
        <v>27</v>
      </c>
      <c r="D343" s="31"/>
      <c r="E343" s="1008" t="s">
        <v>80</v>
      </c>
      <c r="F343" s="1008"/>
      <c r="G343" s="1008"/>
      <c r="H343" s="1008"/>
      <c r="I343" s="1008"/>
      <c r="J343" s="1009"/>
      <c r="K343" s="33">
        <f>K255+K259+K263+K266+K269+K272+K275+K279+K282+K285+K288+K290+K293+K296+K299+K303+K306+K310+K314+K317+K321+K325+K328+K331+K333+K335+K342+K338+K340</f>
        <v>2846.7000000000003</v>
      </c>
      <c r="L343" s="34">
        <f t="shared" ref="L343:AB343" si="131">L255+L259+L263+L266+L269+L272+L275+L279+L282+L285+L288+L290+L293+L296+L299+L303+L306+L310+L314+L317+L321+L325+L328+L331+L333+L335+L342+L338+L340</f>
        <v>223.1</v>
      </c>
      <c r="M343" s="34">
        <f t="shared" si="131"/>
        <v>0</v>
      </c>
      <c r="N343" s="35">
        <f t="shared" si="131"/>
        <v>2623.6</v>
      </c>
      <c r="O343" s="33">
        <f t="shared" si="131"/>
        <v>2943.9</v>
      </c>
      <c r="P343" s="34">
        <f t="shared" si="131"/>
        <v>638.9</v>
      </c>
      <c r="Q343" s="34">
        <f t="shared" si="131"/>
        <v>0</v>
      </c>
      <c r="R343" s="35">
        <f t="shared" si="131"/>
        <v>2305</v>
      </c>
      <c r="S343" s="33">
        <f t="shared" si="131"/>
        <v>1091.9000000000001</v>
      </c>
      <c r="T343" s="34">
        <f t="shared" si="131"/>
        <v>188.9</v>
      </c>
      <c r="U343" s="34">
        <f t="shared" si="131"/>
        <v>0</v>
      </c>
      <c r="V343" s="35">
        <f t="shared" si="131"/>
        <v>903</v>
      </c>
      <c r="W343" s="33">
        <f t="shared" si="131"/>
        <v>0</v>
      </c>
      <c r="X343" s="34">
        <f t="shared" si="131"/>
        <v>0</v>
      </c>
      <c r="Y343" s="34">
        <f t="shared" si="131"/>
        <v>0</v>
      </c>
      <c r="Z343" s="35">
        <f t="shared" si="131"/>
        <v>0</v>
      </c>
      <c r="AA343" s="36">
        <f t="shared" si="131"/>
        <v>638.9</v>
      </c>
      <c r="AB343" s="36">
        <f t="shared" si="131"/>
        <v>658.9</v>
      </c>
      <c r="AC343" s="1010"/>
      <c r="AD343" s="1010"/>
      <c r="AE343" s="1010"/>
      <c r="AF343" s="1011"/>
      <c r="AQ343" s="70"/>
      <c r="AR343" s="70"/>
      <c r="AS343" s="70"/>
      <c r="AT343" s="70"/>
      <c r="AU343" s="70"/>
      <c r="AV343" s="70"/>
      <c r="AW343" s="70"/>
      <c r="AX343" s="70"/>
      <c r="AY343" s="70"/>
      <c r="AZ343" s="70"/>
      <c r="BA343" s="70"/>
      <c r="BB343" s="70"/>
      <c r="BC343" s="70"/>
      <c r="BD343" s="70"/>
      <c r="BE343" s="70"/>
      <c r="BF343" s="70"/>
      <c r="BG343" s="71"/>
      <c r="BH343" s="60"/>
      <c r="BI343" s="60"/>
      <c r="BJ343" s="60"/>
      <c r="BK343" s="60"/>
      <c r="BL343" s="60"/>
      <c r="BM343" s="60"/>
      <c r="BN343" s="60"/>
      <c r="BO343" s="60"/>
    </row>
    <row r="344" spans="1:67" ht="21" customHeight="1" thickBot="1" x14ac:dyDescent="0.25">
      <c r="A344" s="531" t="s">
        <v>17</v>
      </c>
      <c r="B344" s="32" t="s">
        <v>18</v>
      </c>
      <c r="C344" s="37" t="s">
        <v>31</v>
      </c>
      <c r="D344" s="978" t="s">
        <v>103</v>
      </c>
      <c r="E344" s="979"/>
      <c r="F344" s="979"/>
      <c r="G344" s="979"/>
      <c r="H344" s="979"/>
      <c r="I344" s="979"/>
      <c r="J344" s="979"/>
      <c r="K344" s="980"/>
      <c r="L344" s="980"/>
      <c r="M344" s="980"/>
      <c r="N344" s="980"/>
      <c r="O344" s="980"/>
      <c r="P344" s="980"/>
      <c r="Q344" s="980"/>
      <c r="R344" s="980"/>
      <c r="S344" s="980"/>
      <c r="T344" s="980"/>
      <c r="U344" s="980"/>
      <c r="V344" s="980"/>
      <c r="W344" s="980"/>
      <c r="X344" s="980"/>
      <c r="Y344" s="980"/>
      <c r="Z344" s="980"/>
      <c r="AA344" s="980"/>
      <c r="AB344" s="980"/>
      <c r="AC344" s="979"/>
      <c r="AD344" s="979"/>
      <c r="AE344" s="979"/>
      <c r="AF344" s="981"/>
      <c r="AQ344" s="70"/>
      <c r="AR344" s="70"/>
      <c r="AS344" s="70"/>
      <c r="AT344" s="70"/>
      <c r="AU344" s="70"/>
      <c r="AV344" s="70"/>
      <c r="AW344" s="70"/>
      <c r="AX344" s="70"/>
      <c r="AY344" s="70"/>
      <c r="AZ344" s="70"/>
      <c r="BA344" s="70"/>
      <c r="BB344" s="70"/>
      <c r="BC344" s="70"/>
      <c r="BD344" s="70"/>
      <c r="BE344" s="70"/>
      <c r="BF344" s="70"/>
      <c r="BG344" s="71"/>
      <c r="BH344" s="60"/>
      <c r="BI344" s="60"/>
      <c r="BJ344" s="60"/>
      <c r="BK344" s="60"/>
      <c r="BL344" s="60"/>
      <c r="BM344" s="60"/>
      <c r="BN344" s="60"/>
      <c r="BO344" s="60"/>
    </row>
    <row r="345" spans="1:67" ht="16.5" customHeight="1" x14ac:dyDescent="0.2">
      <c r="A345" s="583" t="s">
        <v>17</v>
      </c>
      <c r="B345" s="587" t="s">
        <v>18</v>
      </c>
      <c r="C345" s="678" t="s">
        <v>31</v>
      </c>
      <c r="D345" s="759" t="s">
        <v>27</v>
      </c>
      <c r="E345" s="793" t="s">
        <v>104</v>
      </c>
      <c r="F345" s="1001"/>
      <c r="G345" s="632" t="s">
        <v>398</v>
      </c>
      <c r="H345" s="676" t="s">
        <v>21</v>
      </c>
      <c r="I345" s="728" t="s">
        <v>36</v>
      </c>
      <c r="J345" s="275" t="s">
        <v>318</v>
      </c>
      <c r="K345" s="156">
        <f>+L345+N345</f>
        <v>0</v>
      </c>
      <c r="L345" s="117">
        <v>0</v>
      </c>
      <c r="M345" s="168">
        <v>0</v>
      </c>
      <c r="N345" s="155">
        <v>0</v>
      </c>
      <c r="O345" s="153">
        <f>+P345+R345</f>
        <v>0</v>
      </c>
      <c r="P345" s="168">
        <v>0</v>
      </c>
      <c r="Q345" s="168">
        <v>0</v>
      </c>
      <c r="R345" s="155">
        <v>0</v>
      </c>
      <c r="S345" s="153">
        <f>+T345+V345</f>
        <v>0</v>
      </c>
      <c r="T345" s="168">
        <v>0</v>
      </c>
      <c r="U345" s="168">
        <v>0</v>
      </c>
      <c r="V345" s="171">
        <v>0</v>
      </c>
      <c r="W345" s="186">
        <f>+X345+Z345</f>
        <v>0</v>
      </c>
      <c r="X345" s="168">
        <v>0</v>
      </c>
      <c r="Y345" s="168">
        <v>0</v>
      </c>
      <c r="Z345" s="155">
        <v>0</v>
      </c>
      <c r="AA345" s="158">
        <v>0</v>
      </c>
      <c r="AB345" s="158">
        <v>0</v>
      </c>
      <c r="AC345" s="984" t="s">
        <v>279</v>
      </c>
      <c r="AD345" s="848">
        <v>100</v>
      </c>
      <c r="AE345" s="848">
        <v>0</v>
      </c>
      <c r="AF345" s="851">
        <v>0</v>
      </c>
      <c r="AQ345" s="70"/>
      <c r="AR345" s="70"/>
      <c r="AS345" s="70"/>
      <c r="AT345" s="70"/>
      <c r="AU345" s="70"/>
      <c r="AV345" s="70"/>
      <c r="AW345" s="70"/>
      <c r="AX345" s="70"/>
      <c r="AY345" s="70"/>
      <c r="AZ345" s="70"/>
      <c r="BA345" s="70"/>
      <c r="BB345" s="70"/>
      <c r="BC345" s="70"/>
      <c r="BD345" s="70"/>
      <c r="BE345" s="70"/>
      <c r="BF345" s="70"/>
      <c r="BG345" s="71"/>
      <c r="BH345" s="60"/>
      <c r="BI345" s="60"/>
      <c r="BJ345" s="60"/>
      <c r="BK345" s="60"/>
      <c r="BL345" s="60"/>
      <c r="BM345" s="60"/>
      <c r="BN345" s="60"/>
      <c r="BO345" s="60"/>
    </row>
    <row r="346" spans="1:67" ht="17.25" customHeight="1" x14ac:dyDescent="0.2">
      <c r="A346" s="585"/>
      <c r="B346" s="588"/>
      <c r="C346" s="689"/>
      <c r="D346" s="760"/>
      <c r="E346" s="794"/>
      <c r="F346" s="1002"/>
      <c r="G346" s="633"/>
      <c r="H346" s="677"/>
      <c r="I346" s="729"/>
      <c r="J346" s="276" t="s">
        <v>28</v>
      </c>
      <c r="K346" s="190">
        <f>+L346+N346</f>
        <v>1812.9</v>
      </c>
      <c r="L346" s="137">
        <v>0</v>
      </c>
      <c r="M346" s="138">
        <v>0</v>
      </c>
      <c r="N346" s="199">
        <v>1812.9</v>
      </c>
      <c r="O346" s="184">
        <f>+P346+R346</f>
        <v>100</v>
      </c>
      <c r="P346" s="137">
        <v>0</v>
      </c>
      <c r="Q346" s="137">
        <v>0</v>
      </c>
      <c r="R346" s="199">
        <v>100</v>
      </c>
      <c r="S346" s="184">
        <f>+T346+V346</f>
        <v>100</v>
      </c>
      <c r="T346" s="138">
        <v>0</v>
      </c>
      <c r="U346" s="339">
        <v>0</v>
      </c>
      <c r="V346" s="199">
        <v>100</v>
      </c>
      <c r="W346" s="187">
        <f>+X346+Z346</f>
        <v>0</v>
      </c>
      <c r="X346" s="138">
        <v>0</v>
      </c>
      <c r="Y346" s="138">
        <v>0</v>
      </c>
      <c r="Z346" s="199">
        <v>0</v>
      </c>
      <c r="AA346" s="248">
        <v>0</v>
      </c>
      <c r="AB346" s="248">
        <v>0</v>
      </c>
      <c r="AC346" s="985"/>
      <c r="AD346" s="849"/>
      <c r="AE346" s="849"/>
      <c r="AF346" s="852"/>
      <c r="AQ346" s="70"/>
      <c r="AR346" s="70"/>
      <c r="AS346" s="70"/>
      <c r="AT346" s="70"/>
      <c r="AU346" s="70"/>
      <c r="AV346" s="70"/>
      <c r="AW346" s="70"/>
      <c r="AX346" s="70"/>
      <c r="AY346" s="70"/>
      <c r="AZ346" s="70"/>
      <c r="BA346" s="70"/>
      <c r="BB346" s="70"/>
      <c r="BC346" s="70"/>
      <c r="BD346" s="70"/>
      <c r="BE346" s="70"/>
      <c r="BF346" s="70"/>
      <c r="BG346" s="71"/>
      <c r="BH346" s="60"/>
      <c r="BI346" s="60"/>
      <c r="BJ346" s="60"/>
      <c r="BK346" s="60"/>
      <c r="BL346" s="60"/>
      <c r="BM346" s="60"/>
      <c r="BN346" s="60"/>
      <c r="BO346" s="60"/>
    </row>
    <row r="347" spans="1:67" ht="17.25" customHeight="1" thickBot="1" x14ac:dyDescent="0.25">
      <c r="A347" s="585"/>
      <c r="B347" s="588"/>
      <c r="C347" s="689"/>
      <c r="D347" s="760"/>
      <c r="E347" s="794"/>
      <c r="F347" s="1002"/>
      <c r="G347" s="633"/>
      <c r="H347" s="677"/>
      <c r="I347" s="729"/>
      <c r="J347" s="278" t="s">
        <v>24</v>
      </c>
      <c r="K347" s="187">
        <f>+L347+N347</f>
        <v>680.5</v>
      </c>
      <c r="L347" s="123">
        <v>0</v>
      </c>
      <c r="M347" s="139">
        <v>0</v>
      </c>
      <c r="N347" s="124">
        <v>680.5</v>
      </c>
      <c r="O347" s="125">
        <f>+P347+R347</f>
        <v>0</v>
      </c>
      <c r="P347" s="123">
        <v>0</v>
      </c>
      <c r="Q347" s="123">
        <v>0</v>
      </c>
      <c r="R347" s="124">
        <v>0</v>
      </c>
      <c r="S347" s="125">
        <f>+T347+V347</f>
        <v>350</v>
      </c>
      <c r="T347" s="139">
        <v>0</v>
      </c>
      <c r="U347" s="279">
        <v>0</v>
      </c>
      <c r="V347" s="124">
        <v>350</v>
      </c>
      <c r="W347" s="187">
        <f>+X347+Z347</f>
        <v>0</v>
      </c>
      <c r="X347" s="139">
        <v>0</v>
      </c>
      <c r="Y347" s="139">
        <v>0</v>
      </c>
      <c r="Z347" s="124">
        <v>0</v>
      </c>
      <c r="AA347" s="126">
        <v>0</v>
      </c>
      <c r="AB347" s="126">
        <v>0</v>
      </c>
      <c r="AC347" s="985"/>
      <c r="AD347" s="849"/>
      <c r="AE347" s="849"/>
      <c r="AF347" s="852"/>
      <c r="AQ347" s="70"/>
      <c r="AR347" s="70"/>
      <c r="AS347" s="70"/>
      <c r="AT347" s="70"/>
      <c r="AU347" s="70"/>
      <c r="AV347" s="70"/>
      <c r="AW347" s="70"/>
      <c r="AX347" s="70"/>
      <c r="AY347" s="70"/>
      <c r="AZ347" s="70"/>
      <c r="BA347" s="70"/>
      <c r="BB347" s="70"/>
      <c r="BC347" s="70"/>
      <c r="BD347" s="70"/>
      <c r="BE347" s="70"/>
      <c r="BF347" s="70"/>
      <c r="BG347" s="71"/>
      <c r="BH347" s="60"/>
      <c r="BI347" s="60"/>
      <c r="BJ347" s="60"/>
      <c r="BK347" s="60"/>
      <c r="BL347" s="60"/>
      <c r="BM347" s="60"/>
      <c r="BN347" s="60"/>
      <c r="BO347" s="60"/>
    </row>
    <row r="348" spans="1:67" ht="21" customHeight="1" thickBot="1" x14ac:dyDescent="0.25">
      <c r="A348" s="586"/>
      <c r="B348" s="589"/>
      <c r="C348" s="690"/>
      <c r="D348" s="761"/>
      <c r="E348" s="795"/>
      <c r="F348" s="1003"/>
      <c r="G348" s="634"/>
      <c r="H348" s="668"/>
      <c r="I348" s="730"/>
      <c r="J348" s="127" t="s">
        <v>26</v>
      </c>
      <c r="K348" s="8">
        <f>SUM(K345:K347)</f>
        <v>2493.4</v>
      </c>
      <c r="L348" s="1">
        <f t="shared" ref="L348:AB348" si="132">L345+L346+L347</f>
        <v>0</v>
      </c>
      <c r="M348" s="1">
        <f t="shared" si="132"/>
        <v>0</v>
      </c>
      <c r="N348" s="7">
        <f t="shared" si="132"/>
        <v>2493.4</v>
      </c>
      <c r="O348" s="20">
        <f t="shared" si="132"/>
        <v>100</v>
      </c>
      <c r="P348" s="22">
        <f t="shared" si="132"/>
        <v>0</v>
      </c>
      <c r="Q348" s="22">
        <f t="shared" si="132"/>
        <v>0</v>
      </c>
      <c r="R348" s="21">
        <f t="shared" si="132"/>
        <v>100</v>
      </c>
      <c r="S348" s="8">
        <f t="shared" si="132"/>
        <v>450</v>
      </c>
      <c r="T348" s="1">
        <f t="shared" si="132"/>
        <v>0</v>
      </c>
      <c r="U348" s="1">
        <f t="shared" si="132"/>
        <v>0</v>
      </c>
      <c r="V348" s="11">
        <f t="shared" si="132"/>
        <v>450</v>
      </c>
      <c r="W348" s="8">
        <f t="shared" si="132"/>
        <v>0</v>
      </c>
      <c r="X348" s="1">
        <f t="shared" si="132"/>
        <v>0</v>
      </c>
      <c r="Y348" s="1">
        <f t="shared" si="132"/>
        <v>0</v>
      </c>
      <c r="Z348" s="7">
        <f t="shared" si="132"/>
        <v>0</v>
      </c>
      <c r="AA348" s="23">
        <f t="shared" si="132"/>
        <v>0</v>
      </c>
      <c r="AB348" s="23">
        <f t="shared" si="132"/>
        <v>0</v>
      </c>
      <c r="AC348" s="1005"/>
      <c r="AD348" s="850"/>
      <c r="AE348" s="850"/>
      <c r="AF348" s="853"/>
      <c r="AP348" s="60"/>
      <c r="AQ348" s="70"/>
      <c r="AR348" s="70"/>
      <c r="AS348" s="70"/>
      <c r="AT348" s="70"/>
      <c r="AU348" s="70"/>
      <c r="AV348" s="70"/>
      <c r="AW348" s="70"/>
      <c r="AX348" s="70"/>
      <c r="AY348" s="70"/>
      <c r="AZ348" s="70"/>
      <c r="BA348" s="70"/>
      <c r="BB348" s="70"/>
      <c r="BC348" s="70"/>
      <c r="BD348" s="70"/>
      <c r="BE348" s="70"/>
      <c r="BF348" s="70"/>
      <c r="BG348" s="71"/>
      <c r="BH348" s="60"/>
      <c r="BI348" s="60"/>
      <c r="BJ348" s="60"/>
      <c r="BK348" s="60"/>
      <c r="BL348" s="60"/>
      <c r="BM348" s="60"/>
      <c r="BN348" s="60"/>
      <c r="BO348" s="60"/>
    </row>
    <row r="349" spans="1:67" ht="20.25" customHeight="1" thickBot="1" x14ac:dyDescent="0.25">
      <c r="A349" s="583" t="s">
        <v>17</v>
      </c>
      <c r="B349" s="587" t="s">
        <v>18</v>
      </c>
      <c r="C349" s="678" t="s">
        <v>31</v>
      </c>
      <c r="D349" s="834" t="s">
        <v>30</v>
      </c>
      <c r="E349" s="798" t="s">
        <v>248</v>
      </c>
      <c r="F349" s="1001"/>
      <c r="G349" s="632" t="s">
        <v>398</v>
      </c>
      <c r="H349" s="676" t="s">
        <v>21</v>
      </c>
      <c r="I349" s="658" t="s">
        <v>36</v>
      </c>
      <c r="J349" s="276" t="s">
        <v>40</v>
      </c>
      <c r="K349" s="188">
        <f>+L349+N349</f>
        <v>0</v>
      </c>
      <c r="L349" s="144">
        <v>0</v>
      </c>
      <c r="M349" s="144">
        <v>0</v>
      </c>
      <c r="N349" s="145">
        <v>0</v>
      </c>
      <c r="O349" s="182">
        <f>+P349+R349</f>
        <v>0</v>
      </c>
      <c r="P349" s="144">
        <v>0</v>
      </c>
      <c r="Q349" s="144">
        <v>0</v>
      </c>
      <c r="R349" s="145">
        <v>0</v>
      </c>
      <c r="S349" s="182">
        <f>+T349+V349</f>
        <v>0</v>
      </c>
      <c r="T349" s="144">
        <v>0</v>
      </c>
      <c r="U349" s="144">
        <v>0</v>
      </c>
      <c r="V349" s="145">
        <v>0</v>
      </c>
      <c r="W349" s="188">
        <f>+X349+Z349</f>
        <v>0</v>
      </c>
      <c r="X349" s="144">
        <v>0</v>
      </c>
      <c r="Y349" s="144">
        <v>0</v>
      </c>
      <c r="Z349" s="145">
        <v>0</v>
      </c>
      <c r="AA349" s="146">
        <v>0</v>
      </c>
      <c r="AB349" s="146">
        <v>0</v>
      </c>
      <c r="AC349" s="596" t="s">
        <v>221</v>
      </c>
      <c r="AD349" s="725">
        <v>0</v>
      </c>
      <c r="AE349" s="725">
        <v>0</v>
      </c>
      <c r="AF349" s="807">
        <v>0</v>
      </c>
      <c r="AP349" s="60"/>
      <c r="AQ349" s="70"/>
      <c r="AR349" s="70"/>
      <c r="AS349" s="70"/>
      <c r="AT349" s="70"/>
      <c r="AU349" s="70"/>
      <c r="AV349" s="70"/>
      <c r="AW349" s="70"/>
      <c r="AX349" s="70"/>
      <c r="AY349" s="70"/>
      <c r="AZ349" s="70"/>
      <c r="BA349" s="70"/>
      <c r="BB349" s="70"/>
      <c r="BC349" s="70"/>
      <c r="BD349" s="70"/>
      <c r="BE349" s="70"/>
      <c r="BF349" s="70"/>
      <c r="BG349" s="71"/>
      <c r="BH349" s="60"/>
      <c r="BI349" s="60"/>
      <c r="BJ349" s="60"/>
      <c r="BK349" s="60"/>
      <c r="BL349" s="60"/>
      <c r="BM349" s="60"/>
      <c r="BN349" s="60"/>
      <c r="BO349" s="60"/>
    </row>
    <row r="350" spans="1:67" s="66" customFormat="1" ht="18.75" customHeight="1" thickBot="1" x14ac:dyDescent="0.25">
      <c r="A350" s="585"/>
      <c r="B350" s="588"/>
      <c r="C350" s="689"/>
      <c r="D350" s="835"/>
      <c r="E350" s="799"/>
      <c r="F350" s="1002"/>
      <c r="G350" s="633"/>
      <c r="H350" s="677"/>
      <c r="I350" s="746"/>
      <c r="J350" s="278" t="s">
        <v>28</v>
      </c>
      <c r="K350" s="187">
        <f>+L350+N350</f>
        <v>0</v>
      </c>
      <c r="L350" s="139">
        <v>0</v>
      </c>
      <c r="M350" s="139">
        <v>0</v>
      </c>
      <c r="N350" s="124">
        <v>0</v>
      </c>
      <c r="O350" s="125">
        <f>+P350+R350</f>
        <v>0</v>
      </c>
      <c r="P350" s="123">
        <v>0</v>
      </c>
      <c r="Q350" s="123">
        <v>0</v>
      </c>
      <c r="R350" s="124">
        <v>0</v>
      </c>
      <c r="S350" s="187">
        <f>+T350+V350</f>
        <v>0</v>
      </c>
      <c r="T350" s="122">
        <v>0</v>
      </c>
      <c r="U350" s="112">
        <v>0</v>
      </c>
      <c r="V350" s="129">
        <v>0</v>
      </c>
      <c r="W350" s="187">
        <f>+X350+Z350</f>
        <v>0</v>
      </c>
      <c r="X350" s="123">
        <v>0</v>
      </c>
      <c r="Y350" s="139">
        <v>0</v>
      </c>
      <c r="Z350" s="124">
        <v>0</v>
      </c>
      <c r="AA350" s="126">
        <v>0</v>
      </c>
      <c r="AB350" s="126">
        <v>0</v>
      </c>
      <c r="AC350" s="596"/>
      <c r="AD350" s="726"/>
      <c r="AE350" s="726"/>
      <c r="AF350" s="983"/>
      <c r="AN350" s="61"/>
      <c r="AO350" s="61"/>
      <c r="AP350" s="61"/>
      <c r="AQ350" s="62"/>
      <c r="AR350" s="62"/>
      <c r="AS350" s="62"/>
      <c r="AT350" s="62"/>
      <c r="AU350" s="62"/>
      <c r="AV350" s="62"/>
      <c r="AW350" s="62"/>
      <c r="AX350" s="62"/>
      <c r="AY350" s="62"/>
      <c r="AZ350" s="62"/>
      <c r="BA350" s="62"/>
      <c r="BB350" s="62"/>
      <c r="BC350" s="62"/>
      <c r="BD350" s="62"/>
      <c r="BE350" s="62"/>
      <c r="BF350" s="62"/>
      <c r="BG350" s="63"/>
      <c r="BH350" s="61"/>
      <c r="BI350" s="61"/>
      <c r="BJ350" s="61"/>
      <c r="BK350" s="61"/>
      <c r="BL350" s="61"/>
      <c r="BM350" s="61"/>
      <c r="BN350" s="61"/>
      <c r="BO350" s="61"/>
    </row>
    <row r="351" spans="1:67" s="74" customFormat="1" ht="22.5" customHeight="1" thickBot="1" x14ac:dyDescent="0.25">
      <c r="A351" s="586"/>
      <c r="B351" s="589"/>
      <c r="C351" s="690"/>
      <c r="D351" s="836"/>
      <c r="E351" s="800"/>
      <c r="F351" s="1003"/>
      <c r="G351" s="634"/>
      <c r="H351" s="668"/>
      <c r="I351" s="747"/>
      <c r="J351" s="127" t="s">
        <v>26</v>
      </c>
      <c r="K351" s="8">
        <f t="shared" ref="K351:AB351" si="133">K349+K350</f>
        <v>0</v>
      </c>
      <c r="L351" s="1">
        <f t="shared" si="133"/>
        <v>0</v>
      </c>
      <c r="M351" s="1">
        <f t="shared" si="133"/>
        <v>0</v>
      </c>
      <c r="N351" s="7">
        <f t="shared" si="133"/>
        <v>0</v>
      </c>
      <c r="O351" s="20">
        <f t="shared" si="133"/>
        <v>0</v>
      </c>
      <c r="P351" s="22">
        <f t="shared" si="133"/>
        <v>0</v>
      </c>
      <c r="Q351" s="22">
        <f t="shared" si="133"/>
        <v>0</v>
      </c>
      <c r="R351" s="21">
        <f t="shared" si="133"/>
        <v>0</v>
      </c>
      <c r="S351" s="8">
        <f t="shared" si="133"/>
        <v>0</v>
      </c>
      <c r="T351" s="1">
        <f t="shared" si="133"/>
        <v>0</v>
      </c>
      <c r="U351" s="1">
        <f t="shared" si="133"/>
        <v>0</v>
      </c>
      <c r="V351" s="11">
        <f t="shared" si="133"/>
        <v>0</v>
      </c>
      <c r="W351" s="8">
        <f t="shared" si="133"/>
        <v>0</v>
      </c>
      <c r="X351" s="1">
        <f t="shared" si="133"/>
        <v>0</v>
      </c>
      <c r="Y351" s="1">
        <f t="shared" si="133"/>
        <v>0</v>
      </c>
      <c r="Z351" s="7">
        <f t="shared" si="133"/>
        <v>0</v>
      </c>
      <c r="AA351" s="23">
        <f t="shared" si="133"/>
        <v>0</v>
      </c>
      <c r="AB351" s="23">
        <f t="shared" si="133"/>
        <v>0</v>
      </c>
      <c r="AC351" s="596"/>
      <c r="AD351" s="727"/>
      <c r="AE351" s="727"/>
      <c r="AF351" s="808"/>
      <c r="AN351" s="75"/>
      <c r="AO351" s="75"/>
      <c r="AP351" s="76"/>
      <c r="AQ351" s="76"/>
      <c r="AR351" s="76"/>
      <c r="AS351" s="76"/>
      <c r="AT351" s="76"/>
      <c r="AU351" s="76"/>
      <c r="AV351" s="76"/>
      <c r="AW351" s="76"/>
      <c r="AX351" s="76"/>
      <c r="AY351" s="76"/>
      <c r="AZ351" s="76"/>
      <c r="BA351" s="76"/>
      <c r="BB351" s="76"/>
      <c r="BC351" s="76"/>
      <c r="BD351" s="76"/>
      <c r="BE351" s="76"/>
      <c r="BF351" s="76"/>
      <c r="BG351" s="77"/>
      <c r="BH351" s="75"/>
      <c r="BI351" s="75"/>
      <c r="BJ351" s="75"/>
      <c r="BK351" s="75"/>
      <c r="BL351" s="75"/>
      <c r="BM351" s="75"/>
      <c r="BN351" s="75"/>
      <c r="BO351" s="75"/>
    </row>
    <row r="352" spans="1:67" s="74" customFormat="1" ht="22.5" customHeight="1" thickBot="1" x14ac:dyDescent="0.25">
      <c r="A352" s="583" t="s">
        <v>17</v>
      </c>
      <c r="B352" s="678" t="s">
        <v>18</v>
      </c>
      <c r="C352" s="678" t="s">
        <v>31</v>
      </c>
      <c r="D352" s="805" t="s">
        <v>17</v>
      </c>
      <c r="E352" s="796" t="s">
        <v>126</v>
      </c>
      <c r="F352" s="813"/>
      <c r="G352" s="681" t="s">
        <v>398</v>
      </c>
      <c r="H352" s="683" t="s">
        <v>21</v>
      </c>
      <c r="I352" s="862" t="s">
        <v>36</v>
      </c>
      <c r="J352" s="311" t="s">
        <v>24</v>
      </c>
      <c r="K352" s="347">
        <f>+L352+N352</f>
        <v>0</v>
      </c>
      <c r="L352" s="348">
        <v>0</v>
      </c>
      <c r="M352" s="348">
        <v>0</v>
      </c>
      <c r="N352" s="349">
        <v>0</v>
      </c>
      <c r="O352" s="320">
        <f>+P352+R352</f>
        <v>0</v>
      </c>
      <c r="P352" s="348">
        <v>0</v>
      </c>
      <c r="Q352" s="348">
        <v>0</v>
      </c>
      <c r="R352" s="349">
        <v>0</v>
      </c>
      <c r="S352" s="320">
        <f>+T352+V352</f>
        <v>0</v>
      </c>
      <c r="T352" s="348">
        <v>0</v>
      </c>
      <c r="U352" s="348">
        <v>0</v>
      </c>
      <c r="V352" s="349">
        <v>0</v>
      </c>
      <c r="W352" s="347">
        <f>+X352+Z352</f>
        <v>0</v>
      </c>
      <c r="X352" s="348">
        <v>0</v>
      </c>
      <c r="Y352" s="348">
        <v>0</v>
      </c>
      <c r="Z352" s="349">
        <v>0</v>
      </c>
      <c r="AA352" s="351">
        <v>0</v>
      </c>
      <c r="AB352" s="351">
        <v>0</v>
      </c>
      <c r="AC352" s="596" t="s">
        <v>222</v>
      </c>
      <c r="AD352" s="725">
        <v>1</v>
      </c>
      <c r="AE352" s="725">
        <v>0</v>
      </c>
      <c r="AF352" s="807">
        <v>0</v>
      </c>
      <c r="AP352" s="76"/>
      <c r="AQ352" s="76"/>
      <c r="AR352" s="76"/>
      <c r="AS352" s="76"/>
      <c r="AT352" s="76"/>
      <c r="AU352" s="76"/>
      <c r="AV352" s="76"/>
      <c r="AW352" s="76"/>
      <c r="AX352" s="76"/>
      <c r="AY352" s="76"/>
      <c r="AZ352" s="76"/>
      <c r="BA352" s="76"/>
      <c r="BB352" s="76"/>
      <c r="BC352" s="76"/>
      <c r="BD352" s="76"/>
      <c r="BE352" s="76"/>
      <c r="BF352" s="76"/>
      <c r="BG352" s="77"/>
      <c r="BH352" s="75"/>
      <c r="BI352" s="75"/>
      <c r="BJ352" s="75"/>
      <c r="BK352" s="75"/>
      <c r="BL352" s="75"/>
      <c r="BM352" s="75"/>
      <c r="BN352" s="75"/>
      <c r="BO352" s="75"/>
    </row>
    <row r="353" spans="1:1019" s="74" customFormat="1" ht="22.5" customHeight="1" thickBot="1" x14ac:dyDescent="0.25">
      <c r="A353" s="585"/>
      <c r="B353" s="689"/>
      <c r="C353" s="689"/>
      <c r="D353" s="1047"/>
      <c r="E353" s="797"/>
      <c r="F353" s="1048"/>
      <c r="G353" s="956"/>
      <c r="H353" s="957"/>
      <c r="I353" s="863"/>
      <c r="J353" s="363" t="s">
        <v>28</v>
      </c>
      <c r="K353" s="180">
        <f>+L353+N353</f>
        <v>72.3</v>
      </c>
      <c r="L353" s="140">
        <v>0</v>
      </c>
      <c r="M353" s="140">
        <v>0</v>
      </c>
      <c r="N353" s="206">
        <v>72.3</v>
      </c>
      <c r="O353" s="179">
        <f>+P353+R353</f>
        <v>550</v>
      </c>
      <c r="P353" s="141">
        <v>0</v>
      </c>
      <c r="Q353" s="141">
        <v>0</v>
      </c>
      <c r="R353" s="206">
        <v>550</v>
      </c>
      <c r="S353" s="180">
        <f>+T353+V353</f>
        <v>600</v>
      </c>
      <c r="T353" s="142">
        <v>0</v>
      </c>
      <c r="U353" s="143">
        <v>0</v>
      </c>
      <c r="V353" s="399">
        <v>600</v>
      </c>
      <c r="W353" s="180">
        <f>+X353+Z353</f>
        <v>0</v>
      </c>
      <c r="X353" s="141">
        <v>0</v>
      </c>
      <c r="Y353" s="140">
        <v>0</v>
      </c>
      <c r="Z353" s="206">
        <v>0</v>
      </c>
      <c r="AA353" s="207">
        <v>0</v>
      </c>
      <c r="AB353" s="207">
        <v>0</v>
      </c>
      <c r="AC353" s="596"/>
      <c r="AD353" s="726"/>
      <c r="AE353" s="726"/>
      <c r="AF353" s="983"/>
      <c r="AP353" s="76"/>
      <c r="AQ353" s="76"/>
      <c r="AR353" s="76"/>
      <c r="AS353" s="76"/>
      <c r="AT353" s="76"/>
      <c r="AU353" s="76"/>
      <c r="AV353" s="76"/>
      <c r="AW353" s="76"/>
      <c r="AX353" s="76"/>
      <c r="AY353" s="76"/>
      <c r="AZ353" s="76"/>
      <c r="BA353" s="76"/>
      <c r="BB353" s="76"/>
      <c r="BC353" s="76"/>
      <c r="BD353" s="76"/>
      <c r="BE353" s="76"/>
      <c r="BF353" s="76"/>
      <c r="BG353" s="77"/>
      <c r="BH353" s="75"/>
      <c r="BI353" s="75"/>
      <c r="BJ353" s="75"/>
      <c r="BK353" s="75"/>
      <c r="BL353" s="75"/>
      <c r="BM353" s="75"/>
      <c r="BN353" s="75"/>
      <c r="BO353" s="75"/>
    </row>
    <row r="354" spans="1:1019" s="74" customFormat="1" ht="22.5" customHeight="1" thickBot="1" x14ac:dyDescent="0.25">
      <c r="A354" s="586"/>
      <c r="B354" s="690"/>
      <c r="C354" s="690"/>
      <c r="D354" s="806"/>
      <c r="E354" s="708"/>
      <c r="F354" s="814"/>
      <c r="G354" s="682"/>
      <c r="H354" s="684"/>
      <c r="I354" s="864"/>
      <c r="J354" s="127" t="s">
        <v>26</v>
      </c>
      <c r="K354" s="8">
        <f t="shared" ref="K354:AB354" si="134">K352+K353</f>
        <v>72.3</v>
      </c>
      <c r="L354" s="1">
        <f t="shared" si="134"/>
        <v>0</v>
      </c>
      <c r="M354" s="1">
        <f t="shared" si="134"/>
        <v>0</v>
      </c>
      <c r="N354" s="7">
        <f t="shared" si="134"/>
        <v>72.3</v>
      </c>
      <c r="O354" s="20">
        <f t="shared" si="134"/>
        <v>550</v>
      </c>
      <c r="P354" s="22">
        <f t="shared" si="134"/>
        <v>0</v>
      </c>
      <c r="Q354" s="22">
        <f t="shared" si="134"/>
        <v>0</v>
      </c>
      <c r="R354" s="21">
        <f t="shared" si="134"/>
        <v>550</v>
      </c>
      <c r="S354" s="8">
        <f t="shared" si="134"/>
        <v>600</v>
      </c>
      <c r="T354" s="1">
        <f t="shared" si="134"/>
        <v>0</v>
      </c>
      <c r="U354" s="1">
        <f t="shared" si="134"/>
        <v>0</v>
      </c>
      <c r="V354" s="11">
        <f t="shared" si="134"/>
        <v>600</v>
      </c>
      <c r="W354" s="8">
        <f t="shared" si="134"/>
        <v>0</v>
      </c>
      <c r="X354" s="1">
        <f t="shared" si="134"/>
        <v>0</v>
      </c>
      <c r="Y354" s="1">
        <f t="shared" si="134"/>
        <v>0</v>
      </c>
      <c r="Z354" s="7">
        <f t="shared" si="134"/>
        <v>0</v>
      </c>
      <c r="AA354" s="23">
        <f t="shared" si="134"/>
        <v>0</v>
      </c>
      <c r="AB354" s="23">
        <f t="shared" si="134"/>
        <v>0</v>
      </c>
      <c r="AC354" s="596"/>
      <c r="AD354" s="727"/>
      <c r="AE354" s="727"/>
      <c r="AF354" s="808"/>
      <c r="AP354" s="76"/>
      <c r="AQ354" s="76"/>
      <c r="AR354" s="76"/>
      <c r="AS354" s="76"/>
      <c r="AT354" s="76"/>
      <c r="AU354" s="76"/>
      <c r="AV354" s="76"/>
      <c r="AW354" s="76"/>
      <c r="AX354" s="76"/>
      <c r="AY354" s="76"/>
      <c r="AZ354" s="76"/>
      <c r="BA354" s="76"/>
      <c r="BB354" s="76"/>
      <c r="BC354" s="76"/>
      <c r="BD354" s="76"/>
      <c r="BE354" s="76"/>
      <c r="BF354" s="76"/>
      <c r="BG354" s="77"/>
      <c r="BH354" s="75"/>
      <c r="BI354" s="75"/>
      <c r="BJ354" s="75"/>
      <c r="BK354" s="75"/>
      <c r="BL354" s="75"/>
      <c r="BM354" s="75"/>
      <c r="BN354" s="75"/>
      <c r="BO354" s="75"/>
    </row>
    <row r="355" spans="1:1019" s="74" customFormat="1" ht="30.75" customHeight="1" thickBot="1" x14ac:dyDescent="0.25">
      <c r="A355" s="583" t="s">
        <v>17</v>
      </c>
      <c r="B355" s="678" t="s">
        <v>18</v>
      </c>
      <c r="C355" s="678" t="s">
        <v>31</v>
      </c>
      <c r="D355" s="805" t="s">
        <v>35</v>
      </c>
      <c r="E355" s="796" t="s">
        <v>162</v>
      </c>
      <c r="F355" s="813"/>
      <c r="G355" s="681" t="s">
        <v>398</v>
      </c>
      <c r="H355" s="683" t="s">
        <v>21</v>
      </c>
      <c r="I355" s="862" t="s">
        <v>36</v>
      </c>
      <c r="J355" s="311" t="s">
        <v>28</v>
      </c>
      <c r="K355" s="347">
        <f>+L355+N355</f>
        <v>0</v>
      </c>
      <c r="L355" s="348">
        <v>0</v>
      </c>
      <c r="M355" s="348">
        <v>0</v>
      </c>
      <c r="N355" s="349">
        <v>0</v>
      </c>
      <c r="O355" s="320">
        <f>+P355+R355</f>
        <v>0</v>
      </c>
      <c r="P355" s="348">
        <v>0</v>
      </c>
      <c r="Q355" s="348">
        <v>0</v>
      </c>
      <c r="R355" s="349">
        <v>0</v>
      </c>
      <c r="S355" s="320">
        <f>+T355+V355</f>
        <v>0</v>
      </c>
      <c r="T355" s="348">
        <v>0</v>
      </c>
      <c r="U355" s="348">
        <v>0</v>
      </c>
      <c r="V355" s="349">
        <v>0</v>
      </c>
      <c r="W355" s="347">
        <f>+X355+Z355</f>
        <v>0</v>
      </c>
      <c r="X355" s="348">
        <v>0</v>
      </c>
      <c r="Y355" s="348">
        <v>0</v>
      </c>
      <c r="Z355" s="349">
        <v>0</v>
      </c>
      <c r="AA355" s="351">
        <v>0</v>
      </c>
      <c r="AB355" s="351">
        <v>0</v>
      </c>
      <c r="AC355" s="596" t="s">
        <v>223</v>
      </c>
      <c r="AD355" s="725">
        <v>0</v>
      </c>
      <c r="AE355" s="725">
        <v>0</v>
      </c>
      <c r="AF355" s="807">
        <v>0</v>
      </c>
      <c r="AP355" s="76"/>
      <c r="AQ355" s="76"/>
      <c r="AR355" s="76"/>
      <c r="AS355" s="76"/>
      <c r="AT355" s="76"/>
      <c r="AU355" s="76"/>
      <c r="AV355" s="76"/>
      <c r="AW355" s="76"/>
      <c r="AX355" s="76"/>
      <c r="AY355" s="76"/>
      <c r="AZ355" s="76"/>
      <c r="BA355" s="76"/>
      <c r="BB355" s="76"/>
      <c r="BC355" s="76"/>
      <c r="BD355" s="76"/>
      <c r="BE355" s="76"/>
      <c r="BF355" s="76"/>
      <c r="BG355" s="77"/>
      <c r="BH355" s="75"/>
      <c r="BI355" s="75"/>
      <c r="BJ355" s="75"/>
      <c r="BK355" s="75"/>
      <c r="BL355" s="75"/>
      <c r="BM355" s="75"/>
      <c r="BN355" s="75"/>
      <c r="BO355" s="75"/>
    </row>
    <row r="356" spans="1:1019" ht="31.5" customHeight="1" thickBot="1" x14ac:dyDescent="0.25">
      <c r="A356" s="586"/>
      <c r="B356" s="690"/>
      <c r="C356" s="690"/>
      <c r="D356" s="806"/>
      <c r="E356" s="708"/>
      <c r="F356" s="814"/>
      <c r="G356" s="682"/>
      <c r="H356" s="684"/>
      <c r="I356" s="864"/>
      <c r="J356" s="127" t="s">
        <v>26</v>
      </c>
      <c r="K356" s="8">
        <f>SUM(K355)</f>
        <v>0</v>
      </c>
      <c r="L356" s="1">
        <f t="shared" ref="L356:AB356" si="135">SUM(L355)</f>
        <v>0</v>
      </c>
      <c r="M356" s="1">
        <f t="shared" si="135"/>
        <v>0</v>
      </c>
      <c r="N356" s="11">
        <f t="shared" si="135"/>
        <v>0</v>
      </c>
      <c r="O356" s="8">
        <f t="shared" si="135"/>
        <v>0</v>
      </c>
      <c r="P356" s="1">
        <f t="shared" si="135"/>
        <v>0</v>
      </c>
      <c r="Q356" s="1">
        <f t="shared" si="135"/>
        <v>0</v>
      </c>
      <c r="R356" s="11">
        <f t="shared" si="135"/>
        <v>0</v>
      </c>
      <c r="S356" s="8">
        <f t="shared" si="135"/>
        <v>0</v>
      </c>
      <c r="T356" s="1">
        <f t="shared" si="135"/>
        <v>0</v>
      </c>
      <c r="U356" s="1">
        <f t="shared" si="135"/>
        <v>0</v>
      </c>
      <c r="V356" s="11">
        <f t="shared" si="135"/>
        <v>0</v>
      </c>
      <c r="W356" s="8">
        <f t="shared" si="135"/>
        <v>0</v>
      </c>
      <c r="X356" s="1">
        <f t="shared" si="135"/>
        <v>0</v>
      </c>
      <c r="Y356" s="1">
        <f t="shared" si="135"/>
        <v>0</v>
      </c>
      <c r="Z356" s="11">
        <f t="shared" si="135"/>
        <v>0</v>
      </c>
      <c r="AA356" s="9">
        <f t="shared" si="135"/>
        <v>0</v>
      </c>
      <c r="AB356" s="9">
        <f t="shared" si="135"/>
        <v>0</v>
      </c>
      <c r="AC356" s="596"/>
      <c r="AD356" s="727"/>
      <c r="AE356" s="727"/>
      <c r="AF356" s="808"/>
      <c r="AG356" s="41"/>
      <c r="AH356" s="41"/>
      <c r="AI356" s="41"/>
      <c r="AJ356" s="41"/>
      <c r="AK356" s="41"/>
      <c r="AL356" s="41"/>
      <c r="AM356" s="41"/>
      <c r="AN356" s="41"/>
      <c r="AO356" s="41"/>
      <c r="AP356" s="67"/>
      <c r="AQ356" s="67"/>
      <c r="AR356" s="67"/>
      <c r="AS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/>
      <c r="BH356" s="67"/>
      <c r="BI356" s="67"/>
      <c r="BJ356" s="67"/>
      <c r="BK356" s="67"/>
      <c r="BL356" s="67"/>
      <c r="BM356" s="67"/>
      <c r="BN356" s="67"/>
      <c r="BO356" s="67"/>
      <c r="BP356" s="41"/>
      <c r="BQ356" s="41"/>
      <c r="BR356" s="41"/>
      <c r="BS356" s="41"/>
      <c r="BT356" s="41"/>
      <c r="BU356" s="41"/>
      <c r="BV356" s="41"/>
      <c r="BW356" s="41"/>
      <c r="BX356" s="41"/>
      <c r="BY356" s="41"/>
      <c r="BZ356" s="41"/>
      <c r="CA356" s="41"/>
      <c r="CB356" s="41"/>
      <c r="CC356" s="41"/>
      <c r="CD356" s="41"/>
      <c r="CE356" s="41"/>
      <c r="CF356" s="41"/>
      <c r="CG356" s="41"/>
      <c r="CH356" s="41"/>
      <c r="CI356" s="41"/>
      <c r="CJ356" s="41"/>
      <c r="CK356" s="41"/>
      <c r="CL356" s="41"/>
      <c r="CM356" s="41"/>
      <c r="CN356" s="41"/>
      <c r="CO356" s="41"/>
      <c r="CP356" s="41"/>
      <c r="CQ356" s="41"/>
      <c r="CR356" s="41"/>
      <c r="CS356" s="41"/>
      <c r="CT356" s="41"/>
      <c r="CU356" s="41"/>
      <c r="CV356" s="41"/>
      <c r="CW356" s="41"/>
      <c r="CX356" s="41"/>
      <c r="CY356" s="41"/>
      <c r="CZ356" s="41"/>
      <c r="DA356" s="41"/>
      <c r="DB356" s="41"/>
      <c r="DC356" s="41"/>
      <c r="DD356" s="41"/>
      <c r="DE356" s="41"/>
      <c r="DF356" s="41"/>
      <c r="DG356" s="41"/>
      <c r="DH356" s="41"/>
      <c r="DI356" s="41"/>
      <c r="DJ356" s="41"/>
      <c r="DK356" s="41"/>
      <c r="DL356" s="41"/>
      <c r="DM356" s="41"/>
      <c r="DN356" s="41"/>
      <c r="DO356" s="41"/>
      <c r="DP356" s="41"/>
      <c r="DQ356" s="41"/>
      <c r="DR356" s="41"/>
      <c r="DS356" s="41"/>
      <c r="DT356" s="41"/>
      <c r="DU356" s="41"/>
      <c r="DV356" s="41"/>
      <c r="DW356" s="41"/>
      <c r="DX356" s="41"/>
      <c r="DY356" s="41"/>
      <c r="DZ356" s="41"/>
      <c r="EA356" s="41"/>
      <c r="EB356" s="41"/>
      <c r="EC356" s="41"/>
      <c r="ED356" s="41"/>
      <c r="EE356" s="41"/>
      <c r="EF356" s="41"/>
      <c r="EG356" s="41"/>
      <c r="EH356" s="41"/>
      <c r="EI356" s="41"/>
      <c r="EJ356" s="41"/>
      <c r="EK356" s="41"/>
      <c r="EL356" s="41"/>
      <c r="EM356" s="41"/>
      <c r="EN356" s="41"/>
      <c r="EO356" s="41"/>
      <c r="EP356" s="41"/>
      <c r="EQ356" s="41"/>
      <c r="ER356" s="41"/>
      <c r="ES356" s="41"/>
      <c r="ET356" s="41"/>
      <c r="EU356" s="41"/>
      <c r="EV356" s="41"/>
      <c r="EW356" s="41"/>
      <c r="EX356" s="41"/>
      <c r="EY356" s="41"/>
      <c r="EZ356" s="41"/>
      <c r="FA356" s="41"/>
      <c r="FB356" s="41"/>
      <c r="FC356" s="41"/>
      <c r="FD356" s="41"/>
      <c r="FE356" s="41"/>
      <c r="FF356" s="41"/>
      <c r="FG356" s="41"/>
      <c r="FH356" s="41"/>
      <c r="FI356" s="41"/>
      <c r="FJ356" s="41"/>
      <c r="FK356" s="41"/>
      <c r="FL356" s="41"/>
      <c r="FM356" s="41"/>
      <c r="FN356" s="41"/>
      <c r="FO356" s="41"/>
      <c r="FP356" s="41"/>
      <c r="FQ356" s="41"/>
      <c r="FR356" s="41"/>
      <c r="FS356" s="41"/>
      <c r="FT356" s="41"/>
      <c r="FU356" s="41"/>
      <c r="FV356" s="41"/>
      <c r="FW356" s="41"/>
      <c r="FX356" s="41"/>
      <c r="FY356" s="41"/>
      <c r="FZ356" s="41"/>
      <c r="GA356" s="41"/>
      <c r="GB356" s="41"/>
      <c r="GC356" s="41"/>
      <c r="GD356" s="41"/>
      <c r="GE356" s="41"/>
      <c r="GF356" s="41"/>
      <c r="GG356" s="41"/>
      <c r="GH356" s="41"/>
      <c r="GI356" s="41"/>
      <c r="GJ356" s="41"/>
      <c r="GK356" s="41"/>
      <c r="GL356" s="41"/>
      <c r="GM356" s="41"/>
      <c r="GN356" s="41"/>
      <c r="GO356" s="41"/>
      <c r="GP356" s="41"/>
      <c r="GQ356" s="41"/>
      <c r="GR356" s="41"/>
      <c r="GS356" s="41"/>
      <c r="GT356" s="41"/>
      <c r="GU356" s="41"/>
      <c r="GV356" s="41"/>
      <c r="GW356" s="41"/>
      <c r="GX356" s="41"/>
      <c r="GY356" s="41"/>
      <c r="GZ356" s="41"/>
      <c r="HA356" s="41"/>
      <c r="HB356" s="41"/>
      <c r="HC356" s="41"/>
      <c r="HD356" s="41"/>
      <c r="HE356" s="41"/>
      <c r="HF356" s="41"/>
      <c r="HG356" s="41"/>
      <c r="HH356" s="41"/>
      <c r="HI356" s="41"/>
      <c r="HJ356" s="41"/>
      <c r="HK356" s="41"/>
      <c r="HL356" s="41"/>
      <c r="HM356" s="41"/>
      <c r="HN356" s="41"/>
      <c r="HO356" s="41"/>
      <c r="HP356" s="41"/>
      <c r="HQ356" s="41"/>
      <c r="HR356" s="41"/>
      <c r="HS356" s="41"/>
      <c r="HT356" s="41"/>
      <c r="HU356" s="41"/>
      <c r="HV356" s="41"/>
      <c r="HW356" s="41"/>
      <c r="HX356" s="41"/>
      <c r="HY356" s="41"/>
      <c r="HZ356" s="41"/>
      <c r="IA356" s="41"/>
      <c r="IB356" s="41"/>
      <c r="IC356" s="41"/>
      <c r="ID356" s="41"/>
      <c r="IE356" s="41"/>
      <c r="IF356" s="41"/>
      <c r="IG356" s="41"/>
      <c r="IH356" s="41"/>
      <c r="II356" s="41"/>
      <c r="IJ356" s="41"/>
      <c r="IK356" s="41"/>
      <c r="IL356" s="41"/>
      <c r="IM356" s="41"/>
      <c r="IN356" s="41"/>
      <c r="IO356" s="41"/>
      <c r="IP356" s="41"/>
      <c r="IQ356" s="41"/>
      <c r="IR356" s="41"/>
      <c r="IS356" s="41"/>
      <c r="IT356" s="41"/>
      <c r="IU356" s="41"/>
      <c r="IV356" s="41"/>
      <c r="IW356" s="41"/>
      <c r="IX356" s="41"/>
      <c r="IY356" s="41"/>
      <c r="IZ356" s="41"/>
      <c r="JA356" s="41"/>
      <c r="JB356" s="41"/>
      <c r="JC356" s="41"/>
      <c r="JD356" s="41"/>
      <c r="JE356" s="41"/>
      <c r="JF356" s="41"/>
      <c r="JG356" s="41"/>
      <c r="JH356" s="41"/>
      <c r="JI356" s="41"/>
      <c r="JJ356" s="41"/>
      <c r="JK356" s="41"/>
      <c r="JL356" s="41"/>
      <c r="JM356" s="41"/>
      <c r="JN356" s="41"/>
      <c r="JO356" s="41"/>
      <c r="JP356" s="41"/>
      <c r="JQ356" s="41"/>
      <c r="JR356" s="41"/>
      <c r="JS356" s="41"/>
      <c r="JT356" s="41"/>
      <c r="JU356" s="41"/>
      <c r="JV356" s="41"/>
      <c r="JW356" s="41"/>
      <c r="JX356" s="41"/>
      <c r="JY356" s="41"/>
      <c r="JZ356" s="41"/>
      <c r="KA356" s="41"/>
      <c r="KB356" s="41"/>
      <c r="KC356" s="41"/>
      <c r="KD356" s="41"/>
      <c r="KE356" s="41"/>
      <c r="KF356" s="41"/>
      <c r="KG356" s="41"/>
      <c r="KH356" s="41"/>
      <c r="KI356" s="41"/>
      <c r="KJ356" s="41"/>
      <c r="KK356" s="41"/>
      <c r="KL356" s="41"/>
      <c r="KM356" s="41"/>
      <c r="KN356" s="41"/>
      <c r="KO356" s="41"/>
      <c r="KP356" s="41"/>
      <c r="KQ356" s="41"/>
      <c r="KR356" s="41"/>
      <c r="KS356" s="41"/>
      <c r="KT356" s="41"/>
      <c r="KU356" s="41"/>
      <c r="KV356" s="41"/>
      <c r="KW356" s="41"/>
      <c r="KX356" s="41"/>
      <c r="KY356" s="41"/>
      <c r="KZ356" s="41"/>
      <c r="LA356" s="41"/>
      <c r="LB356" s="41"/>
      <c r="LC356" s="41"/>
      <c r="LD356" s="41"/>
      <c r="LE356" s="41"/>
      <c r="LF356" s="41"/>
      <c r="LG356" s="41"/>
      <c r="LH356" s="41"/>
      <c r="LI356" s="41"/>
      <c r="LJ356" s="41"/>
      <c r="LK356" s="41"/>
      <c r="LL356" s="41"/>
      <c r="LM356" s="41"/>
      <c r="LN356" s="41"/>
      <c r="LO356" s="41"/>
      <c r="LP356" s="41"/>
      <c r="LQ356" s="41"/>
      <c r="LR356" s="41"/>
      <c r="LS356" s="41"/>
      <c r="LT356" s="41"/>
      <c r="LU356" s="41"/>
      <c r="LV356" s="41"/>
      <c r="LW356" s="41"/>
      <c r="LX356" s="41"/>
      <c r="LY356" s="41"/>
      <c r="LZ356" s="41"/>
      <c r="MA356" s="41"/>
      <c r="MB356" s="41"/>
      <c r="MC356" s="41"/>
      <c r="MD356" s="41"/>
      <c r="ME356" s="41"/>
      <c r="MF356" s="41"/>
      <c r="MG356" s="41"/>
      <c r="MH356" s="41"/>
      <c r="MI356" s="41"/>
      <c r="MJ356" s="41"/>
      <c r="MK356" s="41"/>
      <c r="ML356" s="41"/>
      <c r="MM356" s="41"/>
      <c r="MN356" s="41"/>
      <c r="MO356" s="41"/>
      <c r="MP356" s="41"/>
      <c r="MQ356" s="41"/>
      <c r="MR356" s="41"/>
      <c r="MS356" s="41"/>
      <c r="MT356" s="41"/>
      <c r="MU356" s="41"/>
      <c r="MV356" s="41"/>
      <c r="MW356" s="41"/>
      <c r="MX356" s="41"/>
      <c r="MY356" s="41"/>
      <c r="MZ356" s="41"/>
      <c r="NA356" s="41"/>
      <c r="NB356" s="41"/>
      <c r="NC356" s="41"/>
      <c r="ND356" s="41"/>
      <c r="NE356" s="41"/>
      <c r="NF356" s="41"/>
      <c r="NG356" s="41"/>
      <c r="NH356" s="41"/>
      <c r="NI356" s="41"/>
      <c r="NJ356" s="41"/>
      <c r="NK356" s="41"/>
      <c r="NL356" s="41"/>
      <c r="NM356" s="41"/>
      <c r="NN356" s="41"/>
      <c r="NO356" s="41"/>
      <c r="NP356" s="41"/>
      <c r="NQ356" s="41"/>
      <c r="NR356" s="41"/>
      <c r="NS356" s="41"/>
      <c r="NT356" s="41"/>
      <c r="NU356" s="41"/>
      <c r="NV356" s="41"/>
      <c r="NW356" s="41"/>
      <c r="NX356" s="41"/>
      <c r="NY356" s="41"/>
      <c r="NZ356" s="41"/>
      <c r="OA356" s="41"/>
      <c r="OB356" s="41"/>
      <c r="OC356" s="41"/>
      <c r="OD356" s="41"/>
      <c r="OE356" s="41"/>
      <c r="OF356" s="41"/>
      <c r="OG356" s="41"/>
      <c r="OH356" s="41"/>
      <c r="OI356" s="41"/>
      <c r="OJ356" s="41"/>
      <c r="OK356" s="41"/>
      <c r="OL356" s="41"/>
      <c r="OM356" s="41"/>
      <c r="ON356" s="41"/>
      <c r="OO356" s="41"/>
      <c r="OP356" s="41"/>
      <c r="OQ356" s="41"/>
      <c r="OR356" s="41"/>
      <c r="OS356" s="41"/>
      <c r="OT356" s="41"/>
      <c r="OU356" s="41"/>
      <c r="OV356" s="41"/>
      <c r="OW356" s="41"/>
      <c r="OX356" s="41"/>
      <c r="OY356" s="41"/>
      <c r="OZ356" s="41"/>
      <c r="PA356" s="41"/>
      <c r="PB356" s="41"/>
      <c r="PC356" s="41"/>
      <c r="PD356" s="41"/>
      <c r="PE356" s="41"/>
      <c r="PF356" s="41"/>
      <c r="PG356" s="41"/>
      <c r="PH356" s="41"/>
      <c r="PI356" s="41"/>
      <c r="PJ356" s="41"/>
      <c r="PK356" s="41"/>
      <c r="PL356" s="41"/>
      <c r="PM356" s="41"/>
      <c r="PN356" s="41"/>
      <c r="PO356" s="41"/>
      <c r="PP356" s="41"/>
      <c r="PQ356" s="41"/>
      <c r="PR356" s="41"/>
      <c r="PS356" s="41"/>
      <c r="PT356" s="41"/>
      <c r="PU356" s="41"/>
      <c r="PV356" s="41"/>
      <c r="PW356" s="41"/>
      <c r="PX356" s="41"/>
      <c r="PY356" s="41"/>
      <c r="PZ356" s="41"/>
      <c r="QA356" s="41"/>
      <c r="QB356" s="41"/>
      <c r="QC356" s="41"/>
      <c r="QD356" s="41"/>
      <c r="QE356" s="41"/>
      <c r="QF356" s="41"/>
      <c r="QG356" s="41"/>
      <c r="QH356" s="41"/>
      <c r="QI356" s="41"/>
      <c r="QJ356" s="41"/>
      <c r="QK356" s="41"/>
      <c r="QL356" s="41"/>
      <c r="QM356" s="41"/>
      <c r="QN356" s="41"/>
      <c r="QO356" s="41"/>
      <c r="QP356" s="41"/>
      <c r="QQ356" s="41"/>
      <c r="QR356" s="41"/>
      <c r="QS356" s="41"/>
      <c r="QT356" s="41"/>
      <c r="QU356" s="41"/>
      <c r="QV356" s="41"/>
      <c r="QW356" s="41"/>
      <c r="QX356" s="41"/>
      <c r="QY356" s="41"/>
      <c r="QZ356" s="41"/>
      <c r="RA356" s="41"/>
      <c r="RB356" s="41"/>
      <c r="RC356" s="41"/>
      <c r="RD356" s="41"/>
      <c r="RE356" s="41"/>
      <c r="RF356" s="41"/>
      <c r="RG356" s="41"/>
      <c r="RH356" s="41"/>
      <c r="RI356" s="41"/>
      <c r="RJ356" s="41"/>
      <c r="RK356" s="41"/>
      <c r="RL356" s="41"/>
      <c r="RM356" s="41"/>
      <c r="RN356" s="41"/>
      <c r="RO356" s="41"/>
      <c r="RP356" s="41"/>
      <c r="RQ356" s="41"/>
      <c r="RR356" s="41"/>
      <c r="RS356" s="41"/>
      <c r="RT356" s="41"/>
      <c r="RU356" s="41"/>
      <c r="RV356" s="41"/>
      <c r="RW356" s="41"/>
      <c r="RX356" s="41"/>
      <c r="RY356" s="41"/>
      <c r="RZ356" s="41"/>
      <c r="SA356" s="41"/>
      <c r="SB356" s="41"/>
      <c r="SC356" s="41"/>
      <c r="SD356" s="41"/>
      <c r="SE356" s="41"/>
      <c r="SF356" s="41"/>
      <c r="SG356" s="41"/>
      <c r="SH356" s="41"/>
      <c r="SI356" s="41"/>
      <c r="SJ356" s="41"/>
      <c r="SK356" s="41"/>
      <c r="SL356" s="41"/>
      <c r="SM356" s="41"/>
      <c r="SN356" s="41"/>
      <c r="SO356" s="41"/>
      <c r="SP356" s="41"/>
      <c r="SQ356" s="41"/>
      <c r="SR356" s="41"/>
      <c r="SS356" s="41"/>
      <c r="ST356" s="41"/>
      <c r="SU356" s="41"/>
      <c r="SV356" s="41"/>
      <c r="SW356" s="41"/>
      <c r="SX356" s="41"/>
      <c r="SY356" s="41"/>
      <c r="SZ356" s="41"/>
      <c r="TA356" s="41"/>
      <c r="TB356" s="41"/>
      <c r="TC356" s="41"/>
      <c r="TD356" s="41"/>
      <c r="TE356" s="41"/>
      <c r="TF356" s="41"/>
      <c r="TG356" s="41"/>
      <c r="TH356" s="41"/>
      <c r="TI356" s="41"/>
      <c r="TJ356" s="41"/>
      <c r="TK356" s="41"/>
      <c r="TL356" s="41"/>
      <c r="TM356" s="41"/>
      <c r="TN356" s="41"/>
      <c r="TO356" s="41"/>
      <c r="TP356" s="41"/>
      <c r="TQ356" s="41"/>
      <c r="TR356" s="41"/>
      <c r="TS356" s="41"/>
      <c r="TT356" s="41"/>
      <c r="TU356" s="41"/>
      <c r="TV356" s="41"/>
      <c r="TW356" s="41"/>
      <c r="TX356" s="41"/>
      <c r="TY356" s="41"/>
      <c r="TZ356" s="41"/>
      <c r="UA356" s="41"/>
      <c r="UB356" s="41"/>
      <c r="UC356" s="41"/>
      <c r="UD356" s="41"/>
      <c r="UE356" s="41"/>
      <c r="UF356" s="41"/>
      <c r="UG356" s="41"/>
      <c r="UH356" s="41"/>
      <c r="UI356" s="41"/>
      <c r="UJ356" s="41"/>
      <c r="UK356" s="41"/>
      <c r="UL356" s="41"/>
      <c r="UM356" s="41"/>
      <c r="UN356" s="41"/>
      <c r="UO356" s="41"/>
      <c r="UP356" s="41"/>
      <c r="UQ356" s="41"/>
      <c r="UR356" s="41"/>
      <c r="US356" s="41"/>
      <c r="UT356" s="41"/>
      <c r="UU356" s="41"/>
      <c r="UV356" s="41"/>
      <c r="UW356" s="41"/>
      <c r="UX356" s="41"/>
      <c r="UY356" s="41"/>
      <c r="UZ356" s="41"/>
      <c r="VA356" s="41"/>
      <c r="VB356" s="41"/>
      <c r="VC356" s="41"/>
      <c r="VD356" s="41"/>
      <c r="VE356" s="41"/>
      <c r="VF356" s="41"/>
      <c r="VG356" s="41"/>
      <c r="VH356" s="41"/>
      <c r="VI356" s="41"/>
      <c r="VJ356" s="41"/>
      <c r="VK356" s="41"/>
      <c r="VL356" s="41"/>
      <c r="VM356" s="41"/>
      <c r="VN356" s="41"/>
      <c r="VO356" s="41"/>
      <c r="VP356" s="41"/>
      <c r="VQ356" s="41"/>
      <c r="VR356" s="41"/>
      <c r="VS356" s="41"/>
      <c r="VT356" s="41"/>
      <c r="VU356" s="41"/>
      <c r="VV356" s="41"/>
      <c r="VW356" s="41"/>
      <c r="VX356" s="41"/>
      <c r="VY356" s="41"/>
      <c r="VZ356" s="41"/>
      <c r="WA356" s="41"/>
      <c r="WB356" s="41"/>
      <c r="WC356" s="41"/>
      <c r="WD356" s="41"/>
      <c r="WE356" s="41"/>
      <c r="WF356" s="41"/>
      <c r="WG356" s="41"/>
      <c r="WH356" s="41"/>
      <c r="WI356" s="41"/>
      <c r="WJ356" s="41"/>
      <c r="WK356" s="41"/>
      <c r="WL356" s="41"/>
      <c r="WM356" s="41"/>
      <c r="WN356" s="41"/>
      <c r="WO356" s="41"/>
      <c r="WP356" s="41"/>
      <c r="WQ356" s="41"/>
      <c r="WR356" s="41"/>
      <c r="WS356" s="41"/>
      <c r="WT356" s="41"/>
      <c r="WU356" s="41"/>
      <c r="WV356" s="41"/>
      <c r="WW356" s="41"/>
      <c r="WX356" s="41"/>
      <c r="WY356" s="41"/>
      <c r="WZ356" s="41"/>
      <c r="XA356" s="41"/>
      <c r="XB356" s="41"/>
      <c r="XC356" s="41"/>
      <c r="XD356" s="41"/>
      <c r="XE356" s="41"/>
      <c r="XF356" s="41"/>
      <c r="XG356" s="41"/>
      <c r="XH356" s="41"/>
      <c r="XI356" s="41"/>
      <c r="XJ356" s="41"/>
      <c r="XK356" s="41"/>
      <c r="XL356" s="41"/>
      <c r="XM356" s="41"/>
      <c r="XN356" s="41"/>
      <c r="XO356" s="41"/>
      <c r="XP356" s="41"/>
      <c r="XQ356" s="41"/>
      <c r="XR356" s="41"/>
      <c r="XS356" s="41"/>
      <c r="XT356" s="41"/>
      <c r="XU356" s="41"/>
      <c r="XV356" s="41"/>
      <c r="XW356" s="41"/>
      <c r="XX356" s="41"/>
      <c r="XY356" s="41"/>
      <c r="XZ356" s="41"/>
      <c r="YA356" s="41"/>
      <c r="YB356" s="41"/>
      <c r="YC356" s="41"/>
      <c r="YD356" s="41"/>
      <c r="YE356" s="41"/>
      <c r="YF356" s="41"/>
      <c r="YG356" s="41"/>
      <c r="YH356" s="41"/>
      <c r="YI356" s="41"/>
      <c r="YJ356" s="41"/>
      <c r="YK356" s="41"/>
      <c r="YL356" s="41"/>
      <c r="YM356" s="41"/>
      <c r="YN356" s="41"/>
      <c r="YO356" s="41"/>
      <c r="YP356" s="41"/>
      <c r="YQ356" s="41"/>
      <c r="YR356" s="41"/>
      <c r="YS356" s="41"/>
      <c r="YT356" s="41"/>
      <c r="YU356" s="41"/>
      <c r="YV356" s="41"/>
      <c r="YW356" s="41"/>
      <c r="YX356" s="41"/>
      <c r="YY356" s="41"/>
      <c r="YZ356" s="41"/>
      <c r="ZA356" s="41"/>
      <c r="ZB356" s="41"/>
      <c r="ZC356" s="41"/>
      <c r="ZD356" s="41"/>
      <c r="ZE356" s="41"/>
      <c r="ZF356" s="41"/>
      <c r="ZG356" s="41"/>
      <c r="ZH356" s="41"/>
      <c r="ZI356" s="41"/>
      <c r="ZJ356" s="41"/>
      <c r="ZK356" s="41"/>
      <c r="ZL356" s="41"/>
      <c r="ZM356" s="41"/>
      <c r="ZN356" s="41"/>
      <c r="ZO356" s="41"/>
      <c r="ZP356" s="41"/>
      <c r="ZQ356" s="41"/>
      <c r="ZR356" s="41"/>
      <c r="ZS356" s="41"/>
      <c r="ZT356" s="41"/>
      <c r="ZU356" s="41"/>
      <c r="ZV356" s="41"/>
      <c r="ZW356" s="41"/>
      <c r="ZX356" s="41"/>
      <c r="ZY356" s="41"/>
      <c r="ZZ356" s="41"/>
      <c r="AAA356" s="41"/>
      <c r="AAB356" s="41"/>
      <c r="AAC356" s="41"/>
      <c r="AAD356" s="41"/>
      <c r="AAE356" s="41"/>
      <c r="AAF356" s="41"/>
      <c r="AAG356" s="41"/>
      <c r="AAH356" s="41"/>
      <c r="AAI356" s="41"/>
      <c r="AAJ356" s="41"/>
      <c r="AAK356" s="41"/>
      <c r="AAL356" s="41"/>
      <c r="AAM356" s="41"/>
      <c r="AAN356" s="41"/>
      <c r="AAO356" s="41"/>
      <c r="AAP356" s="41"/>
      <c r="AAQ356" s="41"/>
      <c r="AAR356" s="41"/>
      <c r="AAS356" s="41"/>
      <c r="AAT356" s="41"/>
      <c r="AAU356" s="41"/>
      <c r="AAV356" s="41"/>
      <c r="AAW356" s="41"/>
      <c r="AAX356" s="41"/>
      <c r="AAY356" s="41"/>
      <c r="AAZ356" s="41"/>
      <c r="ABA356" s="41"/>
      <c r="ABB356" s="41"/>
      <c r="ABC356" s="41"/>
      <c r="ABD356" s="41"/>
      <c r="ABE356" s="41"/>
      <c r="ABF356" s="41"/>
      <c r="ABG356" s="41"/>
      <c r="ABH356" s="41"/>
      <c r="ABI356" s="41"/>
      <c r="ABJ356" s="41"/>
      <c r="ABK356" s="41"/>
      <c r="ABL356" s="41"/>
      <c r="ABM356" s="41"/>
      <c r="ABN356" s="41"/>
      <c r="ABO356" s="41"/>
      <c r="ABP356" s="41"/>
      <c r="ABQ356" s="41"/>
      <c r="ABR356" s="41"/>
      <c r="ABS356" s="41"/>
      <c r="ABT356" s="41"/>
      <c r="ABU356" s="41"/>
      <c r="ABV356" s="41"/>
      <c r="ABW356" s="41"/>
      <c r="ABX356" s="41"/>
      <c r="ABY356" s="41"/>
      <c r="ABZ356" s="41"/>
      <c r="ACA356" s="41"/>
      <c r="ACB356" s="41"/>
      <c r="ACC356" s="41"/>
      <c r="ACD356" s="41"/>
      <c r="ACE356" s="41"/>
      <c r="ACF356" s="41"/>
      <c r="ACG356" s="41"/>
      <c r="ACH356" s="41"/>
      <c r="ACI356" s="41"/>
      <c r="ACJ356" s="41"/>
      <c r="ACK356" s="41"/>
      <c r="ACL356" s="41"/>
      <c r="ACM356" s="41"/>
      <c r="ACN356" s="41"/>
      <c r="ACO356" s="41"/>
      <c r="ACP356" s="41"/>
      <c r="ACQ356" s="41"/>
      <c r="ACR356" s="41"/>
      <c r="ACS356" s="41"/>
      <c r="ACT356" s="41"/>
      <c r="ACU356" s="41"/>
      <c r="ACV356" s="41"/>
      <c r="ACW356" s="41"/>
      <c r="ACX356" s="41"/>
      <c r="ACY356" s="41"/>
      <c r="ACZ356" s="41"/>
      <c r="ADA356" s="41"/>
      <c r="ADB356" s="41"/>
      <c r="ADC356" s="41"/>
      <c r="ADD356" s="41"/>
      <c r="ADE356" s="41"/>
      <c r="ADF356" s="41"/>
      <c r="ADG356" s="41"/>
      <c r="ADH356" s="41"/>
      <c r="ADI356" s="41"/>
      <c r="ADJ356" s="41"/>
      <c r="ADK356" s="41"/>
      <c r="ADL356" s="41"/>
      <c r="ADM356" s="41"/>
      <c r="ADN356" s="41"/>
      <c r="ADO356" s="41"/>
      <c r="ADP356" s="41"/>
      <c r="ADQ356" s="41"/>
      <c r="ADR356" s="41"/>
      <c r="ADS356" s="41"/>
      <c r="ADT356" s="41"/>
      <c r="ADU356" s="41"/>
      <c r="ADV356" s="41"/>
      <c r="ADW356" s="41"/>
      <c r="ADX356" s="41"/>
      <c r="ADY356" s="41"/>
      <c r="ADZ356" s="41"/>
      <c r="AEA356" s="41"/>
      <c r="AEB356" s="41"/>
      <c r="AEC356" s="41"/>
      <c r="AED356" s="41"/>
      <c r="AEE356" s="41"/>
      <c r="AEF356" s="41"/>
      <c r="AEG356" s="41"/>
      <c r="AEH356" s="41"/>
      <c r="AEI356" s="41"/>
      <c r="AEJ356" s="41"/>
      <c r="AEK356" s="41"/>
      <c r="AEL356" s="41"/>
      <c r="AEM356" s="41"/>
      <c r="AEN356" s="41"/>
      <c r="AEO356" s="41"/>
      <c r="AEP356" s="41"/>
      <c r="AEQ356" s="41"/>
      <c r="AER356" s="41"/>
      <c r="AES356" s="41"/>
      <c r="AET356" s="41"/>
      <c r="AEU356" s="41"/>
      <c r="AEV356" s="41"/>
      <c r="AEW356" s="41"/>
      <c r="AEX356" s="41"/>
      <c r="AEY356" s="41"/>
      <c r="AEZ356" s="41"/>
      <c r="AFA356" s="41"/>
      <c r="AFB356" s="41"/>
      <c r="AFC356" s="41"/>
      <c r="AFD356" s="41"/>
      <c r="AFE356" s="41"/>
      <c r="AFF356" s="41"/>
      <c r="AFG356" s="41"/>
      <c r="AFH356" s="41"/>
      <c r="AFI356" s="41"/>
      <c r="AFJ356" s="41"/>
      <c r="AFK356" s="41"/>
      <c r="AFL356" s="41"/>
      <c r="AFM356" s="41"/>
      <c r="AFN356" s="41"/>
      <c r="AFO356" s="41"/>
      <c r="AFP356" s="41"/>
      <c r="AFQ356" s="41"/>
      <c r="AFR356" s="41"/>
      <c r="AFS356" s="41"/>
      <c r="AFT356" s="41"/>
      <c r="AFU356" s="41"/>
      <c r="AFV356" s="41"/>
      <c r="AFW356" s="41"/>
      <c r="AFX356" s="41"/>
      <c r="AFY356" s="41"/>
      <c r="AFZ356" s="41"/>
      <c r="AGA356" s="41"/>
      <c r="AGB356" s="41"/>
      <c r="AGC356" s="41"/>
      <c r="AGD356" s="41"/>
      <c r="AGE356" s="41"/>
      <c r="AGF356" s="41"/>
      <c r="AGG356" s="41"/>
      <c r="AGH356" s="41"/>
      <c r="AGI356" s="41"/>
      <c r="AGJ356" s="41"/>
      <c r="AGK356" s="41"/>
      <c r="AGL356" s="41"/>
      <c r="AGM356" s="41"/>
      <c r="AGN356" s="41"/>
      <c r="AGO356" s="41"/>
      <c r="AGP356" s="41"/>
      <c r="AGQ356" s="41"/>
      <c r="AGR356" s="41"/>
      <c r="AGS356" s="41"/>
      <c r="AGT356" s="41"/>
      <c r="AGU356" s="41"/>
      <c r="AGV356" s="41"/>
      <c r="AGW356" s="41"/>
      <c r="AGX356" s="41"/>
      <c r="AGY356" s="41"/>
      <c r="AGZ356" s="41"/>
      <c r="AHA356" s="41"/>
      <c r="AHB356" s="41"/>
      <c r="AHC356" s="41"/>
      <c r="AHD356" s="41"/>
      <c r="AHE356" s="41"/>
      <c r="AHF356" s="41"/>
      <c r="AHG356" s="41"/>
      <c r="AHH356" s="41"/>
      <c r="AHI356" s="41"/>
      <c r="AHJ356" s="41"/>
      <c r="AHK356" s="41"/>
      <c r="AHL356" s="41"/>
      <c r="AHM356" s="41"/>
      <c r="AHN356" s="41"/>
      <c r="AHO356" s="41"/>
      <c r="AHP356" s="41"/>
      <c r="AHQ356" s="41"/>
      <c r="AHR356" s="41"/>
      <c r="AHS356" s="41"/>
      <c r="AHT356" s="41"/>
      <c r="AHU356" s="41"/>
      <c r="AHV356" s="41"/>
      <c r="AHW356" s="41"/>
      <c r="AHX356" s="41"/>
      <c r="AHY356" s="41"/>
      <c r="AHZ356" s="41"/>
      <c r="AIA356" s="41"/>
      <c r="AIB356" s="41"/>
      <c r="AIC356" s="41"/>
      <c r="AID356" s="41"/>
      <c r="AIE356" s="41"/>
      <c r="AIF356" s="41"/>
      <c r="AIG356" s="41"/>
      <c r="AIH356" s="41"/>
      <c r="AII356" s="41"/>
      <c r="AIJ356" s="41"/>
      <c r="AIK356" s="41"/>
      <c r="AIL356" s="41"/>
      <c r="AIM356" s="41"/>
      <c r="AIN356" s="41"/>
      <c r="AIO356" s="41"/>
      <c r="AIP356" s="41"/>
      <c r="AIQ356" s="41"/>
      <c r="AIR356" s="41"/>
      <c r="AIS356" s="41"/>
      <c r="AIT356" s="41"/>
      <c r="AIU356" s="41"/>
      <c r="AIV356" s="41"/>
      <c r="AIW356" s="41"/>
      <c r="AIX356" s="41"/>
      <c r="AIY356" s="41"/>
      <c r="AIZ356" s="41"/>
      <c r="AJA356" s="41"/>
      <c r="AJB356" s="41"/>
      <c r="AJC356" s="41"/>
      <c r="AJD356" s="41"/>
      <c r="AJE356" s="41"/>
      <c r="AJF356" s="41"/>
      <c r="AJG356" s="41"/>
      <c r="AJH356" s="41"/>
      <c r="AJI356" s="41"/>
      <c r="AJJ356" s="41"/>
      <c r="AJK356" s="41"/>
      <c r="AJL356" s="41"/>
      <c r="AJM356" s="41"/>
      <c r="AJN356" s="41"/>
      <c r="AJO356" s="41"/>
      <c r="AJP356" s="41"/>
      <c r="AJQ356" s="41"/>
      <c r="AJR356" s="41"/>
      <c r="AJS356" s="41"/>
      <c r="AJT356" s="41"/>
      <c r="AJU356" s="41"/>
      <c r="AJV356" s="41"/>
      <c r="AJW356" s="41"/>
      <c r="AJX356" s="41"/>
      <c r="AJY356" s="41"/>
      <c r="AJZ356" s="41"/>
      <c r="AKA356" s="41"/>
      <c r="AKB356" s="41"/>
      <c r="AKC356" s="41"/>
      <c r="AKD356" s="41"/>
      <c r="AKE356" s="41"/>
      <c r="AKF356" s="41"/>
      <c r="AKG356" s="41"/>
      <c r="AKH356" s="41"/>
      <c r="AKI356" s="41"/>
      <c r="AKJ356" s="41"/>
      <c r="AKK356" s="41"/>
      <c r="AKL356" s="41"/>
      <c r="AKM356" s="41"/>
      <c r="AKN356" s="41"/>
      <c r="AKO356" s="41"/>
      <c r="AKP356" s="41"/>
      <c r="AKQ356" s="41"/>
      <c r="AKR356" s="41"/>
      <c r="AKS356" s="41"/>
      <c r="AKT356" s="41"/>
      <c r="AKU356" s="41"/>
      <c r="AKV356" s="41"/>
      <c r="AKW356" s="41"/>
      <c r="AKX356" s="41"/>
      <c r="AKY356" s="41"/>
      <c r="AKZ356" s="41"/>
      <c r="ALA356" s="41"/>
      <c r="ALB356" s="41"/>
      <c r="ALC356" s="41"/>
      <c r="ALD356" s="41"/>
      <c r="ALE356" s="41"/>
      <c r="ALF356" s="41"/>
      <c r="ALG356" s="41"/>
      <c r="ALH356" s="41"/>
      <c r="ALI356" s="41"/>
      <c r="ALJ356" s="41"/>
      <c r="ALK356" s="41"/>
      <c r="ALL356" s="41"/>
      <c r="ALM356" s="41"/>
      <c r="ALN356" s="41"/>
      <c r="ALO356" s="41"/>
      <c r="ALP356" s="41"/>
      <c r="ALQ356" s="41"/>
      <c r="ALR356" s="41"/>
      <c r="ALS356" s="41"/>
      <c r="ALT356" s="41"/>
      <c r="ALU356" s="41"/>
      <c r="ALV356" s="41"/>
      <c r="ALW356" s="41"/>
      <c r="ALX356" s="41"/>
      <c r="ALY356" s="41"/>
      <c r="ALZ356" s="41"/>
      <c r="AMA356" s="41"/>
      <c r="AMB356" s="41"/>
      <c r="AMC356" s="41"/>
      <c r="AMD356" s="41"/>
      <c r="AME356" s="41"/>
    </row>
    <row r="357" spans="1:1019" ht="21.75" customHeight="1" thickBot="1" x14ac:dyDescent="0.25">
      <c r="A357" s="542" t="s">
        <v>17</v>
      </c>
      <c r="B357" s="529" t="s">
        <v>18</v>
      </c>
      <c r="C357" s="534" t="s">
        <v>31</v>
      </c>
      <c r="D357" s="1135" t="s">
        <v>80</v>
      </c>
      <c r="E357" s="1136"/>
      <c r="F357" s="1136"/>
      <c r="G357" s="1136"/>
      <c r="H357" s="1136"/>
      <c r="I357" s="1136"/>
      <c r="J357" s="1137"/>
      <c r="K357" s="33">
        <f t="shared" ref="K357:AB357" si="136">SUM(K351+K348+K356+K354)</f>
        <v>2565.7000000000003</v>
      </c>
      <c r="L357" s="38">
        <f t="shared" si="136"/>
        <v>0</v>
      </c>
      <c r="M357" s="38">
        <f t="shared" si="136"/>
        <v>0</v>
      </c>
      <c r="N357" s="39">
        <f t="shared" si="136"/>
        <v>2565.7000000000003</v>
      </c>
      <c r="O357" s="38">
        <f t="shared" si="136"/>
        <v>650</v>
      </c>
      <c r="P357" s="38">
        <f t="shared" si="136"/>
        <v>0</v>
      </c>
      <c r="Q357" s="38">
        <f t="shared" si="136"/>
        <v>0</v>
      </c>
      <c r="R357" s="40">
        <f t="shared" si="136"/>
        <v>650</v>
      </c>
      <c r="S357" s="33">
        <f t="shared" si="136"/>
        <v>1050</v>
      </c>
      <c r="T357" s="38">
        <f t="shared" si="136"/>
        <v>0</v>
      </c>
      <c r="U357" s="38">
        <f t="shared" si="136"/>
        <v>0</v>
      </c>
      <c r="V357" s="39">
        <f t="shared" si="136"/>
        <v>1050</v>
      </c>
      <c r="W357" s="38">
        <f t="shared" si="136"/>
        <v>0</v>
      </c>
      <c r="X357" s="38">
        <f t="shared" si="136"/>
        <v>0</v>
      </c>
      <c r="Y357" s="38">
        <f t="shared" si="136"/>
        <v>0</v>
      </c>
      <c r="Z357" s="40">
        <f t="shared" si="136"/>
        <v>0</v>
      </c>
      <c r="AA357" s="36">
        <f t="shared" si="136"/>
        <v>0</v>
      </c>
      <c r="AB357" s="36">
        <f t="shared" si="136"/>
        <v>0</v>
      </c>
      <c r="AC357" s="825"/>
      <c r="AD357" s="826"/>
      <c r="AE357" s="826"/>
      <c r="AF357" s="827"/>
      <c r="AP357" s="60"/>
      <c r="AQ357" s="60"/>
      <c r="AR357" s="60"/>
      <c r="AS357" s="60"/>
      <c r="AT357" s="60"/>
      <c r="AU357" s="60"/>
      <c r="AV357" s="60"/>
      <c r="AW357" s="60"/>
      <c r="AX357" s="60"/>
      <c r="AY357" s="60"/>
      <c r="AZ357" s="60"/>
      <c r="BA357" s="60"/>
      <c r="BB357" s="60"/>
      <c r="BC357" s="60"/>
      <c r="BD357" s="60"/>
      <c r="BE357" s="60"/>
      <c r="BF357" s="60"/>
      <c r="BG357" s="60"/>
      <c r="BH357" s="60"/>
      <c r="BI357" s="60"/>
      <c r="BJ357" s="60"/>
      <c r="BK357" s="60"/>
      <c r="BL357" s="60"/>
      <c r="BM357" s="60"/>
      <c r="BN357" s="60"/>
      <c r="BO357" s="60"/>
    </row>
    <row r="358" spans="1:1019" s="57" customFormat="1" ht="22.5" customHeight="1" thickBot="1" x14ac:dyDescent="0.25">
      <c r="A358" s="531" t="s">
        <v>17</v>
      </c>
      <c r="B358" s="32" t="s">
        <v>18</v>
      </c>
      <c r="C358" s="533" t="s">
        <v>30</v>
      </c>
      <c r="D358" s="978" t="s">
        <v>105</v>
      </c>
      <c r="E358" s="979"/>
      <c r="F358" s="979"/>
      <c r="G358" s="979"/>
      <c r="H358" s="979"/>
      <c r="I358" s="979"/>
      <c r="J358" s="979"/>
      <c r="K358" s="979"/>
      <c r="L358" s="979"/>
      <c r="M358" s="979"/>
      <c r="N358" s="979"/>
      <c r="O358" s="979"/>
      <c r="P358" s="979"/>
      <c r="Q358" s="979"/>
      <c r="R358" s="979"/>
      <c r="S358" s="979"/>
      <c r="T358" s="979"/>
      <c r="U358" s="979"/>
      <c r="V358" s="979"/>
      <c r="W358" s="979"/>
      <c r="X358" s="979"/>
      <c r="Y358" s="979"/>
      <c r="Z358" s="979"/>
      <c r="AA358" s="979"/>
      <c r="AB358" s="979"/>
      <c r="AC358" s="979"/>
      <c r="AD358" s="979"/>
      <c r="AE358" s="979"/>
      <c r="AF358" s="981"/>
      <c r="AO358" s="78"/>
      <c r="AP358" s="79"/>
      <c r="AQ358" s="79"/>
      <c r="AR358" s="79"/>
      <c r="AS358" s="79"/>
      <c r="AT358" s="79"/>
      <c r="AU358" s="79"/>
      <c r="AV358" s="79"/>
      <c r="AW358" s="79"/>
      <c r="AX358" s="79"/>
      <c r="AY358" s="79"/>
      <c r="AZ358" s="79"/>
      <c r="BA358" s="79"/>
      <c r="BB358" s="79"/>
      <c r="BC358" s="79"/>
      <c r="BD358" s="79"/>
      <c r="BE358" s="79"/>
      <c r="BF358" s="79"/>
      <c r="BG358" s="80"/>
      <c r="BH358" s="81"/>
      <c r="BI358" s="81"/>
      <c r="BJ358" s="81"/>
      <c r="BK358" s="81"/>
      <c r="BL358" s="81"/>
      <c r="BM358" s="81"/>
      <c r="BN358" s="81"/>
      <c r="BO358" s="81"/>
    </row>
    <row r="359" spans="1:1019" ht="24" customHeight="1" thickBot="1" x14ac:dyDescent="0.25">
      <c r="A359" s="583" t="s">
        <v>17</v>
      </c>
      <c r="B359" s="587" t="s">
        <v>18</v>
      </c>
      <c r="C359" s="553" t="s">
        <v>30</v>
      </c>
      <c r="D359" s="1034" t="s">
        <v>18</v>
      </c>
      <c r="E359" s="781" t="s">
        <v>106</v>
      </c>
      <c r="F359" s="777"/>
      <c r="G359" s="632" t="s">
        <v>107</v>
      </c>
      <c r="H359" s="816" t="s">
        <v>21</v>
      </c>
      <c r="I359" s="597" t="s">
        <v>36</v>
      </c>
      <c r="J359" s="275" t="s">
        <v>28</v>
      </c>
      <c r="K359" s="156">
        <f>L359+N359</f>
        <v>46.9</v>
      </c>
      <c r="L359" s="168">
        <v>46.9</v>
      </c>
      <c r="M359" s="168">
        <v>0</v>
      </c>
      <c r="N359" s="155">
        <v>0</v>
      </c>
      <c r="O359" s="153">
        <f>+P359+R359</f>
        <v>40</v>
      </c>
      <c r="P359" s="403">
        <v>40</v>
      </c>
      <c r="Q359" s="168">
        <v>0</v>
      </c>
      <c r="R359" s="155">
        <v>0</v>
      </c>
      <c r="S359" s="153">
        <f>+T359+V359</f>
        <v>40</v>
      </c>
      <c r="T359" s="150">
        <v>40</v>
      </c>
      <c r="U359" s="168">
        <v>0</v>
      </c>
      <c r="V359" s="155">
        <v>0</v>
      </c>
      <c r="W359" s="156">
        <f>+X359+Z359</f>
        <v>0</v>
      </c>
      <c r="X359" s="168">
        <v>0</v>
      </c>
      <c r="Y359" s="168">
        <v>0</v>
      </c>
      <c r="Z359" s="155">
        <v>0</v>
      </c>
      <c r="AA359" s="158">
        <v>40</v>
      </c>
      <c r="AB359" s="158">
        <v>40</v>
      </c>
      <c r="AC359" s="596" t="s">
        <v>224</v>
      </c>
      <c r="AD359" s="815">
        <v>10</v>
      </c>
      <c r="AE359" s="815">
        <v>10</v>
      </c>
      <c r="AF359" s="1030">
        <v>10</v>
      </c>
      <c r="AG359" s="41"/>
      <c r="AH359" s="41"/>
      <c r="AI359" s="41"/>
      <c r="AJ359" s="41"/>
      <c r="AK359" s="41"/>
      <c r="AL359" s="41"/>
      <c r="AM359" s="41"/>
      <c r="AN359" s="41"/>
      <c r="AO359" s="41"/>
      <c r="AP359" s="67"/>
      <c r="AQ359" s="41"/>
      <c r="AR359" s="41"/>
      <c r="AS359" s="41"/>
      <c r="AT359" s="41"/>
      <c r="AU359" s="41"/>
      <c r="AV359" s="41"/>
      <c r="AW359" s="41"/>
      <c r="AX359" s="41"/>
      <c r="AY359" s="41"/>
      <c r="AZ359" s="41"/>
      <c r="BA359" s="41"/>
      <c r="BB359" s="41"/>
      <c r="BC359" s="41"/>
      <c r="BD359" s="41"/>
      <c r="BE359" s="41"/>
      <c r="BF359" s="41"/>
      <c r="BG359" s="41"/>
      <c r="BH359" s="41"/>
      <c r="BI359" s="41"/>
      <c r="BJ359" s="41"/>
      <c r="BK359" s="41"/>
      <c r="BL359" s="41"/>
      <c r="BM359" s="41"/>
      <c r="BN359" s="41"/>
      <c r="BO359" s="41"/>
      <c r="BP359" s="41"/>
      <c r="BQ359" s="41"/>
      <c r="BR359" s="41"/>
      <c r="BS359" s="41"/>
      <c r="BT359" s="41"/>
      <c r="BU359" s="41"/>
      <c r="BV359" s="41"/>
      <c r="BW359" s="41"/>
      <c r="BX359" s="41"/>
      <c r="BY359" s="41"/>
      <c r="BZ359" s="41"/>
      <c r="CA359" s="41"/>
      <c r="CB359" s="41"/>
      <c r="CC359" s="41"/>
      <c r="CD359" s="41"/>
      <c r="CE359" s="41"/>
      <c r="CF359" s="41"/>
      <c r="CG359" s="41"/>
      <c r="CH359" s="41"/>
      <c r="CI359" s="41"/>
      <c r="CJ359" s="41"/>
      <c r="CK359" s="41"/>
      <c r="CL359" s="41"/>
      <c r="CM359" s="41"/>
      <c r="CN359" s="41"/>
      <c r="CO359" s="41"/>
      <c r="CP359" s="41"/>
      <c r="CQ359" s="41"/>
      <c r="CR359" s="41"/>
      <c r="CS359" s="41"/>
      <c r="CT359" s="41"/>
      <c r="CU359" s="41"/>
      <c r="CV359" s="41"/>
      <c r="CW359" s="41"/>
      <c r="CX359" s="41"/>
      <c r="CY359" s="41"/>
      <c r="CZ359" s="41"/>
      <c r="DA359" s="41"/>
      <c r="DB359" s="41"/>
      <c r="DC359" s="41"/>
      <c r="DD359" s="41"/>
      <c r="DE359" s="41"/>
      <c r="DF359" s="41"/>
      <c r="DG359" s="41"/>
      <c r="DH359" s="41"/>
      <c r="DI359" s="41"/>
      <c r="DJ359" s="41"/>
      <c r="DK359" s="41"/>
      <c r="DL359" s="41"/>
      <c r="DM359" s="41"/>
      <c r="DN359" s="41"/>
      <c r="DO359" s="41"/>
      <c r="DP359" s="41"/>
      <c r="DQ359" s="41"/>
      <c r="DR359" s="41"/>
      <c r="DS359" s="41"/>
      <c r="DT359" s="41"/>
      <c r="DU359" s="41"/>
      <c r="DV359" s="41"/>
      <c r="DW359" s="41"/>
      <c r="DX359" s="41"/>
      <c r="DY359" s="41"/>
      <c r="DZ359" s="41"/>
      <c r="EA359" s="41"/>
      <c r="EB359" s="41"/>
      <c r="EC359" s="41"/>
      <c r="ED359" s="41"/>
      <c r="EE359" s="41"/>
      <c r="EF359" s="41"/>
      <c r="EG359" s="41"/>
      <c r="EH359" s="41"/>
      <c r="EI359" s="41"/>
      <c r="EJ359" s="41"/>
      <c r="EK359" s="41"/>
      <c r="EL359" s="41"/>
      <c r="EM359" s="41"/>
      <c r="EN359" s="41"/>
      <c r="EO359" s="41"/>
      <c r="EP359" s="41"/>
      <c r="EQ359" s="41"/>
      <c r="ER359" s="41"/>
      <c r="ES359" s="41"/>
      <c r="ET359" s="41"/>
      <c r="EU359" s="41"/>
      <c r="EV359" s="41"/>
      <c r="EW359" s="41"/>
      <c r="EX359" s="41"/>
      <c r="EY359" s="41"/>
      <c r="EZ359" s="41"/>
      <c r="FA359" s="41"/>
      <c r="FB359" s="41"/>
      <c r="FC359" s="41"/>
      <c r="FD359" s="41"/>
      <c r="FE359" s="41"/>
      <c r="FF359" s="41"/>
      <c r="FG359" s="41"/>
      <c r="FH359" s="41"/>
      <c r="FI359" s="41"/>
      <c r="FJ359" s="41"/>
      <c r="FK359" s="41"/>
      <c r="FL359" s="41"/>
      <c r="FM359" s="41"/>
      <c r="FN359" s="41"/>
      <c r="FO359" s="41"/>
      <c r="FP359" s="41"/>
      <c r="FQ359" s="41"/>
      <c r="FR359" s="41"/>
      <c r="FS359" s="41"/>
      <c r="FT359" s="41"/>
      <c r="FU359" s="41"/>
      <c r="FV359" s="41"/>
      <c r="FW359" s="41"/>
      <c r="FX359" s="41"/>
      <c r="FY359" s="41"/>
      <c r="FZ359" s="41"/>
      <c r="GA359" s="41"/>
      <c r="GB359" s="41"/>
      <c r="GC359" s="41"/>
      <c r="GD359" s="41"/>
      <c r="GE359" s="41"/>
      <c r="GF359" s="41"/>
      <c r="GG359" s="41"/>
      <c r="GH359" s="41"/>
      <c r="GI359" s="41"/>
      <c r="GJ359" s="41"/>
      <c r="GK359" s="41"/>
      <c r="GL359" s="41"/>
      <c r="GM359" s="41"/>
      <c r="GN359" s="41"/>
      <c r="GO359" s="41"/>
      <c r="GP359" s="41"/>
      <c r="GQ359" s="41"/>
      <c r="GR359" s="41"/>
      <c r="GS359" s="41"/>
      <c r="GT359" s="41"/>
      <c r="GU359" s="41"/>
      <c r="GV359" s="41"/>
      <c r="GW359" s="41"/>
      <c r="GX359" s="41"/>
      <c r="GY359" s="41"/>
      <c r="GZ359" s="41"/>
      <c r="HA359" s="41"/>
      <c r="HB359" s="41"/>
      <c r="HC359" s="41"/>
      <c r="HD359" s="41"/>
      <c r="HE359" s="41"/>
      <c r="HF359" s="41"/>
      <c r="HG359" s="41"/>
      <c r="HH359" s="41"/>
      <c r="HI359" s="41"/>
      <c r="HJ359" s="41"/>
      <c r="HK359" s="41"/>
      <c r="HL359" s="41"/>
      <c r="HM359" s="41"/>
      <c r="HN359" s="41"/>
      <c r="HO359" s="41"/>
      <c r="HP359" s="41"/>
      <c r="HQ359" s="41"/>
      <c r="HR359" s="41"/>
      <c r="HS359" s="41"/>
      <c r="HT359" s="41"/>
      <c r="HU359" s="41"/>
      <c r="HV359" s="41"/>
      <c r="HW359" s="41"/>
      <c r="HX359" s="41"/>
      <c r="HY359" s="41"/>
      <c r="HZ359" s="41"/>
      <c r="IA359" s="41"/>
      <c r="IB359" s="41"/>
      <c r="IC359" s="41"/>
      <c r="ID359" s="41"/>
      <c r="IE359" s="41"/>
      <c r="IF359" s="41"/>
      <c r="IG359" s="41"/>
      <c r="IH359" s="41"/>
      <c r="II359" s="41"/>
      <c r="IJ359" s="41"/>
      <c r="IK359" s="41"/>
      <c r="IL359" s="41"/>
      <c r="IM359" s="41"/>
      <c r="IN359" s="41"/>
      <c r="IO359" s="41"/>
      <c r="IP359" s="41"/>
      <c r="IQ359" s="41"/>
      <c r="IR359" s="41"/>
      <c r="IS359" s="41"/>
      <c r="IT359" s="41"/>
      <c r="IU359" s="41"/>
      <c r="IV359" s="41"/>
      <c r="IW359" s="41"/>
      <c r="IX359" s="41"/>
      <c r="IY359" s="41"/>
      <c r="IZ359" s="41"/>
      <c r="JA359" s="41"/>
      <c r="JB359" s="41"/>
      <c r="JC359" s="41"/>
      <c r="JD359" s="41"/>
      <c r="JE359" s="41"/>
      <c r="JF359" s="41"/>
      <c r="JG359" s="41"/>
      <c r="JH359" s="41"/>
      <c r="JI359" s="41"/>
      <c r="JJ359" s="41"/>
      <c r="JK359" s="41"/>
      <c r="JL359" s="41"/>
      <c r="JM359" s="41"/>
      <c r="JN359" s="41"/>
      <c r="JO359" s="41"/>
      <c r="JP359" s="41"/>
      <c r="JQ359" s="41"/>
      <c r="JR359" s="41"/>
      <c r="JS359" s="41"/>
      <c r="JT359" s="41"/>
      <c r="JU359" s="41"/>
      <c r="JV359" s="41"/>
      <c r="JW359" s="41"/>
      <c r="JX359" s="41"/>
      <c r="JY359" s="41"/>
      <c r="JZ359" s="41"/>
      <c r="KA359" s="41"/>
      <c r="KB359" s="41"/>
      <c r="KC359" s="41"/>
      <c r="KD359" s="41"/>
      <c r="KE359" s="41"/>
      <c r="KF359" s="41"/>
      <c r="KG359" s="41"/>
      <c r="KH359" s="41"/>
      <c r="KI359" s="41"/>
      <c r="KJ359" s="41"/>
      <c r="KK359" s="41"/>
      <c r="KL359" s="41"/>
      <c r="KM359" s="41"/>
      <c r="KN359" s="41"/>
      <c r="KO359" s="41"/>
      <c r="KP359" s="41"/>
      <c r="KQ359" s="41"/>
      <c r="KR359" s="41"/>
      <c r="KS359" s="41"/>
      <c r="KT359" s="41"/>
      <c r="KU359" s="41"/>
      <c r="KV359" s="41"/>
      <c r="KW359" s="41"/>
      <c r="KX359" s="41"/>
      <c r="KY359" s="41"/>
      <c r="KZ359" s="41"/>
      <c r="LA359" s="41"/>
      <c r="LB359" s="41"/>
      <c r="LC359" s="41"/>
      <c r="LD359" s="41"/>
      <c r="LE359" s="41"/>
      <c r="LF359" s="41"/>
      <c r="LG359" s="41"/>
      <c r="LH359" s="41"/>
      <c r="LI359" s="41"/>
      <c r="LJ359" s="41"/>
      <c r="LK359" s="41"/>
      <c r="LL359" s="41"/>
      <c r="LM359" s="41"/>
      <c r="LN359" s="41"/>
      <c r="LO359" s="41"/>
      <c r="LP359" s="41"/>
      <c r="LQ359" s="41"/>
      <c r="LR359" s="41"/>
      <c r="LS359" s="41"/>
      <c r="LT359" s="41"/>
      <c r="LU359" s="41"/>
      <c r="LV359" s="41"/>
      <c r="LW359" s="41"/>
      <c r="LX359" s="41"/>
      <c r="LY359" s="41"/>
      <c r="LZ359" s="41"/>
      <c r="MA359" s="41"/>
      <c r="MB359" s="41"/>
      <c r="MC359" s="41"/>
      <c r="MD359" s="41"/>
      <c r="ME359" s="41"/>
      <c r="MF359" s="41"/>
      <c r="MG359" s="41"/>
      <c r="MH359" s="41"/>
      <c r="MI359" s="41"/>
      <c r="MJ359" s="41"/>
      <c r="MK359" s="41"/>
      <c r="ML359" s="41"/>
      <c r="MM359" s="41"/>
      <c r="MN359" s="41"/>
      <c r="MO359" s="41"/>
      <c r="MP359" s="41"/>
      <c r="MQ359" s="41"/>
      <c r="MR359" s="41"/>
      <c r="MS359" s="41"/>
      <c r="MT359" s="41"/>
      <c r="MU359" s="41"/>
      <c r="MV359" s="41"/>
      <c r="MW359" s="41"/>
      <c r="MX359" s="41"/>
      <c r="MY359" s="41"/>
      <c r="MZ359" s="41"/>
      <c r="NA359" s="41"/>
      <c r="NB359" s="41"/>
      <c r="NC359" s="41"/>
      <c r="ND359" s="41"/>
      <c r="NE359" s="41"/>
      <c r="NF359" s="41"/>
      <c r="NG359" s="41"/>
      <c r="NH359" s="41"/>
      <c r="NI359" s="41"/>
      <c r="NJ359" s="41"/>
      <c r="NK359" s="41"/>
      <c r="NL359" s="41"/>
      <c r="NM359" s="41"/>
      <c r="NN359" s="41"/>
      <c r="NO359" s="41"/>
      <c r="NP359" s="41"/>
      <c r="NQ359" s="41"/>
      <c r="NR359" s="41"/>
      <c r="NS359" s="41"/>
      <c r="NT359" s="41"/>
      <c r="NU359" s="41"/>
      <c r="NV359" s="41"/>
      <c r="NW359" s="41"/>
      <c r="NX359" s="41"/>
      <c r="NY359" s="41"/>
      <c r="NZ359" s="41"/>
      <c r="OA359" s="41"/>
      <c r="OB359" s="41"/>
      <c r="OC359" s="41"/>
      <c r="OD359" s="41"/>
      <c r="OE359" s="41"/>
      <c r="OF359" s="41"/>
      <c r="OG359" s="41"/>
      <c r="OH359" s="41"/>
      <c r="OI359" s="41"/>
      <c r="OJ359" s="41"/>
      <c r="OK359" s="41"/>
      <c r="OL359" s="41"/>
      <c r="OM359" s="41"/>
      <c r="ON359" s="41"/>
      <c r="OO359" s="41"/>
      <c r="OP359" s="41"/>
      <c r="OQ359" s="41"/>
      <c r="OR359" s="41"/>
      <c r="OS359" s="41"/>
      <c r="OT359" s="41"/>
      <c r="OU359" s="41"/>
      <c r="OV359" s="41"/>
      <c r="OW359" s="41"/>
      <c r="OX359" s="41"/>
      <c r="OY359" s="41"/>
      <c r="OZ359" s="41"/>
      <c r="PA359" s="41"/>
      <c r="PB359" s="41"/>
      <c r="PC359" s="41"/>
      <c r="PD359" s="41"/>
      <c r="PE359" s="41"/>
      <c r="PF359" s="41"/>
      <c r="PG359" s="41"/>
      <c r="PH359" s="41"/>
      <c r="PI359" s="41"/>
      <c r="PJ359" s="41"/>
      <c r="PK359" s="41"/>
      <c r="PL359" s="41"/>
      <c r="PM359" s="41"/>
      <c r="PN359" s="41"/>
      <c r="PO359" s="41"/>
      <c r="PP359" s="41"/>
      <c r="PQ359" s="41"/>
      <c r="PR359" s="41"/>
      <c r="PS359" s="41"/>
      <c r="PT359" s="41"/>
      <c r="PU359" s="41"/>
      <c r="PV359" s="41"/>
      <c r="PW359" s="41"/>
      <c r="PX359" s="41"/>
      <c r="PY359" s="41"/>
      <c r="PZ359" s="41"/>
      <c r="QA359" s="41"/>
      <c r="QB359" s="41"/>
      <c r="QC359" s="41"/>
      <c r="QD359" s="41"/>
      <c r="QE359" s="41"/>
      <c r="QF359" s="41"/>
      <c r="QG359" s="41"/>
      <c r="QH359" s="41"/>
      <c r="QI359" s="41"/>
      <c r="QJ359" s="41"/>
      <c r="QK359" s="41"/>
      <c r="QL359" s="41"/>
      <c r="QM359" s="41"/>
      <c r="QN359" s="41"/>
      <c r="QO359" s="41"/>
      <c r="QP359" s="41"/>
      <c r="QQ359" s="41"/>
      <c r="QR359" s="41"/>
      <c r="QS359" s="41"/>
      <c r="QT359" s="41"/>
      <c r="QU359" s="41"/>
      <c r="QV359" s="41"/>
      <c r="QW359" s="41"/>
      <c r="QX359" s="41"/>
      <c r="QY359" s="41"/>
      <c r="QZ359" s="41"/>
      <c r="RA359" s="41"/>
      <c r="RB359" s="41"/>
      <c r="RC359" s="41"/>
      <c r="RD359" s="41"/>
      <c r="RE359" s="41"/>
      <c r="RF359" s="41"/>
      <c r="RG359" s="41"/>
      <c r="RH359" s="41"/>
      <c r="RI359" s="41"/>
      <c r="RJ359" s="41"/>
      <c r="RK359" s="41"/>
      <c r="RL359" s="41"/>
      <c r="RM359" s="41"/>
      <c r="RN359" s="41"/>
      <c r="RO359" s="41"/>
      <c r="RP359" s="41"/>
      <c r="RQ359" s="41"/>
      <c r="RR359" s="41"/>
      <c r="RS359" s="41"/>
      <c r="RT359" s="41"/>
      <c r="RU359" s="41"/>
      <c r="RV359" s="41"/>
      <c r="RW359" s="41"/>
      <c r="RX359" s="41"/>
      <c r="RY359" s="41"/>
      <c r="RZ359" s="41"/>
      <c r="SA359" s="41"/>
      <c r="SB359" s="41"/>
      <c r="SC359" s="41"/>
      <c r="SD359" s="41"/>
      <c r="SE359" s="41"/>
      <c r="SF359" s="41"/>
      <c r="SG359" s="41"/>
      <c r="SH359" s="41"/>
      <c r="SI359" s="41"/>
      <c r="SJ359" s="41"/>
      <c r="SK359" s="41"/>
      <c r="SL359" s="41"/>
      <c r="SM359" s="41"/>
      <c r="SN359" s="41"/>
      <c r="SO359" s="41"/>
      <c r="SP359" s="41"/>
      <c r="SQ359" s="41"/>
      <c r="SR359" s="41"/>
      <c r="SS359" s="41"/>
      <c r="ST359" s="41"/>
      <c r="SU359" s="41"/>
      <c r="SV359" s="41"/>
      <c r="SW359" s="41"/>
      <c r="SX359" s="41"/>
      <c r="SY359" s="41"/>
      <c r="SZ359" s="41"/>
      <c r="TA359" s="41"/>
      <c r="TB359" s="41"/>
      <c r="TC359" s="41"/>
      <c r="TD359" s="41"/>
      <c r="TE359" s="41"/>
      <c r="TF359" s="41"/>
      <c r="TG359" s="41"/>
      <c r="TH359" s="41"/>
      <c r="TI359" s="41"/>
      <c r="TJ359" s="41"/>
      <c r="TK359" s="41"/>
      <c r="TL359" s="41"/>
      <c r="TM359" s="41"/>
      <c r="TN359" s="41"/>
      <c r="TO359" s="41"/>
      <c r="TP359" s="41"/>
      <c r="TQ359" s="41"/>
      <c r="TR359" s="41"/>
      <c r="TS359" s="41"/>
      <c r="TT359" s="41"/>
      <c r="TU359" s="41"/>
      <c r="TV359" s="41"/>
      <c r="TW359" s="41"/>
      <c r="TX359" s="41"/>
      <c r="TY359" s="41"/>
      <c r="TZ359" s="41"/>
      <c r="UA359" s="41"/>
      <c r="UB359" s="41"/>
      <c r="UC359" s="41"/>
      <c r="UD359" s="41"/>
      <c r="UE359" s="41"/>
      <c r="UF359" s="41"/>
      <c r="UG359" s="41"/>
      <c r="UH359" s="41"/>
      <c r="UI359" s="41"/>
      <c r="UJ359" s="41"/>
      <c r="UK359" s="41"/>
      <c r="UL359" s="41"/>
      <c r="UM359" s="41"/>
      <c r="UN359" s="41"/>
      <c r="UO359" s="41"/>
      <c r="UP359" s="41"/>
      <c r="UQ359" s="41"/>
      <c r="UR359" s="41"/>
      <c r="US359" s="41"/>
      <c r="UT359" s="41"/>
      <c r="UU359" s="41"/>
      <c r="UV359" s="41"/>
      <c r="UW359" s="41"/>
      <c r="UX359" s="41"/>
      <c r="UY359" s="41"/>
      <c r="UZ359" s="41"/>
      <c r="VA359" s="41"/>
      <c r="VB359" s="41"/>
      <c r="VC359" s="41"/>
      <c r="VD359" s="41"/>
      <c r="VE359" s="41"/>
      <c r="VF359" s="41"/>
      <c r="VG359" s="41"/>
      <c r="VH359" s="41"/>
      <c r="VI359" s="41"/>
      <c r="VJ359" s="41"/>
      <c r="VK359" s="41"/>
      <c r="VL359" s="41"/>
      <c r="VM359" s="41"/>
      <c r="VN359" s="41"/>
      <c r="VO359" s="41"/>
      <c r="VP359" s="41"/>
      <c r="VQ359" s="41"/>
      <c r="VR359" s="41"/>
      <c r="VS359" s="41"/>
      <c r="VT359" s="41"/>
      <c r="VU359" s="41"/>
      <c r="VV359" s="41"/>
      <c r="VW359" s="41"/>
      <c r="VX359" s="41"/>
      <c r="VY359" s="41"/>
      <c r="VZ359" s="41"/>
      <c r="WA359" s="41"/>
      <c r="WB359" s="41"/>
      <c r="WC359" s="41"/>
      <c r="WD359" s="41"/>
      <c r="WE359" s="41"/>
      <c r="WF359" s="41"/>
      <c r="WG359" s="41"/>
      <c r="WH359" s="41"/>
      <c r="WI359" s="41"/>
      <c r="WJ359" s="41"/>
      <c r="WK359" s="41"/>
      <c r="WL359" s="41"/>
      <c r="WM359" s="41"/>
      <c r="WN359" s="41"/>
      <c r="WO359" s="41"/>
      <c r="WP359" s="41"/>
      <c r="WQ359" s="41"/>
      <c r="WR359" s="41"/>
      <c r="WS359" s="41"/>
      <c r="WT359" s="41"/>
      <c r="WU359" s="41"/>
      <c r="WV359" s="41"/>
      <c r="WW359" s="41"/>
      <c r="WX359" s="41"/>
      <c r="WY359" s="41"/>
      <c r="WZ359" s="41"/>
      <c r="XA359" s="41"/>
      <c r="XB359" s="41"/>
      <c r="XC359" s="41"/>
      <c r="XD359" s="41"/>
      <c r="XE359" s="41"/>
      <c r="XF359" s="41"/>
      <c r="XG359" s="41"/>
      <c r="XH359" s="41"/>
      <c r="XI359" s="41"/>
      <c r="XJ359" s="41"/>
      <c r="XK359" s="41"/>
      <c r="XL359" s="41"/>
      <c r="XM359" s="41"/>
      <c r="XN359" s="41"/>
      <c r="XO359" s="41"/>
      <c r="XP359" s="41"/>
      <c r="XQ359" s="41"/>
      <c r="XR359" s="41"/>
      <c r="XS359" s="41"/>
      <c r="XT359" s="41"/>
      <c r="XU359" s="41"/>
      <c r="XV359" s="41"/>
      <c r="XW359" s="41"/>
      <c r="XX359" s="41"/>
      <c r="XY359" s="41"/>
      <c r="XZ359" s="41"/>
      <c r="YA359" s="41"/>
      <c r="YB359" s="41"/>
      <c r="YC359" s="41"/>
      <c r="YD359" s="41"/>
      <c r="YE359" s="41"/>
      <c r="YF359" s="41"/>
      <c r="YG359" s="41"/>
      <c r="YH359" s="41"/>
      <c r="YI359" s="41"/>
      <c r="YJ359" s="41"/>
      <c r="YK359" s="41"/>
      <c r="YL359" s="41"/>
      <c r="YM359" s="41"/>
      <c r="YN359" s="41"/>
      <c r="YO359" s="41"/>
      <c r="YP359" s="41"/>
      <c r="YQ359" s="41"/>
      <c r="YR359" s="41"/>
      <c r="YS359" s="41"/>
      <c r="YT359" s="41"/>
      <c r="YU359" s="41"/>
      <c r="YV359" s="41"/>
      <c r="YW359" s="41"/>
      <c r="YX359" s="41"/>
      <c r="YY359" s="41"/>
      <c r="YZ359" s="41"/>
      <c r="ZA359" s="41"/>
      <c r="ZB359" s="41"/>
      <c r="ZC359" s="41"/>
      <c r="ZD359" s="41"/>
      <c r="ZE359" s="41"/>
      <c r="ZF359" s="41"/>
      <c r="ZG359" s="41"/>
      <c r="ZH359" s="41"/>
      <c r="ZI359" s="41"/>
      <c r="ZJ359" s="41"/>
      <c r="ZK359" s="41"/>
      <c r="ZL359" s="41"/>
      <c r="ZM359" s="41"/>
      <c r="ZN359" s="41"/>
      <c r="ZO359" s="41"/>
      <c r="ZP359" s="41"/>
      <c r="ZQ359" s="41"/>
      <c r="ZR359" s="41"/>
      <c r="ZS359" s="41"/>
      <c r="ZT359" s="41"/>
      <c r="ZU359" s="41"/>
      <c r="ZV359" s="41"/>
      <c r="ZW359" s="41"/>
      <c r="ZX359" s="41"/>
      <c r="ZY359" s="41"/>
      <c r="ZZ359" s="41"/>
      <c r="AAA359" s="41"/>
      <c r="AAB359" s="41"/>
      <c r="AAC359" s="41"/>
      <c r="AAD359" s="41"/>
      <c r="AAE359" s="41"/>
      <c r="AAF359" s="41"/>
      <c r="AAG359" s="41"/>
      <c r="AAH359" s="41"/>
      <c r="AAI359" s="41"/>
      <c r="AAJ359" s="41"/>
      <c r="AAK359" s="41"/>
      <c r="AAL359" s="41"/>
      <c r="AAM359" s="41"/>
      <c r="AAN359" s="41"/>
      <c r="AAO359" s="41"/>
      <c r="AAP359" s="41"/>
      <c r="AAQ359" s="41"/>
      <c r="AAR359" s="41"/>
      <c r="AAS359" s="41"/>
      <c r="AAT359" s="41"/>
      <c r="AAU359" s="41"/>
      <c r="AAV359" s="41"/>
      <c r="AAW359" s="41"/>
      <c r="AAX359" s="41"/>
      <c r="AAY359" s="41"/>
      <c r="AAZ359" s="41"/>
      <c r="ABA359" s="41"/>
      <c r="ABB359" s="41"/>
      <c r="ABC359" s="41"/>
      <c r="ABD359" s="41"/>
      <c r="ABE359" s="41"/>
      <c r="ABF359" s="41"/>
      <c r="ABG359" s="41"/>
      <c r="ABH359" s="41"/>
      <c r="ABI359" s="41"/>
      <c r="ABJ359" s="41"/>
      <c r="ABK359" s="41"/>
      <c r="ABL359" s="41"/>
      <c r="ABM359" s="41"/>
      <c r="ABN359" s="41"/>
      <c r="ABO359" s="41"/>
      <c r="ABP359" s="41"/>
      <c r="ABQ359" s="41"/>
      <c r="ABR359" s="41"/>
      <c r="ABS359" s="41"/>
      <c r="ABT359" s="41"/>
      <c r="ABU359" s="41"/>
      <c r="ABV359" s="41"/>
      <c r="ABW359" s="41"/>
      <c r="ABX359" s="41"/>
      <c r="ABY359" s="41"/>
      <c r="ABZ359" s="41"/>
      <c r="ACA359" s="41"/>
      <c r="ACB359" s="41"/>
      <c r="ACC359" s="41"/>
      <c r="ACD359" s="41"/>
      <c r="ACE359" s="41"/>
      <c r="ACF359" s="41"/>
      <c r="ACG359" s="41"/>
      <c r="ACH359" s="41"/>
      <c r="ACI359" s="41"/>
      <c r="ACJ359" s="41"/>
      <c r="ACK359" s="41"/>
      <c r="ACL359" s="41"/>
      <c r="ACM359" s="41"/>
      <c r="ACN359" s="41"/>
      <c r="ACO359" s="41"/>
      <c r="ACP359" s="41"/>
      <c r="ACQ359" s="41"/>
      <c r="ACR359" s="41"/>
      <c r="ACS359" s="41"/>
      <c r="ACT359" s="41"/>
      <c r="ACU359" s="41"/>
      <c r="ACV359" s="41"/>
      <c r="ACW359" s="41"/>
      <c r="ACX359" s="41"/>
      <c r="ACY359" s="41"/>
      <c r="ACZ359" s="41"/>
      <c r="ADA359" s="41"/>
      <c r="ADB359" s="41"/>
      <c r="ADC359" s="41"/>
      <c r="ADD359" s="41"/>
      <c r="ADE359" s="41"/>
      <c r="ADF359" s="41"/>
      <c r="ADG359" s="41"/>
      <c r="ADH359" s="41"/>
      <c r="ADI359" s="41"/>
      <c r="ADJ359" s="41"/>
      <c r="ADK359" s="41"/>
      <c r="ADL359" s="41"/>
      <c r="ADM359" s="41"/>
      <c r="ADN359" s="41"/>
      <c r="ADO359" s="41"/>
      <c r="ADP359" s="41"/>
      <c r="ADQ359" s="41"/>
      <c r="ADR359" s="41"/>
      <c r="ADS359" s="41"/>
      <c r="ADT359" s="41"/>
      <c r="ADU359" s="41"/>
      <c r="ADV359" s="41"/>
      <c r="ADW359" s="41"/>
      <c r="ADX359" s="41"/>
      <c r="ADY359" s="41"/>
      <c r="ADZ359" s="41"/>
      <c r="AEA359" s="41"/>
      <c r="AEB359" s="41"/>
      <c r="AEC359" s="41"/>
      <c r="AED359" s="41"/>
      <c r="AEE359" s="41"/>
      <c r="AEF359" s="41"/>
      <c r="AEG359" s="41"/>
      <c r="AEH359" s="41"/>
      <c r="AEI359" s="41"/>
      <c r="AEJ359" s="41"/>
      <c r="AEK359" s="41"/>
      <c r="AEL359" s="41"/>
      <c r="AEM359" s="41"/>
      <c r="AEN359" s="41"/>
      <c r="AEO359" s="41"/>
      <c r="AEP359" s="41"/>
      <c r="AEQ359" s="41"/>
      <c r="AER359" s="41"/>
      <c r="AES359" s="41"/>
      <c r="AET359" s="41"/>
      <c r="AEU359" s="41"/>
      <c r="AEV359" s="41"/>
      <c r="AEW359" s="41"/>
      <c r="AEX359" s="41"/>
      <c r="AEY359" s="41"/>
      <c r="AEZ359" s="41"/>
      <c r="AFA359" s="41"/>
      <c r="AFB359" s="41"/>
      <c r="AFC359" s="41"/>
      <c r="AFD359" s="41"/>
      <c r="AFE359" s="41"/>
      <c r="AFF359" s="41"/>
      <c r="AFG359" s="41"/>
      <c r="AFH359" s="41"/>
      <c r="AFI359" s="41"/>
      <c r="AFJ359" s="41"/>
      <c r="AFK359" s="41"/>
      <c r="AFL359" s="41"/>
      <c r="AFM359" s="41"/>
      <c r="AFN359" s="41"/>
      <c r="AFO359" s="41"/>
      <c r="AFP359" s="41"/>
      <c r="AFQ359" s="41"/>
      <c r="AFR359" s="41"/>
      <c r="AFS359" s="41"/>
      <c r="AFT359" s="41"/>
      <c r="AFU359" s="41"/>
      <c r="AFV359" s="41"/>
      <c r="AFW359" s="41"/>
      <c r="AFX359" s="41"/>
      <c r="AFY359" s="41"/>
      <c r="AFZ359" s="41"/>
      <c r="AGA359" s="41"/>
      <c r="AGB359" s="41"/>
      <c r="AGC359" s="41"/>
      <c r="AGD359" s="41"/>
      <c r="AGE359" s="41"/>
      <c r="AGF359" s="41"/>
      <c r="AGG359" s="41"/>
      <c r="AGH359" s="41"/>
      <c r="AGI359" s="41"/>
      <c r="AGJ359" s="41"/>
      <c r="AGK359" s="41"/>
      <c r="AGL359" s="41"/>
      <c r="AGM359" s="41"/>
      <c r="AGN359" s="41"/>
      <c r="AGO359" s="41"/>
      <c r="AGP359" s="41"/>
      <c r="AGQ359" s="41"/>
      <c r="AGR359" s="41"/>
      <c r="AGS359" s="41"/>
      <c r="AGT359" s="41"/>
      <c r="AGU359" s="41"/>
      <c r="AGV359" s="41"/>
      <c r="AGW359" s="41"/>
      <c r="AGX359" s="41"/>
      <c r="AGY359" s="41"/>
      <c r="AGZ359" s="41"/>
      <c r="AHA359" s="41"/>
      <c r="AHB359" s="41"/>
      <c r="AHC359" s="41"/>
      <c r="AHD359" s="41"/>
      <c r="AHE359" s="41"/>
      <c r="AHF359" s="41"/>
      <c r="AHG359" s="41"/>
      <c r="AHH359" s="41"/>
      <c r="AHI359" s="41"/>
      <c r="AHJ359" s="41"/>
      <c r="AHK359" s="41"/>
      <c r="AHL359" s="41"/>
      <c r="AHM359" s="41"/>
      <c r="AHN359" s="41"/>
      <c r="AHO359" s="41"/>
      <c r="AHP359" s="41"/>
      <c r="AHQ359" s="41"/>
      <c r="AHR359" s="41"/>
      <c r="AHS359" s="41"/>
      <c r="AHT359" s="41"/>
      <c r="AHU359" s="41"/>
      <c r="AHV359" s="41"/>
      <c r="AHW359" s="41"/>
      <c r="AHX359" s="41"/>
      <c r="AHY359" s="41"/>
      <c r="AHZ359" s="41"/>
      <c r="AIA359" s="41"/>
      <c r="AIB359" s="41"/>
      <c r="AIC359" s="41"/>
      <c r="AID359" s="41"/>
      <c r="AIE359" s="41"/>
      <c r="AIF359" s="41"/>
      <c r="AIG359" s="41"/>
      <c r="AIH359" s="41"/>
      <c r="AII359" s="41"/>
      <c r="AIJ359" s="41"/>
      <c r="AIK359" s="41"/>
      <c r="AIL359" s="41"/>
      <c r="AIM359" s="41"/>
      <c r="AIN359" s="41"/>
      <c r="AIO359" s="41"/>
      <c r="AIP359" s="41"/>
      <c r="AIQ359" s="41"/>
      <c r="AIR359" s="41"/>
      <c r="AIS359" s="41"/>
      <c r="AIT359" s="41"/>
      <c r="AIU359" s="41"/>
      <c r="AIV359" s="41"/>
      <c r="AIW359" s="41"/>
      <c r="AIX359" s="41"/>
      <c r="AIY359" s="41"/>
      <c r="AIZ359" s="41"/>
      <c r="AJA359" s="41"/>
      <c r="AJB359" s="41"/>
      <c r="AJC359" s="41"/>
      <c r="AJD359" s="41"/>
      <c r="AJE359" s="41"/>
      <c r="AJF359" s="41"/>
      <c r="AJG359" s="41"/>
      <c r="AJH359" s="41"/>
      <c r="AJI359" s="41"/>
      <c r="AJJ359" s="41"/>
      <c r="AJK359" s="41"/>
      <c r="AJL359" s="41"/>
      <c r="AJM359" s="41"/>
      <c r="AJN359" s="41"/>
      <c r="AJO359" s="41"/>
      <c r="AJP359" s="41"/>
      <c r="AJQ359" s="41"/>
      <c r="AJR359" s="41"/>
      <c r="AJS359" s="41"/>
      <c r="AJT359" s="41"/>
      <c r="AJU359" s="41"/>
      <c r="AJV359" s="41"/>
      <c r="AJW359" s="41"/>
      <c r="AJX359" s="41"/>
      <c r="AJY359" s="41"/>
      <c r="AJZ359" s="41"/>
      <c r="AKA359" s="41"/>
      <c r="AKB359" s="41"/>
      <c r="AKC359" s="41"/>
      <c r="AKD359" s="41"/>
      <c r="AKE359" s="41"/>
      <c r="AKF359" s="41"/>
      <c r="AKG359" s="41"/>
      <c r="AKH359" s="41"/>
      <c r="AKI359" s="41"/>
      <c r="AKJ359" s="41"/>
      <c r="AKK359" s="41"/>
      <c r="AKL359" s="41"/>
      <c r="AKM359" s="41"/>
      <c r="AKN359" s="41"/>
      <c r="AKO359" s="41"/>
      <c r="AKP359" s="41"/>
      <c r="AKQ359" s="41"/>
      <c r="AKR359" s="41"/>
      <c r="AKS359" s="41"/>
      <c r="AKT359" s="41"/>
      <c r="AKU359" s="41"/>
      <c r="AKV359" s="41"/>
      <c r="AKW359" s="41"/>
      <c r="AKX359" s="41"/>
      <c r="AKY359" s="41"/>
      <c r="AKZ359" s="41"/>
      <c r="ALA359" s="41"/>
      <c r="ALB359" s="41"/>
      <c r="ALC359" s="41"/>
      <c r="ALD359" s="41"/>
      <c r="ALE359" s="41"/>
      <c r="ALF359" s="41"/>
      <c r="ALG359" s="41"/>
      <c r="ALH359" s="41"/>
      <c r="ALI359" s="41"/>
      <c r="ALJ359" s="41"/>
      <c r="ALK359" s="41"/>
      <c r="ALL359" s="41"/>
      <c r="ALM359" s="41"/>
      <c r="ALN359" s="41"/>
      <c r="ALO359" s="41"/>
      <c r="ALP359" s="41"/>
      <c r="ALQ359" s="41"/>
      <c r="ALR359" s="41"/>
      <c r="ALS359" s="41"/>
      <c r="ALT359" s="41"/>
      <c r="ALU359" s="41"/>
      <c r="ALV359" s="41"/>
      <c r="ALW359" s="41"/>
      <c r="ALX359" s="41"/>
      <c r="ALY359" s="41"/>
      <c r="ALZ359" s="41"/>
      <c r="AMA359" s="41"/>
      <c r="AMB359" s="41"/>
      <c r="AMC359" s="41"/>
      <c r="AMD359" s="41"/>
      <c r="AME359" s="41"/>
    </row>
    <row r="360" spans="1:1019" ht="22.5" customHeight="1" thickBot="1" x14ac:dyDescent="0.25">
      <c r="A360" s="584"/>
      <c r="B360" s="588"/>
      <c r="C360" s="590"/>
      <c r="D360" s="1035"/>
      <c r="E360" s="782"/>
      <c r="F360" s="778"/>
      <c r="G360" s="1025"/>
      <c r="H360" s="817"/>
      <c r="I360" s="1038"/>
      <c r="J360" s="278" t="s">
        <v>23</v>
      </c>
      <c r="K360" s="187">
        <f>+L360+N360</f>
        <v>59.3</v>
      </c>
      <c r="L360" s="123">
        <v>59.3</v>
      </c>
      <c r="M360" s="123">
        <v>2.2000000000000002</v>
      </c>
      <c r="N360" s="124">
        <v>0</v>
      </c>
      <c r="O360" s="125">
        <f>+P360+R360</f>
        <v>0</v>
      </c>
      <c r="P360" s="130">
        <v>0</v>
      </c>
      <c r="Q360" s="123">
        <v>0</v>
      </c>
      <c r="R360" s="124">
        <v>0</v>
      </c>
      <c r="S360" s="187">
        <f>+T360+V360</f>
        <v>0</v>
      </c>
      <c r="T360" s="122">
        <v>0</v>
      </c>
      <c r="U360" s="122">
        <v>0</v>
      </c>
      <c r="V360" s="129">
        <v>0</v>
      </c>
      <c r="W360" s="187">
        <f>+X360+Z360</f>
        <v>0</v>
      </c>
      <c r="X360" s="123">
        <v>0</v>
      </c>
      <c r="Y360" s="123">
        <v>0</v>
      </c>
      <c r="Z360" s="124">
        <v>0</v>
      </c>
      <c r="AA360" s="126">
        <v>0</v>
      </c>
      <c r="AB360" s="126">
        <v>0</v>
      </c>
      <c r="AC360" s="596"/>
      <c r="AD360" s="815"/>
      <c r="AE360" s="815"/>
      <c r="AF360" s="1030"/>
      <c r="AP360" s="60"/>
    </row>
    <row r="361" spans="1:1019" ht="21.75" customHeight="1" thickBot="1" x14ac:dyDescent="0.25">
      <c r="A361" s="655"/>
      <c r="B361" s="589"/>
      <c r="C361" s="690"/>
      <c r="D361" s="836"/>
      <c r="E361" s="753"/>
      <c r="F361" s="649"/>
      <c r="G361" s="1026"/>
      <c r="H361" s="818"/>
      <c r="I361" s="747"/>
      <c r="J361" s="127" t="s">
        <v>26</v>
      </c>
      <c r="K361" s="8">
        <f>SUM(K359:K360)</f>
        <v>106.19999999999999</v>
      </c>
      <c r="L361" s="1">
        <f>L360+L359</f>
        <v>106.19999999999999</v>
      </c>
      <c r="M361" s="1">
        <f>M360</f>
        <v>2.2000000000000002</v>
      </c>
      <c r="N361" s="11">
        <f t="shared" ref="N361:AB361" si="137">SUM(N359:N360)</f>
        <v>0</v>
      </c>
      <c r="O361" s="20">
        <f t="shared" si="137"/>
        <v>40</v>
      </c>
      <c r="P361" s="3">
        <f t="shared" si="137"/>
        <v>40</v>
      </c>
      <c r="Q361" s="3">
        <f t="shared" si="137"/>
        <v>0</v>
      </c>
      <c r="R361" s="21">
        <f t="shared" si="137"/>
        <v>0</v>
      </c>
      <c r="S361" s="8">
        <f t="shared" si="137"/>
        <v>40</v>
      </c>
      <c r="T361" s="4">
        <f t="shared" si="137"/>
        <v>40</v>
      </c>
      <c r="U361" s="5">
        <f t="shared" si="137"/>
        <v>0</v>
      </c>
      <c r="V361" s="7">
        <f t="shared" si="137"/>
        <v>0</v>
      </c>
      <c r="W361" s="6">
        <f t="shared" si="137"/>
        <v>0</v>
      </c>
      <c r="X361" s="5">
        <f t="shared" si="137"/>
        <v>0</v>
      </c>
      <c r="Y361" s="5">
        <f t="shared" si="137"/>
        <v>0</v>
      </c>
      <c r="Z361" s="7">
        <f t="shared" si="137"/>
        <v>0</v>
      </c>
      <c r="AA361" s="23">
        <f t="shared" si="137"/>
        <v>40</v>
      </c>
      <c r="AB361" s="23">
        <f t="shared" si="137"/>
        <v>40</v>
      </c>
      <c r="AC361" s="596"/>
      <c r="AD361" s="815"/>
      <c r="AE361" s="815"/>
      <c r="AF361" s="1030"/>
      <c r="AP361" s="60"/>
      <c r="AQ361" s="60"/>
      <c r="AR361" s="60"/>
      <c r="AS361" s="60"/>
      <c r="AT361" s="60"/>
      <c r="AU361" s="60"/>
      <c r="AV361" s="60"/>
      <c r="AW361" s="60"/>
      <c r="AX361" s="60"/>
      <c r="AY361" s="60"/>
      <c r="AZ361" s="60"/>
      <c r="BA361" s="60"/>
      <c r="BB361" s="60"/>
      <c r="BC361" s="60"/>
      <c r="BD361" s="60"/>
      <c r="BE361" s="60"/>
      <c r="BF361" s="60"/>
      <c r="BG361" s="60"/>
      <c r="BH361" s="60"/>
      <c r="BI361" s="60"/>
      <c r="BJ361" s="60"/>
      <c r="BK361" s="60"/>
      <c r="BL361" s="60"/>
      <c r="BM361" s="60"/>
      <c r="BN361" s="60"/>
      <c r="BO361" s="60"/>
    </row>
    <row r="362" spans="1:1019" ht="33.75" customHeight="1" thickBot="1" x14ac:dyDescent="0.25">
      <c r="A362" s="653" t="s">
        <v>17</v>
      </c>
      <c r="B362" s="587" t="s">
        <v>18</v>
      </c>
      <c r="C362" s="678" t="s">
        <v>30</v>
      </c>
      <c r="D362" s="834" t="s">
        <v>27</v>
      </c>
      <c r="E362" s="751" t="s">
        <v>108</v>
      </c>
      <c r="F362" s="647"/>
      <c r="G362" s="740" t="s">
        <v>107</v>
      </c>
      <c r="H362" s="1019" t="s">
        <v>21</v>
      </c>
      <c r="I362" s="658" t="s">
        <v>36</v>
      </c>
      <c r="J362" s="370" t="s">
        <v>28</v>
      </c>
      <c r="K362" s="371">
        <f>+L362+N362</f>
        <v>0.7</v>
      </c>
      <c r="L362" s="372">
        <v>0.7</v>
      </c>
      <c r="M362" s="374">
        <v>0</v>
      </c>
      <c r="N362" s="375">
        <v>0</v>
      </c>
      <c r="O362" s="376">
        <f>SUM(P362,R362)</f>
        <v>1</v>
      </c>
      <c r="P362" s="374">
        <v>1</v>
      </c>
      <c r="Q362" s="374">
        <v>0</v>
      </c>
      <c r="R362" s="375">
        <v>0</v>
      </c>
      <c r="S362" s="371">
        <f>+T362+V362</f>
        <v>1</v>
      </c>
      <c r="T362" s="372">
        <v>1</v>
      </c>
      <c r="U362" s="372">
        <v>0</v>
      </c>
      <c r="V362" s="373">
        <v>0</v>
      </c>
      <c r="W362" s="371">
        <v>0</v>
      </c>
      <c r="X362" s="374">
        <v>0</v>
      </c>
      <c r="Y362" s="374">
        <v>0</v>
      </c>
      <c r="Z362" s="375">
        <v>0</v>
      </c>
      <c r="AA362" s="377">
        <v>1</v>
      </c>
      <c r="AB362" s="377">
        <v>1</v>
      </c>
      <c r="AC362" s="687" t="s">
        <v>291</v>
      </c>
      <c r="AD362" s="725">
        <v>100</v>
      </c>
      <c r="AE362" s="725">
        <v>100</v>
      </c>
      <c r="AF362" s="807">
        <v>100</v>
      </c>
      <c r="AO362" s="55"/>
      <c r="AP362" s="64"/>
      <c r="AQ362" s="60"/>
      <c r="AR362" s="60"/>
      <c r="AS362" s="60"/>
      <c r="AT362" s="60"/>
      <c r="AU362" s="60"/>
      <c r="AV362" s="60"/>
      <c r="AW362" s="60"/>
      <c r="AX362" s="60"/>
      <c r="AY362" s="60"/>
      <c r="AZ362" s="60"/>
      <c r="BA362" s="60"/>
      <c r="BB362" s="60"/>
      <c r="BC362" s="60"/>
      <c r="BD362" s="60"/>
      <c r="BE362" s="60"/>
      <c r="BF362" s="60"/>
      <c r="BG362" s="60"/>
      <c r="BH362" s="60"/>
      <c r="BI362" s="60"/>
      <c r="BJ362" s="60"/>
      <c r="BK362" s="60"/>
      <c r="BL362" s="60"/>
      <c r="BM362" s="60"/>
      <c r="BN362" s="60"/>
      <c r="BO362" s="60"/>
    </row>
    <row r="363" spans="1:1019" s="82" customFormat="1" ht="33" customHeight="1" thickBot="1" x14ac:dyDescent="0.25">
      <c r="A363" s="586"/>
      <c r="B363" s="589"/>
      <c r="C363" s="555"/>
      <c r="D363" s="836"/>
      <c r="E363" s="753"/>
      <c r="F363" s="649"/>
      <c r="G363" s="634"/>
      <c r="H363" s="1020"/>
      <c r="I363" s="599"/>
      <c r="J363" s="127" t="s">
        <v>26</v>
      </c>
      <c r="K363" s="8">
        <f>SUM(K362)</f>
        <v>0.7</v>
      </c>
      <c r="L363" s="1">
        <f t="shared" ref="L363:N363" si="138">SUM(L362)</f>
        <v>0.7</v>
      </c>
      <c r="M363" s="1">
        <f t="shared" si="138"/>
        <v>0</v>
      </c>
      <c r="N363" s="11">
        <f t="shared" si="138"/>
        <v>0</v>
      </c>
      <c r="O363" s="20">
        <f>SUM(O362)</f>
        <v>1</v>
      </c>
      <c r="P363" s="22">
        <f t="shared" ref="P363:R363" si="139">SUM(P362)</f>
        <v>1</v>
      </c>
      <c r="Q363" s="22">
        <f t="shared" si="139"/>
        <v>0</v>
      </c>
      <c r="R363" s="24">
        <f t="shared" si="139"/>
        <v>0</v>
      </c>
      <c r="S363" s="6">
        <f>SUM(S362)</f>
        <v>1</v>
      </c>
      <c r="T363" s="2">
        <f>SUM(T362)</f>
        <v>1</v>
      </c>
      <c r="U363" s="2">
        <f>SUM(U362)</f>
        <v>0</v>
      </c>
      <c r="V363" s="11">
        <f>SUM(V362)</f>
        <v>0</v>
      </c>
      <c r="W363" s="8">
        <v>0</v>
      </c>
      <c r="X363" s="1">
        <v>0</v>
      </c>
      <c r="Y363" s="1">
        <v>0</v>
      </c>
      <c r="Z363" s="7">
        <v>0</v>
      </c>
      <c r="AA363" s="23">
        <f>SUM(AA362)</f>
        <v>1</v>
      </c>
      <c r="AB363" s="23">
        <f>SUM(AB362)</f>
        <v>1</v>
      </c>
      <c r="AC363" s="688"/>
      <c r="AD363" s="727"/>
      <c r="AE363" s="727"/>
      <c r="AF363" s="808"/>
      <c r="AN363" s="83"/>
      <c r="AO363" s="84"/>
      <c r="AP363" s="84"/>
      <c r="AQ363" s="84"/>
      <c r="AR363" s="84"/>
      <c r="AS363" s="84"/>
      <c r="AT363" s="84"/>
      <c r="AU363" s="84"/>
      <c r="AV363" s="84"/>
      <c r="AW363" s="84"/>
      <c r="AX363" s="84"/>
      <c r="AY363" s="84"/>
      <c r="AZ363" s="84"/>
      <c r="BA363" s="84"/>
      <c r="BB363" s="84"/>
      <c r="BC363" s="84"/>
      <c r="BD363" s="84"/>
      <c r="BE363" s="84"/>
      <c r="BF363" s="84"/>
      <c r="BG363" s="85"/>
      <c r="BH363" s="83"/>
      <c r="BI363" s="83"/>
      <c r="BJ363" s="83"/>
      <c r="BK363" s="83"/>
      <c r="BL363" s="83"/>
      <c r="BM363" s="83"/>
      <c r="BN363" s="83"/>
      <c r="BO363" s="83"/>
    </row>
    <row r="364" spans="1:1019" s="86" customFormat="1" ht="29.25" customHeight="1" thickBot="1" x14ac:dyDescent="0.25">
      <c r="A364" s="665" t="s">
        <v>17</v>
      </c>
      <c r="B364" s="587" t="s">
        <v>18</v>
      </c>
      <c r="C364" s="764" t="s">
        <v>30</v>
      </c>
      <c r="D364" s="819" t="s">
        <v>31</v>
      </c>
      <c r="E364" s="820" t="s">
        <v>109</v>
      </c>
      <c r="F364" s="647"/>
      <c r="G364" s="824" t="s">
        <v>93</v>
      </c>
      <c r="H364" s="1036" t="s">
        <v>21</v>
      </c>
      <c r="I364" s="1037" t="s">
        <v>36</v>
      </c>
      <c r="J364" s="370" t="s">
        <v>28</v>
      </c>
      <c r="K364" s="371">
        <f>+L364+N364</f>
        <v>0.6</v>
      </c>
      <c r="L364" s="372">
        <v>0.6</v>
      </c>
      <c r="M364" s="374">
        <v>0</v>
      </c>
      <c r="N364" s="375">
        <v>0</v>
      </c>
      <c r="O364" s="376">
        <f>+P364+R364</f>
        <v>1</v>
      </c>
      <c r="P364" s="374">
        <v>1</v>
      </c>
      <c r="Q364" s="374">
        <v>0</v>
      </c>
      <c r="R364" s="375">
        <v>0</v>
      </c>
      <c r="S364" s="371">
        <f>+T364+V364</f>
        <v>1</v>
      </c>
      <c r="T364" s="372">
        <v>1</v>
      </c>
      <c r="U364" s="372">
        <v>0</v>
      </c>
      <c r="V364" s="373">
        <v>0</v>
      </c>
      <c r="W364" s="371">
        <f>+X364+Z364</f>
        <v>0</v>
      </c>
      <c r="X364" s="374">
        <v>0</v>
      </c>
      <c r="Y364" s="374">
        <v>0</v>
      </c>
      <c r="Z364" s="375">
        <v>0</v>
      </c>
      <c r="AA364" s="377">
        <v>1</v>
      </c>
      <c r="AB364" s="377">
        <v>1</v>
      </c>
      <c r="AC364" s="687" t="s">
        <v>291</v>
      </c>
      <c r="AD364" s="725">
        <v>100</v>
      </c>
      <c r="AE364" s="725">
        <v>100</v>
      </c>
      <c r="AF364" s="807">
        <v>100</v>
      </c>
      <c r="AN364" s="87"/>
      <c r="AO364" s="72"/>
      <c r="AP364" s="72"/>
      <c r="AQ364" s="87"/>
      <c r="AR364" s="87"/>
      <c r="AS364" s="87"/>
      <c r="AT364" s="87"/>
      <c r="AU364" s="87"/>
      <c r="AV364" s="87"/>
      <c r="AW364" s="87"/>
      <c r="AX364" s="87"/>
      <c r="AY364" s="87"/>
      <c r="AZ364" s="87"/>
      <c r="BA364" s="87"/>
      <c r="BB364" s="87"/>
      <c r="BC364" s="87"/>
      <c r="BD364" s="87"/>
      <c r="BE364" s="87"/>
      <c r="BF364" s="87"/>
      <c r="BG364" s="87"/>
      <c r="BH364" s="87"/>
      <c r="BI364" s="87"/>
      <c r="BJ364" s="87"/>
      <c r="BK364" s="87"/>
      <c r="BL364" s="87"/>
      <c r="BM364" s="87"/>
      <c r="BN364" s="87"/>
      <c r="BO364" s="87"/>
    </row>
    <row r="365" spans="1:1019" s="86" customFormat="1" ht="37.5" customHeight="1" thickBot="1" x14ac:dyDescent="0.25">
      <c r="A365" s="665"/>
      <c r="B365" s="589"/>
      <c r="C365" s="764"/>
      <c r="D365" s="819"/>
      <c r="E365" s="820"/>
      <c r="F365" s="809"/>
      <c r="G365" s="824"/>
      <c r="H365" s="1036"/>
      <c r="I365" s="1037"/>
      <c r="J365" s="127" t="s">
        <v>26</v>
      </c>
      <c r="K365" s="8">
        <f t="shared" ref="K365:AB365" si="140">+K364</f>
        <v>0.6</v>
      </c>
      <c r="L365" s="1">
        <f t="shared" si="140"/>
        <v>0.6</v>
      </c>
      <c r="M365" s="1">
        <f t="shared" si="140"/>
        <v>0</v>
      </c>
      <c r="N365" s="7">
        <f t="shared" si="140"/>
        <v>0</v>
      </c>
      <c r="O365" s="20">
        <f t="shared" si="140"/>
        <v>1</v>
      </c>
      <c r="P365" s="22">
        <f t="shared" si="140"/>
        <v>1</v>
      </c>
      <c r="Q365" s="22">
        <f t="shared" si="140"/>
        <v>0</v>
      </c>
      <c r="R365" s="21">
        <f t="shared" si="140"/>
        <v>0</v>
      </c>
      <c r="S365" s="8">
        <f t="shared" si="140"/>
        <v>1</v>
      </c>
      <c r="T365" s="1">
        <f t="shared" si="140"/>
        <v>1</v>
      </c>
      <c r="U365" s="1">
        <f t="shared" si="140"/>
        <v>0</v>
      </c>
      <c r="V365" s="11">
        <f t="shared" si="140"/>
        <v>0</v>
      </c>
      <c r="W365" s="8">
        <f t="shared" si="140"/>
        <v>0</v>
      </c>
      <c r="X365" s="1">
        <f t="shared" si="140"/>
        <v>0</v>
      </c>
      <c r="Y365" s="1">
        <f t="shared" si="140"/>
        <v>0</v>
      </c>
      <c r="Z365" s="7">
        <f t="shared" si="140"/>
        <v>0</v>
      </c>
      <c r="AA365" s="23">
        <f t="shared" si="140"/>
        <v>1</v>
      </c>
      <c r="AB365" s="23">
        <f t="shared" si="140"/>
        <v>1</v>
      </c>
      <c r="AC365" s="596"/>
      <c r="AD365" s="815"/>
      <c r="AE365" s="815"/>
      <c r="AF365" s="1030"/>
      <c r="AN365" s="87"/>
      <c r="AO365" s="72"/>
      <c r="AP365" s="72"/>
      <c r="AQ365" s="87"/>
      <c r="AR365" s="87"/>
      <c r="AS365" s="87"/>
      <c r="AT365" s="87"/>
      <c r="AU365" s="87"/>
      <c r="AV365" s="87"/>
      <c r="AW365" s="87"/>
      <c r="AX365" s="87"/>
      <c r="AY365" s="87"/>
      <c r="AZ365" s="87"/>
      <c r="BA365" s="87"/>
      <c r="BB365" s="87"/>
      <c r="BC365" s="87"/>
      <c r="BD365" s="87"/>
      <c r="BE365" s="87"/>
      <c r="BF365" s="87"/>
      <c r="BG365" s="87"/>
      <c r="BH365" s="87"/>
      <c r="BI365" s="87"/>
      <c r="BJ365" s="87"/>
      <c r="BK365" s="87"/>
      <c r="BL365" s="87"/>
      <c r="BM365" s="87"/>
      <c r="BN365" s="87"/>
      <c r="BO365" s="87"/>
    </row>
    <row r="366" spans="1:1019" ht="20.25" customHeight="1" thickBot="1" x14ac:dyDescent="0.25">
      <c r="A366" s="653" t="s">
        <v>17</v>
      </c>
      <c r="B366" s="587" t="s">
        <v>18</v>
      </c>
      <c r="C366" s="678" t="s">
        <v>30</v>
      </c>
      <c r="D366" s="819" t="s">
        <v>30</v>
      </c>
      <c r="E366" s="1045" t="s">
        <v>110</v>
      </c>
      <c r="F366" s="777"/>
      <c r="G366" s="824" t="s">
        <v>111</v>
      </c>
      <c r="H366" s="970" t="s">
        <v>21</v>
      </c>
      <c r="I366" s="658" t="s">
        <v>36</v>
      </c>
      <c r="J366" s="401" t="s">
        <v>28</v>
      </c>
      <c r="K366" s="188">
        <f>+L366+N366</f>
        <v>0</v>
      </c>
      <c r="L366" s="150">
        <v>0</v>
      </c>
      <c r="M366" s="151">
        <v>0</v>
      </c>
      <c r="N366" s="152">
        <v>0</v>
      </c>
      <c r="O366" s="153">
        <v>0</v>
      </c>
      <c r="P366" s="154">
        <v>0</v>
      </c>
      <c r="Q366" s="154">
        <v>0</v>
      </c>
      <c r="R366" s="155">
        <v>0</v>
      </c>
      <c r="S366" s="156">
        <f>T366+V366</f>
        <v>0</v>
      </c>
      <c r="T366" s="151">
        <v>0</v>
      </c>
      <c r="U366" s="151">
        <v>0</v>
      </c>
      <c r="V366" s="157">
        <v>0</v>
      </c>
      <c r="W366" s="156">
        <v>0</v>
      </c>
      <c r="X366" s="151">
        <v>0</v>
      </c>
      <c r="Y366" s="151">
        <v>0</v>
      </c>
      <c r="Z366" s="152">
        <v>0</v>
      </c>
      <c r="AA366" s="158">
        <v>0</v>
      </c>
      <c r="AB366" s="158">
        <v>0</v>
      </c>
      <c r="AC366" s="1027" t="s">
        <v>225</v>
      </c>
      <c r="AD366" s="1061">
        <v>0</v>
      </c>
      <c r="AE366" s="1064">
        <v>0</v>
      </c>
      <c r="AF366" s="821">
        <v>0</v>
      </c>
      <c r="AN366" s="60"/>
      <c r="AO366" s="64"/>
      <c r="AP366" s="64"/>
      <c r="AQ366" s="60"/>
      <c r="AR366" s="60"/>
      <c r="AS366" s="60"/>
      <c r="AT366" s="60"/>
      <c r="AU366" s="60"/>
      <c r="AV366" s="60"/>
      <c r="AW366" s="60"/>
      <c r="AX366" s="60"/>
      <c r="AY366" s="60"/>
      <c r="AZ366" s="60"/>
      <c r="BA366" s="60"/>
      <c r="BB366" s="60"/>
      <c r="BC366" s="60"/>
      <c r="BD366" s="60"/>
      <c r="BE366" s="60"/>
      <c r="BF366" s="60"/>
      <c r="BG366" s="60"/>
      <c r="BH366" s="60"/>
      <c r="BI366" s="60"/>
      <c r="BJ366" s="60"/>
      <c r="BK366" s="60"/>
      <c r="BL366" s="60"/>
      <c r="BM366" s="60"/>
      <c r="BN366" s="60"/>
      <c r="BO366" s="60"/>
    </row>
    <row r="367" spans="1:1019" s="66" customFormat="1" ht="18.75" customHeight="1" thickBot="1" x14ac:dyDescent="0.25">
      <c r="A367" s="654"/>
      <c r="B367" s="588"/>
      <c r="C367" s="689"/>
      <c r="D367" s="819"/>
      <c r="E367" s="1046"/>
      <c r="F367" s="778"/>
      <c r="G367" s="1026"/>
      <c r="H367" s="842"/>
      <c r="I367" s="746"/>
      <c r="J367" s="402" t="s">
        <v>23</v>
      </c>
      <c r="K367" s="188">
        <f>+L367+N367</f>
        <v>0</v>
      </c>
      <c r="L367" s="159">
        <v>0</v>
      </c>
      <c r="M367" s="159">
        <v>0</v>
      </c>
      <c r="N367" s="160">
        <v>0</v>
      </c>
      <c r="O367" s="161">
        <v>0</v>
      </c>
      <c r="P367" s="162">
        <v>0</v>
      </c>
      <c r="Q367" s="162">
        <v>0</v>
      </c>
      <c r="R367" s="163">
        <v>0</v>
      </c>
      <c r="S367" s="164">
        <f>T367+V367</f>
        <v>0</v>
      </c>
      <c r="T367" s="159">
        <v>0</v>
      </c>
      <c r="U367" s="159">
        <v>0</v>
      </c>
      <c r="V367" s="165">
        <v>0</v>
      </c>
      <c r="W367" s="164">
        <v>0</v>
      </c>
      <c r="X367" s="159">
        <v>0</v>
      </c>
      <c r="Y367" s="159">
        <v>0</v>
      </c>
      <c r="Z367" s="160">
        <v>0</v>
      </c>
      <c r="AA367" s="166">
        <v>0</v>
      </c>
      <c r="AB367" s="166">
        <v>0</v>
      </c>
      <c r="AC367" s="1028"/>
      <c r="AD367" s="1062"/>
      <c r="AE367" s="1065"/>
      <c r="AF367" s="822"/>
      <c r="AN367" s="61"/>
      <c r="AO367" s="62"/>
      <c r="AP367" s="62"/>
      <c r="AQ367" s="61"/>
      <c r="AR367" s="61"/>
      <c r="AS367" s="61"/>
      <c r="AT367" s="61"/>
      <c r="AU367" s="61"/>
      <c r="AV367" s="61"/>
      <c r="AW367" s="61"/>
      <c r="AX367" s="61"/>
      <c r="AY367" s="61"/>
      <c r="AZ367" s="61"/>
      <c r="BA367" s="61"/>
      <c r="BB367" s="61"/>
      <c r="BC367" s="61"/>
      <c r="BD367" s="61"/>
      <c r="BE367" s="61"/>
      <c r="BF367" s="61"/>
      <c r="BG367" s="61"/>
      <c r="BH367" s="61"/>
      <c r="BI367" s="61"/>
      <c r="BJ367" s="61"/>
      <c r="BK367" s="61"/>
      <c r="BL367" s="61"/>
      <c r="BM367" s="61"/>
      <c r="BN367" s="61"/>
      <c r="BO367" s="61"/>
    </row>
    <row r="368" spans="1:1019" s="57" customFormat="1" ht="24.75" customHeight="1" thickBot="1" x14ac:dyDescent="0.25">
      <c r="A368" s="655"/>
      <c r="B368" s="589"/>
      <c r="C368" s="690"/>
      <c r="D368" s="819"/>
      <c r="E368" s="1046"/>
      <c r="F368" s="649"/>
      <c r="G368" s="1026"/>
      <c r="H368" s="842"/>
      <c r="I368" s="747"/>
      <c r="J368" s="127" t="s">
        <v>26</v>
      </c>
      <c r="K368" s="8">
        <f t="shared" ref="K368:AB368" si="141">SUM(K366:K367)</f>
        <v>0</v>
      </c>
      <c r="L368" s="1">
        <f t="shared" si="141"/>
        <v>0</v>
      </c>
      <c r="M368" s="1">
        <f t="shared" si="141"/>
        <v>0</v>
      </c>
      <c r="N368" s="11">
        <f t="shared" si="141"/>
        <v>0</v>
      </c>
      <c r="O368" s="20">
        <f t="shared" si="141"/>
        <v>0</v>
      </c>
      <c r="P368" s="22">
        <f t="shared" si="141"/>
        <v>0</v>
      </c>
      <c r="Q368" s="22">
        <f t="shared" si="141"/>
        <v>0</v>
      </c>
      <c r="R368" s="24">
        <f t="shared" si="141"/>
        <v>0</v>
      </c>
      <c r="S368" s="8">
        <f t="shared" si="141"/>
        <v>0</v>
      </c>
      <c r="T368" s="1">
        <f t="shared" si="141"/>
        <v>0</v>
      </c>
      <c r="U368" s="1">
        <f t="shared" si="141"/>
        <v>0</v>
      </c>
      <c r="V368" s="11">
        <f t="shared" si="141"/>
        <v>0</v>
      </c>
      <c r="W368" s="8">
        <f t="shared" si="141"/>
        <v>0</v>
      </c>
      <c r="X368" s="1">
        <f t="shared" si="141"/>
        <v>0</v>
      </c>
      <c r="Y368" s="1">
        <f t="shared" si="141"/>
        <v>0</v>
      </c>
      <c r="Z368" s="11">
        <f t="shared" si="141"/>
        <v>0</v>
      </c>
      <c r="AA368" s="23">
        <f t="shared" si="141"/>
        <v>0</v>
      </c>
      <c r="AB368" s="23">
        <f t="shared" si="141"/>
        <v>0</v>
      </c>
      <c r="AC368" s="1029"/>
      <c r="AD368" s="1063"/>
      <c r="AE368" s="1066"/>
      <c r="AF368" s="823"/>
      <c r="AN368" s="81"/>
      <c r="AO368" s="79"/>
      <c r="AP368" s="79"/>
      <c r="AQ368" s="79"/>
      <c r="AR368" s="79"/>
      <c r="AS368" s="79"/>
      <c r="AT368" s="79"/>
      <c r="AU368" s="79"/>
      <c r="AV368" s="79"/>
      <c r="AW368" s="79"/>
      <c r="AX368" s="79"/>
      <c r="AY368" s="79"/>
      <c r="AZ368" s="79"/>
      <c r="BA368" s="79"/>
      <c r="BB368" s="79"/>
      <c r="BC368" s="79"/>
      <c r="BD368" s="79"/>
      <c r="BE368" s="79"/>
      <c r="BF368" s="79"/>
      <c r="BG368" s="80"/>
      <c r="BH368" s="81"/>
      <c r="BI368" s="81"/>
      <c r="BJ368" s="81"/>
      <c r="BK368" s="81"/>
      <c r="BL368" s="81"/>
      <c r="BM368" s="81"/>
      <c r="BN368" s="81"/>
      <c r="BO368" s="81"/>
    </row>
    <row r="369" spans="1:1019" ht="19.5" customHeight="1" thickBot="1" x14ac:dyDescent="0.25">
      <c r="A369" s="522" t="s">
        <v>17</v>
      </c>
      <c r="B369" s="400" t="s">
        <v>18</v>
      </c>
      <c r="C369" s="535" t="s">
        <v>30</v>
      </c>
      <c r="D369" s="1138" t="s">
        <v>80</v>
      </c>
      <c r="E369" s="1139"/>
      <c r="F369" s="1139"/>
      <c r="G369" s="1139"/>
      <c r="H369" s="1139"/>
      <c r="I369" s="1139"/>
      <c r="J369" s="1140"/>
      <c r="K369" s="25">
        <f>+K361+K365+K363+K368</f>
        <v>107.49999999999999</v>
      </c>
      <c r="L369" s="28">
        <f t="shared" ref="L369:AB369" si="142">+L361+L365+L363+L368</f>
        <v>107.49999999999999</v>
      </c>
      <c r="M369" s="28">
        <f t="shared" si="142"/>
        <v>2.2000000000000002</v>
      </c>
      <c r="N369" s="29">
        <f t="shared" si="142"/>
        <v>0</v>
      </c>
      <c r="O369" s="25">
        <f t="shared" si="142"/>
        <v>42</v>
      </c>
      <c r="P369" s="28">
        <f t="shared" si="142"/>
        <v>42</v>
      </c>
      <c r="Q369" s="28">
        <f t="shared" si="142"/>
        <v>0</v>
      </c>
      <c r="R369" s="29">
        <f t="shared" si="142"/>
        <v>0</v>
      </c>
      <c r="S369" s="25">
        <f t="shared" si="142"/>
        <v>42</v>
      </c>
      <c r="T369" s="28">
        <f t="shared" si="142"/>
        <v>42</v>
      </c>
      <c r="U369" s="28">
        <f t="shared" si="142"/>
        <v>0</v>
      </c>
      <c r="V369" s="29">
        <f t="shared" si="142"/>
        <v>0</v>
      </c>
      <c r="W369" s="25">
        <f t="shared" si="142"/>
        <v>0</v>
      </c>
      <c r="X369" s="28">
        <f t="shared" si="142"/>
        <v>0</v>
      </c>
      <c r="Y369" s="28">
        <f t="shared" si="142"/>
        <v>0</v>
      </c>
      <c r="Z369" s="29">
        <f t="shared" si="142"/>
        <v>0</v>
      </c>
      <c r="AA369" s="27">
        <f t="shared" si="142"/>
        <v>42</v>
      </c>
      <c r="AB369" s="27">
        <f t="shared" si="142"/>
        <v>42</v>
      </c>
      <c r="AC369" s="1031"/>
      <c r="AD369" s="1032"/>
      <c r="AE369" s="1032"/>
      <c r="AF369" s="1033"/>
      <c r="AG369" s="41"/>
      <c r="AH369" s="41"/>
      <c r="AI369" s="41"/>
      <c r="AJ369" s="41"/>
      <c r="AK369" s="41"/>
      <c r="AL369" s="41"/>
      <c r="AM369" s="41"/>
      <c r="AN369" s="67"/>
      <c r="AO369" s="58"/>
      <c r="AP369" s="58"/>
      <c r="AQ369" s="67"/>
      <c r="AR369" s="67"/>
      <c r="AS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/>
      <c r="BH369" s="67"/>
      <c r="BI369" s="67"/>
      <c r="BJ369" s="67"/>
      <c r="BK369" s="67"/>
      <c r="BL369" s="67"/>
      <c r="BM369" s="67"/>
      <c r="BN369" s="67"/>
      <c r="BO369" s="67"/>
      <c r="BP369" s="41"/>
      <c r="BQ369" s="41"/>
      <c r="BR369" s="41"/>
      <c r="BS369" s="41"/>
      <c r="BT369" s="41"/>
      <c r="BU369" s="41"/>
      <c r="BV369" s="41"/>
      <c r="BW369" s="41"/>
      <c r="BX369" s="41"/>
      <c r="BY369" s="41"/>
      <c r="BZ369" s="41"/>
      <c r="CA369" s="41"/>
      <c r="CB369" s="41"/>
      <c r="CC369" s="41"/>
      <c r="CD369" s="41"/>
      <c r="CE369" s="41"/>
      <c r="CF369" s="41"/>
      <c r="CG369" s="41"/>
      <c r="CH369" s="41"/>
      <c r="CI369" s="41"/>
      <c r="CJ369" s="41"/>
      <c r="CK369" s="41"/>
      <c r="CL369" s="41"/>
      <c r="CM369" s="41"/>
      <c r="CN369" s="41"/>
      <c r="CO369" s="41"/>
      <c r="CP369" s="41"/>
      <c r="CQ369" s="41"/>
      <c r="CR369" s="41"/>
      <c r="CS369" s="41"/>
      <c r="CT369" s="41"/>
      <c r="CU369" s="41"/>
      <c r="CV369" s="41"/>
      <c r="CW369" s="41"/>
      <c r="CX369" s="41"/>
      <c r="CY369" s="41"/>
      <c r="CZ369" s="41"/>
      <c r="DA369" s="41"/>
      <c r="DB369" s="41"/>
      <c r="DC369" s="41"/>
      <c r="DD369" s="41"/>
      <c r="DE369" s="41"/>
      <c r="DF369" s="41"/>
      <c r="DG369" s="41"/>
      <c r="DH369" s="41"/>
      <c r="DI369" s="41"/>
      <c r="DJ369" s="41"/>
      <c r="DK369" s="41"/>
      <c r="DL369" s="41"/>
      <c r="DM369" s="41"/>
      <c r="DN369" s="41"/>
      <c r="DO369" s="41"/>
      <c r="DP369" s="41"/>
      <c r="DQ369" s="41"/>
      <c r="DR369" s="41"/>
      <c r="DS369" s="41"/>
      <c r="DT369" s="41"/>
      <c r="DU369" s="41"/>
      <c r="DV369" s="41"/>
      <c r="DW369" s="41"/>
      <c r="DX369" s="41"/>
      <c r="DY369" s="41"/>
      <c r="DZ369" s="41"/>
      <c r="EA369" s="41"/>
      <c r="EB369" s="41"/>
      <c r="EC369" s="41"/>
      <c r="ED369" s="41"/>
      <c r="EE369" s="41"/>
      <c r="EF369" s="41"/>
      <c r="EG369" s="41"/>
      <c r="EH369" s="41"/>
      <c r="EI369" s="41"/>
      <c r="EJ369" s="41"/>
      <c r="EK369" s="41"/>
      <c r="EL369" s="41"/>
      <c r="EM369" s="41"/>
      <c r="EN369" s="41"/>
      <c r="EO369" s="41"/>
      <c r="EP369" s="41"/>
      <c r="EQ369" s="41"/>
      <c r="ER369" s="41"/>
      <c r="ES369" s="41"/>
      <c r="ET369" s="41"/>
      <c r="EU369" s="41"/>
      <c r="EV369" s="41"/>
      <c r="EW369" s="41"/>
      <c r="EX369" s="41"/>
      <c r="EY369" s="41"/>
      <c r="EZ369" s="41"/>
      <c r="FA369" s="41"/>
      <c r="FB369" s="41"/>
      <c r="FC369" s="41"/>
      <c r="FD369" s="41"/>
      <c r="FE369" s="41"/>
      <c r="FF369" s="41"/>
      <c r="FG369" s="41"/>
      <c r="FH369" s="41"/>
      <c r="FI369" s="41"/>
      <c r="FJ369" s="41"/>
      <c r="FK369" s="41"/>
      <c r="FL369" s="41"/>
      <c r="FM369" s="41"/>
      <c r="FN369" s="41"/>
      <c r="FO369" s="41"/>
      <c r="FP369" s="41"/>
      <c r="FQ369" s="41"/>
      <c r="FR369" s="41"/>
      <c r="FS369" s="41"/>
      <c r="FT369" s="41"/>
      <c r="FU369" s="41"/>
      <c r="FV369" s="41"/>
      <c r="FW369" s="41"/>
      <c r="FX369" s="41"/>
      <c r="FY369" s="41"/>
      <c r="FZ369" s="41"/>
      <c r="GA369" s="41"/>
      <c r="GB369" s="41"/>
      <c r="GC369" s="41"/>
      <c r="GD369" s="41"/>
      <c r="GE369" s="41"/>
      <c r="GF369" s="41"/>
      <c r="GG369" s="41"/>
      <c r="GH369" s="41"/>
      <c r="GI369" s="41"/>
      <c r="GJ369" s="41"/>
      <c r="GK369" s="41"/>
      <c r="GL369" s="41"/>
      <c r="GM369" s="41"/>
      <c r="GN369" s="41"/>
      <c r="GO369" s="41"/>
      <c r="GP369" s="41"/>
      <c r="GQ369" s="41"/>
      <c r="GR369" s="41"/>
      <c r="GS369" s="41"/>
      <c r="GT369" s="41"/>
      <c r="GU369" s="41"/>
      <c r="GV369" s="41"/>
      <c r="GW369" s="41"/>
      <c r="GX369" s="41"/>
      <c r="GY369" s="41"/>
      <c r="GZ369" s="41"/>
      <c r="HA369" s="41"/>
      <c r="HB369" s="41"/>
      <c r="HC369" s="41"/>
      <c r="HD369" s="41"/>
      <c r="HE369" s="41"/>
      <c r="HF369" s="41"/>
      <c r="HG369" s="41"/>
      <c r="HH369" s="41"/>
      <c r="HI369" s="41"/>
      <c r="HJ369" s="41"/>
      <c r="HK369" s="41"/>
      <c r="HL369" s="41"/>
      <c r="HM369" s="41"/>
      <c r="HN369" s="41"/>
      <c r="HO369" s="41"/>
      <c r="HP369" s="41"/>
      <c r="HQ369" s="41"/>
      <c r="HR369" s="41"/>
      <c r="HS369" s="41"/>
      <c r="HT369" s="41"/>
      <c r="HU369" s="41"/>
      <c r="HV369" s="41"/>
      <c r="HW369" s="41"/>
      <c r="HX369" s="41"/>
      <c r="HY369" s="41"/>
      <c r="HZ369" s="41"/>
      <c r="IA369" s="41"/>
      <c r="IB369" s="41"/>
      <c r="IC369" s="41"/>
      <c r="ID369" s="41"/>
      <c r="IE369" s="41"/>
      <c r="IF369" s="41"/>
      <c r="IG369" s="41"/>
      <c r="IH369" s="41"/>
      <c r="II369" s="41"/>
      <c r="IJ369" s="41"/>
      <c r="IK369" s="41"/>
      <c r="IL369" s="41"/>
      <c r="IM369" s="41"/>
      <c r="IN369" s="41"/>
      <c r="IO369" s="41"/>
      <c r="IP369" s="41"/>
      <c r="IQ369" s="41"/>
      <c r="IR369" s="41"/>
      <c r="IS369" s="41"/>
      <c r="IT369" s="41"/>
      <c r="IU369" s="41"/>
      <c r="IV369" s="41"/>
      <c r="IW369" s="41"/>
      <c r="IX369" s="41"/>
      <c r="IY369" s="41"/>
      <c r="IZ369" s="41"/>
      <c r="JA369" s="41"/>
      <c r="JB369" s="41"/>
      <c r="JC369" s="41"/>
      <c r="JD369" s="41"/>
      <c r="JE369" s="41"/>
      <c r="JF369" s="41"/>
      <c r="JG369" s="41"/>
      <c r="JH369" s="41"/>
      <c r="JI369" s="41"/>
      <c r="JJ369" s="41"/>
      <c r="JK369" s="41"/>
      <c r="JL369" s="41"/>
      <c r="JM369" s="41"/>
      <c r="JN369" s="41"/>
      <c r="JO369" s="41"/>
      <c r="JP369" s="41"/>
      <c r="JQ369" s="41"/>
      <c r="JR369" s="41"/>
      <c r="JS369" s="41"/>
      <c r="JT369" s="41"/>
      <c r="JU369" s="41"/>
      <c r="JV369" s="41"/>
      <c r="JW369" s="41"/>
      <c r="JX369" s="41"/>
      <c r="JY369" s="41"/>
      <c r="JZ369" s="41"/>
      <c r="KA369" s="41"/>
      <c r="KB369" s="41"/>
      <c r="KC369" s="41"/>
      <c r="KD369" s="41"/>
      <c r="KE369" s="41"/>
      <c r="KF369" s="41"/>
      <c r="KG369" s="41"/>
      <c r="KH369" s="41"/>
      <c r="KI369" s="41"/>
      <c r="KJ369" s="41"/>
      <c r="KK369" s="41"/>
      <c r="KL369" s="41"/>
      <c r="KM369" s="41"/>
      <c r="KN369" s="41"/>
      <c r="KO369" s="41"/>
      <c r="KP369" s="41"/>
      <c r="KQ369" s="41"/>
      <c r="KR369" s="41"/>
      <c r="KS369" s="41"/>
      <c r="KT369" s="41"/>
      <c r="KU369" s="41"/>
      <c r="KV369" s="41"/>
      <c r="KW369" s="41"/>
      <c r="KX369" s="41"/>
      <c r="KY369" s="41"/>
      <c r="KZ369" s="41"/>
      <c r="LA369" s="41"/>
      <c r="LB369" s="41"/>
      <c r="LC369" s="41"/>
      <c r="LD369" s="41"/>
      <c r="LE369" s="41"/>
      <c r="LF369" s="41"/>
      <c r="LG369" s="41"/>
      <c r="LH369" s="41"/>
      <c r="LI369" s="41"/>
      <c r="LJ369" s="41"/>
      <c r="LK369" s="41"/>
      <c r="LL369" s="41"/>
      <c r="LM369" s="41"/>
      <c r="LN369" s="41"/>
      <c r="LO369" s="41"/>
      <c r="LP369" s="41"/>
      <c r="LQ369" s="41"/>
      <c r="LR369" s="41"/>
      <c r="LS369" s="41"/>
      <c r="LT369" s="41"/>
      <c r="LU369" s="41"/>
      <c r="LV369" s="41"/>
      <c r="LW369" s="41"/>
      <c r="LX369" s="41"/>
      <c r="LY369" s="41"/>
      <c r="LZ369" s="41"/>
      <c r="MA369" s="41"/>
      <c r="MB369" s="41"/>
      <c r="MC369" s="41"/>
      <c r="MD369" s="41"/>
      <c r="ME369" s="41"/>
      <c r="MF369" s="41"/>
      <c r="MG369" s="41"/>
      <c r="MH369" s="41"/>
      <c r="MI369" s="41"/>
      <c r="MJ369" s="41"/>
      <c r="MK369" s="41"/>
      <c r="ML369" s="41"/>
      <c r="MM369" s="41"/>
      <c r="MN369" s="41"/>
      <c r="MO369" s="41"/>
      <c r="MP369" s="41"/>
      <c r="MQ369" s="41"/>
      <c r="MR369" s="41"/>
      <c r="MS369" s="41"/>
      <c r="MT369" s="41"/>
      <c r="MU369" s="41"/>
      <c r="MV369" s="41"/>
      <c r="MW369" s="41"/>
      <c r="MX369" s="41"/>
      <c r="MY369" s="41"/>
      <c r="MZ369" s="41"/>
      <c r="NA369" s="41"/>
      <c r="NB369" s="41"/>
      <c r="NC369" s="41"/>
      <c r="ND369" s="41"/>
      <c r="NE369" s="41"/>
      <c r="NF369" s="41"/>
      <c r="NG369" s="41"/>
      <c r="NH369" s="41"/>
      <c r="NI369" s="41"/>
      <c r="NJ369" s="41"/>
      <c r="NK369" s="41"/>
      <c r="NL369" s="41"/>
      <c r="NM369" s="41"/>
      <c r="NN369" s="41"/>
      <c r="NO369" s="41"/>
      <c r="NP369" s="41"/>
      <c r="NQ369" s="41"/>
      <c r="NR369" s="41"/>
      <c r="NS369" s="41"/>
      <c r="NT369" s="41"/>
      <c r="NU369" s="41"/>
      <c r="NV369" s="41"/>
      <c r="NW369" s="41"/>
      <c r="NX369" s="41"/>
      <c r="NY369" s="41"/>
      <c r="NZ369" s="41"/>
      <c r="OA369" s="41"/>
      <c r="OB369" s="41"/>
      <c r="OC369" s="41"/>
      <c r="OD369" s="41"/>
      <c r="OE369" s="41"/>
      <c r="OF369" s="41"/>
      <c r="OG369" s="41"/>
      <c r="OH369" s="41"/>
      <c r="OI369" s="41"/>
      <c r="OJ369" s="41"/>
      <c r="OK369" s="41"/>
      <c r="OL369" s="41"/>
      <c r="OM369" s="41"/>
      <c r="ON369" s="41"/>
      <c r="OO369" s="41"/>
      <c r="OP369" s="41"/>
      <c r="OQ369" s="41"/>
      <c r="OR369" s="41"/>
      <c r="OS369" s="41"/>
      <c r="OT369" s="41"/>
      <c r="OU369" s="41"/>
      <c r="OV369" s="41"/>
      <c r="OW369" s="41"/>
      <c r="OX369" s="41"/>
      <c r="OY369" s="41"/>
      <c r="OZ369" s="41"/>
      <c r="PA369" s="41"/>
      <c r="PB369" s="41"/>
      <c r="PC369" s="41"/>
      <c r="PD369" s="41"/>
      <c r="PE369" s="41"/>
      <c r="PF369" s="41"/>
      <c r="PG369" s="41"/>
      <c r="PH369" s="41"/>
      <c r="PI369" s="41"/>
      <c r="PJ369" s="41"/>
      <c r="PK369" s="41"/>
      <c r="PL369" s="41"/>
      <c r="PM369" s="41"/>
      <c r="PN369" s="41"/>
      <c r="PO369" s="41"/>
      <c r="PP369" s="41"/>
      <c r="PQ369" s="41"/>
      <c r="PR369" s="41"/>
      <c r="PS369" s="41"/>
      <c r="PT369" s="41"/>
      <c r="PU369" s="41"/>
      <c r="PV369" s="41"/>
      <c r="PW369" s="41"/>
      <c r="PX369" s="41"/>
      <c r="PY369" s="41"/>
      <c r="PZ369" s="41"/>
      <c r="QA369" s="41"/>
      <c r="QB369" s="41"/>
      <c r="QC369" s="41"/>
      <c r="QD369" s="41"/>
      <c r="QE369" s="41"/>
      <c r="QF369" s="41"/>
      <c r="QG369" s="41"/>
      <c r="QH369" s="41"/>
      <c r="QI369" s="41"/>
      <c r="QJ369" s="41"/>
      <c r="QK369" s="41"/>
      <c r="QL369" s="41"/>
      <c r="QM369" s="41"/>
      <c r="QN369" s="41"/>
      <c r="QO369" s="41"/>
      <c r="QP369" s="41"/>
      <c r="QQ369" s="41"/>
      <c r="QR369" s="41"/>
      <c r="QS369" s="41"/>
      <c r="QT369" s="41"/>
      <c r="QU369" s="41"/>
      <c r="QV369" s="41"/>
      <c r="QW369" s="41"/>
      <c r="QX369" s="41"/>
      <c r="QY369" s="41"/>
      <c r="QZ369" s="41"/>
      <c r="RA369" s="41"/>
      <c r="RB369" s="41"/>
      <c r="RC369" s="41"/>
      <c r="RD369" s="41"/>
      <c r="RE369" s="41"/>
      <c r="RF369" s="41"/>
      <c r="RG369" s="41"/>
      <c r="RH369" s="41"/>
      <c r="RI369" s="41"/>
      <c r="RJ369" s="41"/>
      <c r="RK369" s="41"/>
      <c r="RL369" s="41"/>
      <c r="RM369" s="41"/>
      <c r="RN369" s="41"/>
      <c r="RO369" s="41"/>
      <c r="RP369" s="41"/>
      <c r="RQ369" s="41"/>
      <c r="RR369" s="41"/>
      <c r="RS369" s="41"/>
      <c r="RT369" s="41"/>
      <c r="RU369" s="41"/>
      <c r="RV369" s="41"/>
      <c r="RW369" s="41"/>
      <c r="RX369" s="41"/>
      <c r="RY369" s="41"/>
      <c r="RZ369" s="41"/>
      <c r="SA369" s="41"/>
      <c r="SB369" s="41"/>
      <c r="SC369" s="41"/>
      <c r="SD369" s="41"/>
      <c r="SE369" s="41"/>
      <c r="SF369" s="41"/>
      <c r="SG369" s="41"/>
      <c r="SH369" s="41"/>
      <c r="SI369" s="41"/>
      <c r="SJ369" s="41"/>
      <c r="SK369" s="41"/>
      <c r="SL369" s="41"/>
      <c r="SM369" s="41"/>
      <c r="SN369" s="41"/>
      <c r="SO369" s="41"/>
      <c r="SP369" s="41"/>
      <c r="SQ369" s="41"/>
      <c r="SR369" s="41"/>
      <c r="SS369" s="41"/>
      <c r="ST369" s="41"/>
      <c r="SU369" s="41"/>
      <c r="SV369" s="41"/>
      <c r="SW369" s="41"/>
      <c r="SX369" s="41"/>
      <c r="SY369" s="41"/>
      <c r="SZ369" s="41"/>
      <c r="TA369" s="41"/>
      <c r="TB369" s="41"/>
      <c r="TC369" s="41"/>
      <c r="TD369" s="41"/>
      <c r="TE369" s="41"/>
      <c r="TF369" s="41"/>
      <c r="TG369" s="41"/>
      <c r="TH369" s="41"/>
      <c r="TI369" s="41"/>
      <c r="TJ369" s="41"/>
      <c r="TK369" s="41"/>
      <c r="TL369" s="41"/>
      <c r="TM369" s="41"/>
      <c r="TN369" s="41"/>
      <c r="TO369" s="41"/>
      <c r="TP369" s="41"/>
      <c r="TQ369" s="41"/>
      <c r="TR369" s="41"/>
      <c r="TS369" s="41"/>
      <c r="TT369" s="41"/>
      <c r="TU369" s="41"/>
      <c r="TV369" s="41"/>
      <c r="TW369" s="41"/>
      <c r="TX369" s="41"/>
      <c r="TY369" s="41"/>
      <c r="TZ369" s="41"/>
      <c r="UA369" s="41"/>
      <c r="UB369" s="41"/>
      <c r="UC369" s="41"/>
      <c r="UD369" s="41"/>
      <c r="UE369" s="41"/>
      <c r="UF369" s="41"/>
      <c r="UG369" s="41"/>
      <c r="UH369" s="41"/>
      <c r="UI369" s="41"/>
      <c r="UJ369" s="41"/>
      <c r="UK369" s="41"/>
      <c r="UL369" s="41"/>
      <c r="UM369" s="41"/>
      <c r="UN369" s="41"/>
      <c r="UO369" s="41"/>
      <c r="UP369" s="41"/>
      <c r="UQ369" s="41"/>
      <c r="UR369" s="41"/>
      <c r="US369" s="41"/>
      <c r="UT369" s="41"/>
      <c r="UU369" s="41"/>
      <c r="UV369" s="41"/>
      <c r="UW369" s="41"/>
      <c r="UX369" s="41"/>
      <c r="UY369" s="41"/>
      <c r="UZ369" s="41"/>
      <c r="VA369" s="41"/>
      <c r="VB369" s="41"/>
      <c r="VC369" s="41"/>
      <c r="VD369" s="41"/>
      <c r="VE369" s="41"/>
      <c r="VF369" s="41"/>
      <c r="VG369" s="41"/>
      <c r="VH369" s="41"/>
      <c r="VI369" s="41"/>
      <c r="VJ369" s="41"/>
      <c r="VK369" s="41"/>
      <c r="VL369" s="41"/>
      <c r="VM369" s="41"/>
      <c r="VN369" s="41"/>
      <c r="VO369" s="41"/>
      <c r="VP369" s="41"/>
      <c r="VQ369" s="41"/>
      <c r="VR369" s="41"/>
      <c r="VS369" s="41"/>
      <c r="VT369" s="41"/>
      <c r="VU369" s="41"/>
      <c r="VV369" s="41"/>
      <c r="VW369" s="41"/>
      <c r="VX369" s="41"/>
      <c r="VY369" s="41"/>
      <c r="VZ369" s="41"/>
      <c r="WA369" s="41"/>
      <c r="WB369" s="41"/>
      <c r="WC369" s="41"/>
      <c r="WD369" s="41"/>
      <c r="WE369" s="41"/>
      <c r="WF369" s="41"/>
      <c r="WG369" s="41"/>
      <c r="WH369" s="41"/>
      <c r="WI369" s="41"/>
      <c r="WJ369" s="41"/>
      <c r="WK369" s="41"/>
      <c r="WL369" s="41"/>
      <c r="WM369" s="41"/>
      <c r="WN369" s="41"/>
      <c r="WO369" s="41"/>
      <c r="WP369" s="41"/>
      <c r="WQ369" s="41"/>
      <c r="WR369" s="41"/>
      <c r="WS369" s="41"/>
      <c r="WT369" s="41"/>
      <c r="WU369" s="41"/>
      <c r="WV369" s="41"/>
      <c r="WW369" s="41"/>
      <c r="WX369" s="41"/>
      <c r="WY369" s="41"/>
      <c r="WZ369" s="41"/>
      <c r="XA369" s="41"/>
      <c r="XB369" s="41"/>
      <c r="XC369" s="41"/>
      <c r="XD369" s="41"/>
      <c r="XE369" s="41"/>
      <c r="XF369" s="41"/>
      <c r="XG369" s="41"/>
      <c r="XH369" s="41"/>
      <c r="XI369" s="41"/>
      <c r="XJ369" s="41"/>
      <c r="XK369" s="41"/>
      <c r="XL369" s="41"/>
      <c r="XM369" s="41"/>
      <c r="XN369" s="41"/>
      <c r="XO369" s="41"/>
      <c r="XP369" s="41"/>
      <c r="XQ369" s="41"/>
      <c r="XR369" s="41"/>
      <c r="XS369" s="41"/>
      <c r="XT369" s="41"/>
      <c r="XU369" s="41"/>
      <c r="XV369" s="41"/>
      <c r="XW369" s="41"/>
      <c r="XX369" s="41"/>
      <c r="XY369" s="41"/>
      <c r="XZ369" s="41"/>
      <c r="YA369" s="41"/>
      <c r="YB369" s="41"/>
      <c r="YC369" s="41"/>
      <c r="YD369" s="41"/>
      <c r="YE369" s="41"/>
      <c r="YF369" s="41"/>
      <c r="YG369" s="41"/>
      <c r="YH369" s="41"/>
      <c r="YI369" s="41"/>
      <c r="YJ369" s="41"/>
      <c r="YK369" s="41"/>
      <c r="YL369" s="41"/>
      <c r="YM369" s="41"/>
      <c r="YN369" s="41"/>
      <c r="YO369" s="41"/>
      <c r="YP369" s="41"/>
      <c r="YQ369" s="41"/>
      <c r="YR369" s="41"/>
      <c r="YS369" s="41"/>
      <c r="YT369" s="41"/>
      <c r="YU369" s="41"/>
      <c r="YV369" s="41"/>
      <c r="YW369" s="41"/>
      <c r="YX369" s="41"/>
      <c r="YY369" s="41"/>
      <c r="YZ369" s="41"/>
      <c r="ZA369" s="41"/>
      <c r="ZB369" s="41"/>
      <c r="ZC369" s="41"/>
      <c r="ZD369" s="41"/>
      <c r="ZE369" s="41"/>
      <c r="ZF369" s="41"/>
      <c r="ZG369" s="41"/>
      <c r="ZH369" s="41"/>
      <c r="ZI369" s="41"/>
      <c r="ZJ369" s="41"/>
      <c r="ZK369" s="41"/>
      <c r="ZL369" s="41"/>
      <c r="ZM369" s="41"/>
      <c r="ZN369" s="41"/>
      <c r="ZO369" s="41"/>
      <c r="ZP369" s="41"/>
      <c r="ZQ369" s="41"/>
      <c r="ZR369" s="41"/>
      <c r="ZS369" s="41"/>
      <c r="ZT369" s="41"/>
      <c r="ZU369" s="41"/>
      <c r="ZV369" s="41"/>
      <c r="ZW369" s="41"/>
      <c r="ZX369" s="41"/>
      <c r="ZY369" s="41"/>
      <c r="ZZ369" s="41"/>
      <c r="AAA369" s="41"/>
      <c r="AAB369" s="41"/>
      <c r="AAC369" s="41"/>
      <c r="AAD369" s="41"/>
      <c r="AAE369" s="41"/>
      <c r="AAF369" s="41"/>
      <c r="AAG369" s="41"/>
      <c r="AAH369" s="41"/>
      <c r="AAI369" s="41"/>
      <c r="AAJ369" s="41"/>
      <c r="AAK369" s="41"/>
      <c r="AAL369" s="41"/>
      <c r="AAM369" s="41"/>
      <c r="AAN369" s="41"/>
      <c r="AAO369" s="41"/>
      <c r="AAP369" s="41"/>
      <c r="AAQ369" s="41"/>
      <c r="AAR369" s="41"/>
      <c r="AAS369" s="41"/>
      <c r="AAT369" s="41"/>
      <c r="AAU369" s="41"/>
      <c r="AAV369" s="41"/>
      <c r="AAW369" s="41"/>
      <c r="AAX369" s="41"/>
      <c r="AAY369" s="41"/>
      <c r="AAZ369" s="41"/>
      <c r="ABA369" s="41"/>
      <c r="ABB369" s="41"/>
      <c r="ABC369" s="41"/>
      <c r="ABD369" s="41"/>
      <c r="ABE369" s="41"/>
      <c r="ABF369" s="41"/>
      <c r="ABG369" s="41"/>
      <c r="ABH369" s="41"/>
      <c r="ABI369" s="41"/>
      <c r="ABJ369" s="41"/>
      <c r="ABK369" s="41"/>
      <c r="ABL369" s="41"/>
      <c r="ABM369" s="41"/>
      <c r="ABN369" s="41"/>
      <c r="ABO369" s="41"/>
      <c r="ABP369" s="41"/>
      <c r="ABQ369" s="41"/>
      <c r="ABR369" s="41"/>
      <c r="ABS369" s="41"/>
      <c r="ABT369" s="41"/>
      <c r="ABU369" s="41"/>
      <c r="ABV369" s="41"/>
      <c r="ABW369" s="41"/>
      <c r="ABX369" s="41"/>
      <c r="ABY369" s="41"/>
      <c r="ABZ369" s="41"/>
      <c r="ACA369" s="41"/>
      <c r="ACB369" s="41"/>
      <c r="ACC369" s="41"/>
      <c r="ACD369" s="41"/>
      <c r="ACE369" s="41"/>
      <c r="ACF369" s="41"/>
      <c r="ACG369" s="41"/>
      <c r="ACH369" s="41"/>
      <c r="ACI369" s="41"/>
      <c r="ACJ369" s="41"/>
      <c r="ACK369" s="41"/>
      <c r="ACL369" s="41"/>
      <c r="ACM369" s="41"/>
      <c r="ACN369" s="41"/>
      <c r="ACO369" s="41"/>
      <c r="ACP369" s="41"/>
      <c r="ACQ369" s="41"/>
      <c r="ACR369" s="41"/>
      <c r="ACS369" s="41"/>
      <c r="ACT369" s="41"/>
      <c r="ACU369" s="41"/>
      <c r="ACV369" s="41"/>
      <c r="ACW369" s="41"/>
      <c r="ACX369" s="41"/>
      <c r="ACY369" s="41"/>
      <c r="ACZ369" s="41"/>
      <c r="ADA369" s="41"/>
      <c r="ADB369" s="41"/>
      <c r="ADC369" s="41"/>
      <c r="ADD369" s="41"/>
      <c r="ADE369" s="41"/>
      <c r="ADF369" s="41"/>
      <c r="ADG369" s="41"/>
      <c r="ADH369" s="41"/>
      <c r="ADI369" s="41"/>
      <c r="ADJ369" s="41"/>
      <c r="ADK369" s="41"/>
      <c r="ADL369" s="41"/>
      <c r="ADM369" s="41"/>
      <c r="ADN369" s="41"/>
      <c r="ADO369" s="41"/>
      <c r="ADP369" s="41"/>
      <c r="ADQ369" s="41"/>
      <c r="ADR369" s="41"/>
      <c r="ADS369" s="41"/>
      <c r="ADT369" s="41"/>
      <c r="ADU369" s="41"/>
      <c r="ADV369" s="41"/>
      <c r="ADW369" s="41"/>
      <c r="ADX369" s="41"/>
      <c r="ADY369" s="41"/>
      <c r="ADZ369" s="41"/>
      <c r="AEA369" s="41"/>
      <c r="AEB369" s="41"/>
      <c r="AEC369" s="41"/>
      <c r="AED369" s="41"/>
      <c r="AEE369" s="41"/>
      <c r="AEF369" s="41"/>
      <c r="AEG369" s="41"/>
      <c r="AEH369" s="41"/>
      <c r="AEI369" s="41"/>
      <c r="AEJ369" s="41"/>
      <c r="AEK369" s="41"/>
      <c r="AEL369" s="41"/>
      <c r="AEM369" s="41"/>
      <c r="AEN369" s="41"/>
      <c r="AEO369" s="41"/>
      <c r="AEP369" s="41"/>
      <c r="AEQ369" s="41"/>
      <c r="AER369" s="41"/>
      <c r="AES369" s="41"/>
      <c r="AET369" s="41"/>
      <c r="AEU369" s="41"/>
      <c r="AEV369" s="41"/>
      <c r="AEW369" s="41"/>
      <c r="AEX369" s="41"/>
      <c r="AEY369" s="41"/>
      <c r="AEZ369" s="41"/>
      <c r="AFA369" s="41"/>
      <c r="AFB369" s="41"/>
      <c r="AFC369" s="41"/>
      <c r="AFD369" s="41"/>
      <c r="AFE369" s="41"/>
      <c r="AFF369" s="41"/>
      <c r="AFG369" s="41"/>
      <c r="AFH369" s="41"/>
      <c r="AFI369" s="41"/>
      <c r="AFJ369" s="41"/>
      <c r="AFK369" s="41"/>
      <c r="AFL369" s="41"/>
      <c r="AFM369" s="41"/>
      <c r="AFN369" s="41"/>
      <c r="AFO369" s="41"/>
      <c r="AFP369" s="41"/>
      <c r="AFQ369" s="41"/>
      <c r="AFR369" s="41"/>
      <c r="AFS369" s="41"/>
      <c r="AFT369" s="41"/>
      <c r="AFU369" s="41"/>
      <c r="AFV369" s="41"/>
      <c r="AFW369" s="41"/>
      <c r="AFX369" s="41"/>
      <c r="AFY369" s="41"/>
      <c r="AFZ369" s="41"/>
      <c r="AGA369" s="41"/>
      <c r="AGB369" s="41"/>
      <c r="AGC369" s="41"/>
      <c r="AGD369" s="41"/>
      <c r="AGE369" s="41"/>
      <c r="AGF369" s="41"/>
      <c r="AGG369" s="41"/>
      <c r="AGH369" s="41"/>
      <c r="AGI369" s="41"/>
      <c r="AGJ369" s="41"/>
      <c r="AGK369" s="41"/>
      <c r="AGL369" s="41"/>
      <c r="AGM369" s="41"/>
      <c r="AGN369" s="41"/>
      <c r="AGO369" s="41"/>
      <c r="AGP369" s="41"/>
      <c r="AGQ369" s="41"/>
      <c r="AGR369" s="41"/>
      <c r="AGS369" s="41"/>
      <c r="AGT369" s="41"/>
      <c r="AGU369" s="41"/>
      <c r="AGV369" s="41"/>
      <c r="AGW369" s="41"/>
      <c r="AGX369" s="41"/>
      <c r="AGY369" s="41"/>
      <c r="AGZ369" s="41"/>
      <c r="AHA369" s="41"/>
      <c r="AHB369" s="41"/>
      <c r="AHC369" s="41"/>
      <c r="AHD369" s="41"/>
      <c r="AHE369" s="41"/>
      <c r="AHF369" s="41"/>
      <c r="AHG369" s="41"/>
      <c r="AHH369" s="41"/>
      <c r="AHI369" s="41"/>
      <c r="AHJ369" s="41"/>
      <c r="AHK369" s="41"/>
      <c r="AHL369" s="41"/>
      <c r="AHM369" s="41"/>
      <c r="AHN369" s="41"/>
      <c r="AHO369" s="41"/>
      <c r="AHP369" s="41"/>
      <c r="AHQ369" s="41"/>
      <c r="AHR369" s="41"/>
      <c r="AHS369" s="41"/>
      <c r="AHT369" s="41"/>
      <c r="AHU369" s="41"/>
      <c r="AHV369" s="41"/>
      <c r="AHW369" s="41"/>
      <c r="AHX369" s="41"/>
      <c r="AHY369" s="41"/>
      <c r="AHZ369" s="41"/>
      <c r="AIA369" s="41"/>
      <c r="AIB369" s="41"/>
      <c r="AIC369" s="41"/>
      <c r="AID369" s="41"/>
      <c r="AIE369" s="41"/>
      <c r="AIF369" s="41"/>
      <c r="AIG369" s="41"/>
      <c r="AIH369" s="41"/>
      <c r="AII369" s="41"/>
      <c r="AIJ369" s="41"/>
      <c r="AIK369" s="41"/>
      <c r="AIL369" s="41"/>
      <c r="AIM369" s="41"/>
      <c r="AIN369" s="41"/>
      <c r="AIO369" s="41"/>
      <c r="AIP369" s="41"/>
      <c r="AIQ369" s="41"/>
      <c r="AIR369" s="41"/>
      <c r="AIS369" s="41"/>
      <c r="AIT369" s="41"/>
      <c r="AIU369" s="41"/>
      <c r="AIV369" s="41"/>
      <c r="AIW369" s="41"/>
      <c r="AIX369" s="41"/>
      <c r="AIY369" s="41"/>
      <c r="AIZ369" s="41"/>
      <c r="AJA369" s="41"/>
      <c r="AJB369" s="41"/>
      <c r="AJC369" s="41"/>
      <c r="AJD369" s="41"/>
      <c r="AJE369" s="41"/>
      <c r="AJF369" s="41"/>
      <c r="AJG369" s="41"/>
      <c r="AJH369" s="41"/>
      <c r="AJI369" s="41"/>
      <c r="AJJ369" s="41"/>
      <c r="AJK369" s="41"/>
      <c r="AJL369" s="41"/>
      <c r="AJM369" s="41"/>
      <c r="AJN369" s="41"/>
      <c r="AJO369" s="41"/>
      <c r="AJP369" s="41"/>
      <c r="AJQ369" s="41"/>
      <c r="AJR369" s="41"/>
      <c r="AJS369" s="41"/>
      <c r="AJT369" s="41"/>
      <c r="AJU369" s="41"/>
      <c r="AJV369" s="41"/>
      <c r="AJW369" s="41"/>
      <c r="AJX369" s="41"/>
      <c r="AJY369" s="41"/>
      <c r="AJZ369" s="41"/>
      <c r="AKA369" s="41"/>
      <c r="AKB369" s="41"/>
      <c r="AKC369" s="41"/>
      <c r="AKD369" s="41"/>
      <c r="AKE369" s="41"/>
      <c r="AKF369" s="41"/>
      <c r="AKG369" s="41"/>
      <c r="AKH369" s="41"/>
      <c r="AKI369" s="41"/>
      <c r="AKJ369" s="41"/>
      <c r="AKK369" s="41"/>
      <c r="AKL369" s="41"/>
      <c r="AKM369" s="41"/>
      <c r="AKN369" s="41"/>
      <c r="AKO369" s="41"/>
      <c r="AKP369" s="41"/>
      <c r="AKQ369" s="41"/>
      <c r="AKR369" s="41"/>
      <c r="AKS369" s="41"/>
      <c r="AKT369" s="41"/>
      <c r="AKU369" s="41"/>
      <c r="AKV369" s="41"/>
      <c r="AKW369" s="41"/>
      <c r="AKX369" s="41"/>
      <c r="AKY369" s="41"/>
      <c r="AKZ369" s="41"/>
      <c r="ALA369" s="41"/>
      <c r="ALB369" s="41"/>
      <c r="ALC369" s="41"/>
      <c r="ALD369" s="41"/>
      <c r="ALE369" s="41"/>
      <c r="ALF369" s="41"/>
      <c r="ALG369" s="41"/>
      <c r="ALH369" s="41"/>
      <c r="ALI369" s="41"/>
      <c r="ALJ369" s="41"/>
      <c r="ALK369" s="41"/>
      <c r="ALL369" s="41"/>
      <c r="ALM369" s="41"/>
      <c r="ALN369" s="41"/>
      <c r="ALO369" s="41"/>
      <c r="ALP369" s="41"/>
      <c r="ALQ369" s="41"/>
      <c r="ALR369" s="41"/>
      <c r="ALS369" s="41"/>
      <c r="ALT369" s="41"/>
      <c r="ALU369" s="41"/>
      <c r="ALV369" s="41"/>
      <c r="ALW369" s="41"/>
      <c r="ALX369" s="41"/>
      <c r="ALY369" s="41"/>
      <c r="ALZ369" s="41"/>
      <c r="AMA369" s="41"/>
      <c r="AMB369" s="41"/>
      <c r="AMC369" s="41"/>
      <c r="AMD369" s="41"/>
      <c r="AME369" s="41"/>
    </row>
    <row r="370" spans="1:1019" ht="21.75" customHeight="1" thickBot="1" x14ac:dyDescent="0.25">
      <c r="A370" s="531" t="s">
        <v>17</v>
      </c>
      <c r="B370" s="32" t="s">
        <v>18</v>
      </c>
      <c r="C370" s="533" t="s">
        <v>32</v>
      </c>
      <c r="D370" s="810" t="s">
        <v>112</v>
      </c>
      <c r="E370" s="811"/>
      <c r="F370" s="811"/>
      <c r="G370" s="811"/>
      <c r="H370" s="811"/>
      <c r="I370" s="811"/>
      <c r="J370" s="811"/>
      <c r="K370" s="811"/>
      <c r="L370" s="811"/>
      <c r="M370" s="811"/>
      <c r="N370" s="811"/>
      <c r="O370" s="811"/>
      <c r="P370" s="811"/>
      <c r="Q370" s="811"/>
      <c r="R370" s="811"/>
      <c r="S370" s="811"/>
      <c r="T370" s="811"/>
      <c r="U370" s="811"/>
      <c r="V370" s="811"/>
      <c r="W370" s="811"/>
      <c r="X370" s="811"/>
      <c r="Y370" s="811"/>
      <c r="Z370" s="811"/>
      <c r="AA370" s="811"/>
      <c r="AB370" s="811"/>
      <c r="AC370" s="811"/>
      <c r="AD370" s="811"/>
      <c r="AE370" s="811"/>
      <c r="AF370" s="812"/>
      <c r="AN370" s="60"/>
      <c r="AO370" s="64"/>
      <c r="AP370" s="64"/>
      <c r="AQ370" s="60"/>
      <c r="AR370" s="60"/>
      <c r="AS370" s="60"/>
      <c r="AT370" s="60"/>
      <c r="AU370" s="60"/>
      <c r="AV370" s="60"/>
      <c r="AW370" s="60"/>
      <c r="AX370" s="60"/>
      <c r="AY370" s="60"/>
      <c r="AZ370" s="60"/>
      <c r="BA370" s="60"/>
      <c r="BB370" s="60"/>
      <c r="BC370" s="60"/>
      <c r="BD370" s="60"/>
      <c r="BE370" s="60"/>
      <c r="BF370" s="60"/>
      <c r="BG370" s="60"/>
      <c r="BH370" s="60"/>
      <c r="BI370" s="60"/>
      <c r="BJ370" s="60"/>
      <c r="BK370" s="60"/>
      <c r="BL370" s="60"/>
      <c r="BM370" s="60"/>
      <c r="BN370" s="60"/>
      <c r="BO370" s="60"/>
    </row>
    <row r="371" spans="1:1019" ht="18.75" customHeight="1" thickBot="1" x14ac:dyDescent="0.25">
      <c r="A371" s="653" t="s">
        <v>17</v>
      </c>
      <c r="B371" s="587" t="s">
        <v>18</v>
      </c>
      <c r="C371" s="828" t="s">
        <v>32</v>
      </c>
      <c r="D371" s="930" t="s">
        <v>18</v>
      </c>
      <c r="E371" s="781" t="s">
        <v>113</v>
      </c>
      <c r="F371" s="777"/>
      <c r="G371" s="990" t="s">
        <v>114</v>
      </c>
      <c r="H371" s="1021" t="s">
        <v>21</v>
      </c>
      <c r="I371" s="728" t="s">
        <v>36</v>
      </c>
      <c r="J371" s="275" t="s">
        <v>115</v>
      </c>
      <c r="K371" s="156">
        <f>SUM(L371,N371)</f>
        <v>0</v>
      </c>
      <c r="L371" s="150">
        <v>0</v>
      </c>
      <c r="M371" s="150">
        <v>0</v>
      </c>
      <c r="N371" s="152">
        <v>0</v>
      </c>
      <c r="O371" s="153">
        <f>+P371+R371</f>
        <v>0</v>
      </c>
      <c r="P371" s="168">
        <v>0</v>
      </c>
      <c r="Q371" s="168">
        <v>0</v>
      </c>
      <c r="R371" s="155">
        <v>0</v>
      </c>
      <c r="S371" s="156">
        <f>SUM(T371,V371)</f>
        <v>0</v>
      </c>
      <c r="T371" s="150">
        <v>0</v>
      </c>
      <c r="U371" s="150">
        <v>0</v>
      </c>
      <c r="V371" s="152">
        <v>0</v>
      </c>
      <c r="W371" s="156">
        <f>+X371+Z371</f>
        <v>0</v>
      </c>
      <c r="X371" s="168">
        <v>0</v>
      </c>
      <c r="Y371" s="168">
        <v>0</v>
      </c>
      <c r="Z371" s="155">
        <v>0</v>
      </c>
      <c r="AA371" s="158">
        <v>0</v>
      </c>
      <c r="AB371" s="158">
        <v>0</v>
      </c>
      <c r="AC371" s="596" t="s">
        <v>319</v>
      </c>
      <c r="AD371" s="712">
        <v>100</v>
      </c>
      <c r="AE371" s="712">
        <v>100</v>
      </c>
      <c r="AF371" s="1076">
        <v>100</v>
      </c>
      <c r="AN371" s="60"/>
      <c r="AO371" s="60"/>
      <c r="AP371" s="60"/>
      <c r="AQ371" s="60"/>
      <c r="AR371" s="60"/>
      <c r="AS371" s="60"/>
      <c r="AT371" s="60"/>
      <c r="AU371" s="60"/>
      <c r="AV371" s="60"/>
      <c r="AW371" s="60"/>
      <c r="AX371" s="60"/>
      <c r="AY371" s="60"/>
      <c r="AZ371" s="60"/>
      <c r="BA371" s="60"/>
      <c r="BB371" s="60"/>
      <c r="BC371" s="60"/>
      <c r="BD371" s="60"/>
      <c r="BE371" s="60"/>
      <c r="BF371" s="60"/>
      <c r="BG371" s="60"/>
      <c r="BH371" s="60"/>
      <c r="BI371" s="60"/>
      <c r="BJ371" s="60"/>
      <c r="BK371" s="60"/>
      <c r="BL371" s="60"/>
      <c r="BM371" s="60"/>
      <c r="BN371" s="60"/>
      <c r="BO371" s="60"/>
    </row>
    <row r="372" spans="1:1019" ht="18.75" customHeight="1" thickBot="1" x14ac:dyDescent="0.25">
      <c r="A372" s="654"/>
      <c r="B372" s="588"/>
      <c r="C372" s="829"/>
      <c r="D372" s="1078"/>
      <c r="E372" s="1079"/>
      <c r="F372" s="1080"/>
      <c r="G372" s="1039"/>
      <c r="H372" s="1022"/>
      <c r="I372" s="729"/>
      <c r="J372" s="278" t="s">
        <v>24</v>
      </c>
      <c r="K372" s="189">
        <f>L372+N372</f>
        <v>0</v>
      </c>
      <c r="L372" s="113">
        <v>0</v>
      </c>
      <c r="M372" s="113">
        <v>0</v>
      </c>
      <c r="N372" s="148">
        <v>0</v>
      </c>
      <c r="O372" s="183">
        <f>P372+R372</f>
        <v>0</v>
      </c>
      <c r="P372" s="114">
        <v>0</v>
      </c>
      <c r="Q372" s="114">
        <v>0</v>
      </c>
      <c r="R372" s="147">
        <v>0</v>
      </c>
      <c r="S372" s="189">
        <f>T372+V372</f>
        <v>0</v>
      </c>
      <c r="T372" s="113">
        <v>0</v>
      </c>
      <c r="U372" s="113">
        <v>0</v>
      </c>
      <c r="V372" s="148">
        <v>0</v>
      </c>
      <c r="W372" s="189">
        <f>X372+Z372</f>
        <v>0</v>
      </c>
      <c r="X372" s="114">
        <v>0</v>
      </c>
      <c r="Y372" s="114">
        <v>0</v>
      </c>
      <c r="Z372" s="147">
        <v>0</v>
      </c>
      <c r="AA372" s="149">
        <v>0</v>
      </c>
      <c r="AB372" s="149">
        <v>0</v>
      </c>
      <c r="AC372" s="596"/>
      <c r="AD372" s="712"/>
      <c r="AE372" s="712"/>
      <c r="AF372" s="1076"/>
      <c r="AN372" s="60"/>
      <c r="AO372" s="60"/>
      <c r="AP372" s="60"/>
      <c r="AQ372" s="60"/>
      <c r="AR372" s="60"/>
      <c r="AS372" s="60"/>
      <c r="AT372" s="60"/>
      <c r="AU372" s="60"/>
      <c r="AV372" s="60"/>
      <c r="AW372" s="60"/>
      <c r="AX372" s="60"/>
      <c r="AY372" s="60"/>
      <c r="AZ372" s="60"/>
      <c r="BA372" s="60"/>
      <c r="BB372" s="60"/>
      <c r="BC372" s="60"/>
      <c r="BD372" s="60"/>
      <c r="BE372" s="60"/>
      <c r="BF372" s="60"/>
      <c r="BG372" s="60"/>
      <c r="BH372" s="60"/>
      <c r="BI372" s="60"/>
      <c r="BJ372" s="60"/>
      <c r="BK372" s="60"/>
      <c r="BL372" s="60"/>
      <c r="BM372" s="60"/>
      <c r="BN372" s="60"/>
      <c r="BO372" s="60"/>
    </row>
    <row r="373" spans="1:1019" s="66" customFormat="1" ht="21" customHeight="1" thickBot="1" x14ac:dyDescent="0.25">
      <c r="A373" s="654"/>
      <c r="B373" s="588"/>
      <c r="C373" s="830"/>
      <c r="D373" s="931"/>
      <c r="E373" s="782"/>
      <c r="F373" s="778"/>
      <c r="G373" s="991"/>
      <c r="H373" s="1023"/>
      <c r="I373" s="832"/>
      <c r="J373" s="121" t="s">
        <v>28</v>
      </c>
      <c r="K373" s="125">
        <f>+L373+N373</f>
        <v>0</v>
      </c>
      <c r="L373" s="123">
        <v>0</v>
      </c>
      <c r="M373" s="123">
        <v>0</v>
      </c>
      <c r="N373" s="124">
        <v>0</v>
      </c>
      <c r="O373" s="125">
        <f>+P373+R373</f>
        <v>700</v>
      </c>
      <c r="P373" s="123">
        <v>0</v>
      </c>
      <c r="Q373" s="123">
        <v>0</v>
      </c>
      <c r="R373" s="124">
        <v>700</v>
      </c>
      <c r="S373" s="125">
        <f>+T373+V373</f>
        <v>700</v>
      </c>
      <c r="T373" s="123">
        <v>0</v>
      </c>
      <c r="U373" s="123">
        <v>0</v>
      </c>
      <c r="V373" s="124">
        <v>700</v>
      </c>
      <c r="W373" s="187">
        <f>+X373+Z373</f>
        <v>0</v>
      </c>
      <c r="X373" s="123">
        <v>0</v>
      </c>
      <c r="Y373" s="123">
        <v>0</v>
      </c>
      <c r="Z373" s="124">
        <v>0</v>
      </c>
      <c r="AA373" s="126">
        <v>0</v>
      </c>
      <c r="AB373" s="126">
        <v>0</v>
      </c>
      <c r="AC373" s="596"/>
      <c r="AD373" s="712"/>
      <c r="AE373" s="712"/>
      <c r="AF373" s="1076"/>
      <c r="AN373" s="61"/>
      <c r="AO373" s="61"/>
      <c r="AP373" s="61"/>
      <c r="AQ373" s="61"/>
      <c r="AR373" s="61"/>
      <c r="AS373" s="61"/>
      <c r="AT373" s="61"/>
      <c r="AU373" s="61"/>
      <c r="AV373" s="61"/>
      <c r="AW373" s="61"/>
      <c r="AX373" s="61"/>
      <c r="AY373" s="61"/>
      <c r="AZ373" s="61"/>
      <c r="BA373" s="61"/>
      <c r="BB373" s="61"/>
      <c r="BC373" s="61"/>
      <c r="BD373" s="61"/>
      <c r="BE373" s="61"/>
      <c r="BF373" s="61"/>
      <c r="BG373" s="61"/>
      <c r="BH373" s="61"/>
      <c r="BI373" s="61"/>
      <c r="BJ373" s="61"/>
      <c r="BK373" s="61"/>
      <c r="BL373" s="61"/>
      <c r="BM373" s="61"/>
      <c r="BN373" s="61"/>
      <c r="BO373" s="61"/>
    </row>
    <row r="374" spans="1:1019" ht="24" customHeight="1" thickBot="1" x14ac:dyDescent="0.25">
      <c r="A374" s="655"/>
      <c r="B374" s="589"/>
      <c r="C374" s="831"/>
      <c r="D374" s="645"/>
      <c r="E374" s="753"/>
      <c r="F374" s="649"/>
      <c r="G374" s="992"/>
      <c r="H374" s="1024"/>
      <c r="I374" s="833"/>
      <c r="J374" s="127" t="s">
        <v>26</v>
      </c>
      <c r="K374" s="8">
        <f t="shared" ref="K374:N374" si="143">SUM(K371:K373)</f>
        <v>0</v>
      </c>
      <c r="L374" s="1">
        <f t="shared" si="143"/>
        <v>0</v>
      </c>
      <c r="M374" s="1">
        <f t="shared" si="143"/>
        <v>0</v>
      </c>
      <c r="N374" s="11">
        <f t="shared" si="143"/>
        <v>0</v>
      </c>
      <c r="O374" s="8">
        <f t="shared" ref="O374:AB374" si="144">SUM(O371:O373)</f>
        <v>700</v>
      </c>
      <c r="P374" s="1">
        <f t="shared" si="144"/>
        <v>0</v>
      </c>
      <c r="Q374" s="1">
        <f t="shared" si="144"/>
        <v>0</v>
      </c>
      <c r="R374" s="11">
        <f t="shared" si="144"/>
        <v>700</v>
      </c>
      <c r="S374" s="8">
        <f t="shared" si="144"/>
        <v>700</v>
      </c>
      <c r="T374" s="1">
        <f t="shared" si="144"/>
        <v>0</v>
      </c>
      <c r="U374" s="1">
        <f t="shared" si="144"/>
        <v>0</v>
      </c>
      <c r="V374" s="11">
        <f t="shared" si="144"/>
        <v>700</v>
      </c>
      <c r="W374" s="8">
        <f t="shared" si="144"/>
        <v>0</v>
      </c>
      <c r="X374" s="1">
        <f t="shared" si="144"/>
        <v>0</v>
      </c>
      <c r="Y374" s="1">
        <f t="shared" si="144"/>
        <v>0</v>
      </c>
      <c r="Z374" s="11">
        <f t="shared" si="144"/>
        <v>0</v>
      </c>
      <c r="AA374" s="9">
        <f t="shared" si="144"/>
        <v>0</v>
      </c>
      <c r="AB374" s="9">
        <f t="shared" si="144"/>
        <v>0</v>
      </c>
      <c r="AC374" s="596"/>
      <c r="AD374" s="712"/>
      <c r="AE374" s="712"/>
      <c r="AF374" s="1076"/>
      <c r="AN374" s="60"/>
      <c r="AO374" s="60"/>
      <c r="AP374" s="60"/>
      <c r="AQ374" s="60"/>
      <c r="AR374" s="60"/>
      <c r="AS374" s="60"/>
      <c r="AT374" s="60"/>
      <c r="AU374" s="60"/>
      <c r="AV374" s="60"/>
      <c r="AW374" s="60"/>
      <c r="AX374" s="60"/>
      <c r="AY374" s="60"/>
      <c r="AZ374" s="60"/>
      <c r="BA374" s="60"/>
      <c r="BB374" s="60"/>
      <c r="BC374" s="60"/>
      <c r="BD374" s="60"/>
      <c r="BE374" s="60"/>
      <c r="BF374" s="60"/>
      <c r="BG374" s="60"/>
      <c r="BH374" s="60"/>
      <c r="BI374" s="60"/>
      <c r="BJ374" s="60"/>
      <c r="BK374" s="60"/>
      <c r="BL374" s="60"/>
      <c r="BM374" s="60"/>
      <c r="BN374" s="60"/>
      <c r="BO374" s="60"/>
    </row>
    <row r="375" spans="1:1019" ht="18.75" customHeight="1" x14ac:dyDescent="0.2">
      <c r="A375" s="653" t="s">
        <v>17</v>
      </c>
      <c r="B375" s="587" t="s">
        <v>18</v>
      </c>
      <c r="C375" s="553" t="s">
        <v>32</v>
      </c>
      <c r="D375" s="1059" t="s">
        <v>27</v>
      </c>
      <c r="E375" s="781" t="s">
        <v>249</v>
      </c>
      <c r="F375" s="961"/>
      <c r="G375" s="771" t="s">
        <v>114</v>
      </c>
      <c r="H375" s="788" t="s">
        <v>21</v>
      </c>
      <c r="I375" s="728" t="s">
        <v>36</v>
      </c>
      <c r="J375" s="275" t="s">
        <v>115</v>
      </c>
      <c r="K375" s="156">
        <f>SUM(L375,N375)</f>
        <v>1749.3</v>
      </c>
      <c r="L375" s="150">
        <v>0</v>
      </c>
      <c r="M375" s="150">
        <v>0</v>
      </c>
      <c r="N375" s="152">
        <v>1749.3</v>
      </c>
      <c r="O375" s="153">
        <f>+P375+R375</f>
        <v>1700</v>
      </c>
      <c r="P375" s="168">
        <v>0</v>
      </c>
      <c r="Q375" s="168">
        <v>0</v>
      </c>
      <c r="R375" s="155">
        <v>1700</v>
      </c>
      <c r="S375" s="156">
        <f>SUM(T375,V375)</f>
        <v>1800</v>
      </c>
      <c r="T375" s="150">
        <v>0</v>
      </c>
      <c r="U375" s="150">
        <v>0</v>
      </c>
      <c r="V375" s="152">
        <v>1800</v>
      </c>
      <c r="W375" s="156">
        <f>+X375+Z375</f>
        <v>0</v>
      </c>
      <c r="X375" s="150">
        <v>0</v>
      </c>
      <c r="Y375" s="150">
        <v>0</v>
      </c>
      <c r="Z375" s="152">
        <v>0</v>
      </c>
      <c r="AA375" s="158">
        <v>1800</v>
      </c>
      <c r="AB375" s="158">
        <v>1900</v>
      </c>
      <c r="AC375" s="687" t="s">
        <v>292</v>
      </c>
      <c r="AD375" s="725">
        <v>20</v>
      </c>
      <c r="AE375" s="725">
        <v>20</v>
      </c>
      <c r="AF375" s="807">
        <v>20</v>
      </c>
      <c r="AN375" s="60"/>
      <c r="AO375" s="60"/>
      <c r="AP375" s="60"/>
      <c r="AQ375" s="60"/>
      <c r="AR375" s="60"/>
      <c r="AS375" s="60"/>
      <c r="AT375" s="60"/>
      <c r="AU375" s="60"/>
      <c r="AV375" s="60"/>
      <c r="AW375" s="60"/>
      <c r="AX375" s="60"/>
      <c r="AY375" s="60"/>
      <c r="AZ375" s="60"/>
      <c r="BA375" s="60"/>
      <c r="BB375" s="60"/>
      <c r="BC375" s="60"/>
      <c r="BD375" s="60"/>
      <c r="BE375" s="60"/>
      <c r="BF375" s="60"/>
      <c r="BG375" s="60"/>
      <c r="BH375" s="60"/>
      <c r="BI375" s="60"/>
      <c r="BJ375" s="60"/>
      <c r="BK375" s="60"/>
      <c r="BL375" s="60"/>
      <c r="BM375" s="60"/>
      <c r="BN375" s="60"/>
      <c r="BO375" s="60"/>
    </row>
    <row r="376" spans="1:1019" ht="18.75" customHeight="1" x14ac:dyDescent="0.2">
      <c r="A376" s="654"/>
      <c r="B376" s="588"/>
      <c r="C376" s="554"/>
      <c r="D376" s="1060"/>
      <c r="E376" s="782"/>
      <c r="F376" s="962"/>
      <c r="G376" s="772"/>
      <c r="H376" s="789"/>
      <c r="I376" s="729"/>
      <c r="J376" s="121" t="s">
        <v>28</v>
      </c>
      <c r="K376" s="187">
        <f>SUM(L376,N376)</f>
        <v>100</v>
      </c>
      <c r="L376" s="169">
        <v>0</v>
      </c>
      <c r="M376" s="122">
        <v>0</v>
      </c>
      <c r="N376" s="170">
        <v>100</v>
      </c>
      <c r="O376" s="182">
        <f>+P376+R376</f>
        <v>1000</v>
      </c>
      <c r="P376" s="123">
        <v>0</v>
      </c>
      <c r="Q376" s="123">
        <v>0</v>
      </c>
      <c r="R376" s="124">
        <v>1000</v>
      </c>
      <c r="S376" s="187">
        <f>SUM(T376,V376)</f>
        <v>300</v>
      </c>
      <c r="T376" s="169">
        <v>0</v>
      </c>
      <c r="U376" s="122">
        <v>0</v>
      </c>
      <c r="V376" s="170">
        <v>300</v>
      </c>
      <c r="W376" s="190">
        <v>0</v>
      </c>
      <c r="X376" s="169">
        <v>0</v>
      </c>
      <c r="Y376" s="122">
        <v>0</v>
      </c>
      <c r="Z376" s="170">
        <v>0</v>
      </c>
      <c r="AA376" s="126">
        <v>1200</v>
      </c>
      <c r="AB376" s="126">
        <v>1500</v>
      </c>
      <c r="AC376" s="716"/>
      <c r="AD376" s="726"/>
      <c r="AE376" s="726"/>
      <c r="AF376" s="983"/>
      <c r="AN376" s="60"/>
      <c r="AO376" s="60"/>
      <c r="AP376" s="60"/>
      <c r="AQ376" s="60"/>
      <c r="AR376" s="60"/>
      <c r="AS376" s="60"/>
      <c r="AT376" s="60"/>
      <c r="AU376" s="60"/>
      <c r="AV376" s="60"/>
      <c r="AW376" s="60"/>
      <c r="AX376" s="60"/>
      <c r="AY376" s="60"/>
      <c r="AZ376" s="60"/>
      <c r="BA376" s="60"/>
      <c r="BB376" s="60"/>
      <c r="BC376" s="60"/>
      <c r="BD376" s="60"/>
      <c r="BE376" s="60"/>
      <c r="BF376" s="60"/>
      <c r="BG376" s="60"/>
      <c r="BH376" s="60"/>
      <c r="BI376" s="60"/>
      <c r="BJ376" s="60"/>
      <c r="BK376" s="60"/>
      <c r="BL376" s="60"/>
      <c r="BM376" s="60"/>
      <c r="BN376" s="60"/>
      <c r="BO376" s="60"/>
    </row>
    <row r="377" spans="1:1019" ht="19.5" customHeight="1" thickBot="1" x14ac:dyDescent="0.25">
      <c r="A377" s="654"/>
      <c r="B377" s="588"/>
      <c r="C377" s="554"/>
      <c r="D377" s="1060"/>
      <c r="E377" s="782"/>
      <c r="F377" s="962"/>
      <c r="G377" s="772"/>
      <c r="H377" s="789"/>
      <c r="I377" s="729"/>
      <c r="J377" s="277" t="s">
        <v>24</v>
      </c>
      <c r="K377" s="294">
        <f>SUM(L377,N377)</f>
        <v>96.8</v>
      </c>
      <c r="L377" s="404">
        <v>0</v>
      </c>
      <c r="M377" s="378">
        <v>0</v>
      </c>
      <c r="N377" s="405">
        <v>96.8</v>
      </c>
      <c r="O377" s="161">
        <f>+P377+R377</f>
        <v>0</v>
      </c>
      <c r="P377" s="200">
        <v>0</v>
      </c>
      <c r="Q377" s="200">
        <v>0</v>
      </c>
      <c r="R377" s="201">
        <v>0</v>
      </c>
      <c r="S377" s="294">
        <f>SUM(T377,V377)</f>
        <v>1300</v>
      </c>
      <c r="T377" s="404">
        <v>0</v>
      </c>
      <c r="U377" s="378">
        <v>0</v>
      </c>
      <c r="V377" s="405">
        <v>1300</v>
      </c>
      <c r="W377" s="406">
        <v>0</v>
      </c>
      <c r="X377" s="404">
        <v>0</v>
      </c>
      <c r="Y377" s="378">
        <v>0</v>
      </c>
      <c r="Z377" s="405">
        <v>0</v>
      </c>
      <c r="AA377" s="344">
        <v>0</v>
      </c>
      <c r="AB377" s="344">
        <v>0</v>
      </c>
      <c r="AC377" s="716"/>
      <c r="AD377" s="726"/>
      <c r="AE377" s="726"/>
      <c r="AF377" s="983"/>
      <c r="AN377" s="60"/>
      <c r="AO377" s="60"/>
      <c r="AP377" s="60"/>
      <c r="AQ377" s="60"/>
      <c r="AR377" s="60"/>
      <c r="AS377" s="60"/>
      <c r="AT377" s="60"/>
      <c r="AU377" s="60"/>
      <c r="AV377" s="60"/>
      <c r="AW377" s="60"/>
      <c r="AX377" s="60"/>
      <c r="AY377" s="60"/>
      <c r="AZ377" s="60"/>
      <c r="BA377" s="60"/>
      <c r="BB377" s="60"/>
      <c r="BC377" s="60"/>
      <c r="BD377" s="60"/>
      <c r="BE377" s="60"/>
      <c r="BF377" s="60"/>
      <c r="BG377" s="60"/>
      <c r="BH377" s="60"/>
      <c r="BI377" s="60"/>
      <c r="BJ377" s="60"/>
      <c r="BK377" s="60"/>
      <c r="BL377" s="60"/>
      <c r="BM377" s="60"/>
      <c r="BN377" s="60"/>
      <c r="BO377" s="60"/>
    </row>
    <row r="378" spans="1:1019" ht="24.75" customHeight="1" thickBot="1" x14ac:dyDescent="0.25">
      <c r="A378" s="655"/>
      <c r="B378" s="589"/>
      <c r="C378" s="555"/>
      <c r="D378" s="780"/>
      <c r="E378" s="753"/>
      <c r="F378" s="963"/>
      <c r="G378" s="773"/>
      <c r="H378" s="790"/>
      <c r="I378" s="730"/>
      <c r="J378" s="127" t="s">
        <v>26</v>
      </c>
      <c r="K378" s="8">
        <f t="shared" ref="K378:N378" si="145">SUM(K375:K377)</f>
        <v>1946.1</v>
      </c>
      <c r="L378" s="2">
        <f t="shared" si="145"/>
        <v>0</v>
      </c>
      <c r="M378" s="2">
        <f t="shared" si="145"/>
        <v>0</v>
      </c>
      <c r="N378" s="7">
        <f t="shared" si="145"/>
        <v>1946.1</v>
      </c>
      <c r="O378" s="8">
        <f t="shared" ref="O378:AB378" si="146">SUM(O375:O377)</f>
        <v>2700</v>
      </c>
      <c r="P378" s="2">
        <f t="shared" si="146"/>
        <v>0</v>
      </c>
      <c r="Q378" s="2">
        <f t="shared" si="146"/>
        <v>0</v>
      </c>
      <c r="R378" s="7">
        <f t="shared" si="146"/>
        <v>2700</v>
      </c>
      <c r="S378" s="8">
        <f t="shared" si="146"/>
        <v>3400</v>
      </c>
      <c r="T378" s="2">
        <f t="shared" si="146"/>
        <v>0</v>
      </c>
      <c r="U378" s="2">
        <f t="shared" si="146"/>
        <v>0</v>
      </c>
      <c r="V378" s="7">
        <f t="shared" si="146"/>
        <v>3400</v>
      </c>
      <c r="W378" s="8">
        <f t="shared" si="146"/>
        <v>0</v>
      </c>
      <c r="X378" s="2">
        <f t="shared" si="146"/>
        <v>0</v>
      </c>
      <c r="Y378" s="2">
        <f t="shared" si="146"/>
        <v>0</v>
      </c>
      <c r="Z378" s="7">
        <f t="shared" si="146"/>
        <v>0</v>
      </c>
      <c r="AA378" s="9">
        <f t="shared" si="146"/>
        <v>3000</v>
      </c>
      <c r="AB378" s="9">
        <f t="shared" si="146"/>
        <v>3400</v>
      </c>
      <c r="AC378" s="688"/>
      <c r="AD378" s="727"/>
      <c r="AE378" s="727"/>
      <c r="AF378" s="808"/>
      <c r="AN378" s="60"/>
      <c r="AO378" s="60"/>
      <c r="AP378" s="60"/>
      <c r="AQ378" s="60"/>
      <c r="AR378" s="60"/>
      <c r="AS378" s="60"/>
      <c r="AT378" s="60"/>
      <c r="AU378" s="60"/>
      <c r="AV378" s="60"/>
      <c r="AW378" s="60"/>
      <c r="AX378" s="60"/>
      <c r="AY378" s="60"/>
      <c r="AZ378" s="60"/>
      <c r="BA378" s="60"/>
      <c r="BB378" s="60"/>
      <c r="BC378" s="60"/>
      <c r="BD378" s="60"/>
      <c r="BE378" s="60"/>
      <c r="BF378" s="60"/>
      <c r="BG378" s="60"/>
      <c r="BH378" s="60"/>
      <c r="BI378" s="60"/>
      <c r="BJ378" s="60"/>
      <c r="BK378" s="60"/>
      <c r="BL378" s="60"/>
      <c r="BM378" s="60"/>
      <c r="BN378" s="60"/>
      <c r="BO378" s="60"/>
    </row>
    <row r="379" spans="1:1019" s="66" customFormat="1" ht="35.25" customHeight="1" thickBot="1" x14ac:dyDescent="0.25">
      <c r="A379" s="653" t="s">
        <v>17</v>
      </c>
      <c r="B379" s="587" t="s">
        <v>18</v>
      </c>
      <c r="C379" s="678" t="s">
        <v>32</v>
      </c>
      <c r="D379" s="768" t="s">
        <v>31</v>
      </c>
      <c r="E379" s="781" t="s">
        <v>116</v>
      </c>
      <c r="F379" s="1081"/>
      <c r="G379" s="771" t="s">
        <v>114</v>
      </c>
      <c r="H379" s="788" t="s">
        <v>21</v>
      </c>
      <c r="I379" s="1052" t="s">
        <v>36</v>
      </c>
      <c r="J379" s="370" t="s">
        <v>115</v>
      </c>
      <c r="K379" s="371">
        <f>SUM(L379,N379)</f>
        <v>1150.8</v>
      </c>
      <c r="L379" s="372">
        <v>1150.8</v>
      </c>
      <c r="M379" s="372">
        <v>0</v>
      </c>
      <c r="N379" s="373">
        <v>0</v>
      </c>
      <c r="O379" s="376">
        <f>+P379+R379</f>
        <v>1200</v>
      </c>
      <c r="P379" s="374">
        <v>1200</v>
      </c>
      <c r="Q379" s="374">
        <v>0</v>
      </c>
      <c r="R379" s="375">
        <v>0</v>
      </c>
      <c r="S379" s="371">
        <f>SUM(T379,V379)</f>
        <v>1200</v>
      </c>
      <c r="T379" s="372">
        <v>1200</v>
      </c>
      <c r="U379" s="372">
        <v>0</v>
      </c>
      <c r="V379" s="373">
        <v>0</v>
      </c>
      <c r="W379" s="371">
        <f>+X379+Z379</f>
        <v>0</v>
      </c>
      <c r="X379" s="372">
        <v>0</v>
      </c>
      <c r="Y379" s="372">
        <v>0</v>
      </c>
      <c r="Z379" s="373">
        <v>0</v>
      </c>
      <c r="AA379" s="377">
        <v>1200</v>
      </c>
      <c r="AB379" s="377">
        <v>1300</v>
      </c>
      <c r="AC379" s="973" t="s">
        <v>368</v>
      </c>
      <c r="AD379" s="1077">
        <v>700</v>
      </c>
      <c r="AE379" s="1077">
        <v>700</v>
      </c>
      <c r="AF379" s="1076">
        <v>700</v>
      </c>
      <c r="AN379" s="61"/>
      <c r="AO379" s="61"/>
      <c r="AP379" s="61"/>
      <c r="AQ379" s="61"/>
      <c r="AR379" s="61"/>
      <c r="AS379" s="61"/>
      <c r="AT379" s="61"/>
      <c r="AU379" s="61"/>
      <c r="AV379" s="61"/>
      <c r="AW379" s="61"/>
      <c r="AX379" s="61"/>
      <c r="AY379" s="61"/>
      <c r="AZ379" s="61"/>
      <c r="BA379" s="61"/>
      <c r="BB379" s="61"/>
      <c r="BC379" s="61"/>
      <c r="BD379" s="61"/>
      <c r="BE379" s="61"/>
      <c r="BF379" s="61"/>
      <c r="BG379" s="61"/>
      <c r="BH379" s="61"/>
      <c r="BI379" s="61"/>
      <c r="BJ379" s="61"/>
      <c r="BK379" s="61"/>
      <c r="BL379" s="61"/>
      <c r="BM379" s="61"/>
      <c r="BN379" s="61"/>
      <c r="BO379" s="61"/>
    </row>
    <row r="380" spans="1:1019" ht="33" customHeight="1" thickBot="1" x14ac:dyDescent="0.25">
      <c r="A380" s="655"/>
      <c r="B380" s="589"/>
      <c r="C380" s="690"/>
      <c r="D380" s="770"/>
      <c r="E380" s="753"/>
      <c r="F380" s="1082"/>
      <c r="G380" s="773"/>
      <c r="H380" s="790"/>
      <c r="I380" s="1053"/>
      <c r="J380" s="127" t="s">
        <v>26</v>
      </c>
      <c r="K380" s="8">
        <f t="shared" ref="K380:N380" si="147">SUM(K379)</f>
        <v>1150.8</v>
      </c>
      <c r="L380" s="1">
        <f t="shared" si="147"/>
        <v>1150.8</v>
      </c>
      <c r="M380" s="1">
        <f t="shared" si="147"/>
        <v>0</v>
      </c>
      <c r="N380" s="11">
        <f t="shared" si="147"/>
        <v>0</v>
      </c>
      <c r="O380" s="8">
        <f t="shared" ref="O380:AB380" si="148">SUM(O379)</f>
        <v>1200</v>
      </c>
      <c r="P380" s="1">
        <f t="shared" si="148"/>
        <v>1200</v>
      </c>
      <c r="Q380" s="1">
        <f t="shared" si="148"/>
        <v>0</v>
      </c>
      <c r="R380" s="11">
        <f t="shared" si="148"/>
        <v>0</v>
      </c>
      <c r="S380" s="8">
        <f t="shared" si="148"/>
        <v>1200</v>
      </c>
      <c r="T380" s="1">
        <f t="shared" si="148"/>
        <v>1200</v>
      </c>
      <c r="U380" s="1">
        <f t="shared" si="148"/>
        <v>0</v>
      </c>
      <c r="V380" s="11">
        <f t="shared" si="148"/>
        <v>0</v>
      </c>
      <c r="W380" s="8">
        <f t="shared" si="148"/>
        <v>0</v>
      </c>
      <c r="X380" s="1">
        <f t="shared" si="148"/>
        <v>0</v>
      </c>
      <c r="Y380" s="1">
        <f t="shared" si="148"/>
        <v>0</v>
      </c>
      <c r="Z380" s="11">
        <f t="shared" si="148"/>
        <v>0</v>
      </c>
      <c r="AA380" s="9">
        <f t="shared" si="148"/>
        <v>1200</v>
      </c>
      <c r="AB380" s="9">
        <f t="shared" si="148"/>
        <v>1300</v>
      </c>
      <c r="AC380" s="973"/>
      <c r="AD380" s="1077"/>
      <c r="AE380" s="1077"/>
      <c r="AF380" s="1076"/>
      <c r="AP380" s="60"/>
      <c r="AQ380" s="60"/>
      <c r="AR380" s="60"/>
      <c r="AS380" s="60"/>
      <c r="AT380" s="60"/>
      <c r="AU380" s="60"/>
      <c r="AV380" s="60"/>
      <c r="AW380" s="60"/>
      <c r="AX380" s="60"/>
      <c r="AY380" s="60"/>
      <c r="AZ380" s="60"/>
      <c r="BA380" s="60"/>
      <c r="BB380" s="60"/>
      <c r="BC380" s="60"/>
      <c r="BD380" s="60"/>
      <c r="BE380" s="60"/>
      <c r="BF380" s="60"/>
      <c r="BG380" s="60"/>
      <c r="BH380" s="60"/>
      <c r="BI380" s="60"/>
      <c r="BJ380" s="60"/>
      <c r="BK380" s="60"/>
      <c r="BL380" s="60"/>
      <c r="BM380" s="60"/>
      <c r="BN380" s="60"/>
      <c r="BO380" s="60"/>
    </row>
    <row r="381" spans="1:1019" ht="28.5" customHeight="1" thickBot="1" x14ac:dyDescent="0.25">
      <c r="A381" s="583" t="s">
        <v>17</v>
      </c>
      <c r="B381" s="587" t="s">
        <v>18</v>
      </c>
      <c r="C381" s="553" t="s">
        <v>32</v>
      </c>
      <c r="D381" s="1034" t="s">
        <v>30</v>
      </c>
      <c r="E381" s="781" t="s">
        <v>117</v>
      </c>
      <c r="F381" s="777"/>
      <c r="G381" s="632" t="s">
        <v>114</v>
      </c>
      <c r="H381" s="816" t="s">
        <v>21</v>
      </c>
      <c r="I381" s="597" t="s">
        <v>36</v>
      </c>
      <c r="J381" s="370" t="s">
        <v>115</v>
      </c>
      <c r="K381" s="376">
        <f>+L381+N381</f>
        <v>0</v>
      </c>
      <c r="L381" s="374">
        <v>0</v>
      </c>
      <c r="M381" s="374">
        <v>0</v>
      </c>
      <c r="N381" s="373">
        <v>0</v>
      </c>
      <c r="O381" s="376">
        <f>+P381+R381</f>
        <v>0</v>
      </c>
      <c r="P381" s="374">
        <v>0</v>
      </c>
      <c r="Q381" s="374">
        <v>0</v>
      </c>
      <c r="R381" s="375">
        <v>0</v>
      </c>
      <c r="S381" s="376">
        <f>+T381+V381</f>
        <v>0</v>
      </c>
      <c r="T381" s="374">
        <v>0</v>
      </c>
      <c r="U381" s="374">
        <v>0</v>
      </c>
      <c r="V381" s="373">
        <v>0</v>
      </c>
      <c r="W381" s="371">
        <f>+X381+Z381</f>
        <v>0</v>
      </c>
      <c r="X381" s="374">
        <v>0</v>
      </c>
      <c r="Y381" s="374">
        <v>0</v>
      </c>
      <c r="Z381" s="375">
        <v>0</v>
      </c>
      <c r="AA381" s="377">
        <v>0</v>
      </c>
      <c r="AB381" s="377">
        <v>0</v>
      </c>
      <c r="AC381" s="1072" t="s">
        <v>226</v>
      </c>
      <c r="AD381" s="725">
        <v>0</v>
      </c>
      <c r="AE381" s="725">
        <v>0</v>
      </c>
      <c r="AF381" s="807">
        <v>0</v>
      </c>
      <c r="AP381" s="60"/>
      <c r="AQ381" s="60"/>
      <c r="AR381" s="60"/>
      <c r="AS381" s="60"/>
      <c r="AT381" s="60"/>
      <c r="AU381" s="60"/>
      <c r="AV381" s="60"/>
      <c r="AW381" s="60"/>
      <c r="AX381" s="60"/>
      <c r="AY381" s="60"/>
      <c r="AZ381" s="60"/>
      <c r="BA381" s="60"/>
      <c r="BB381" s="60"/>
      <c r="BC381" s="60"/>
      <c r="BD381" s="60"/>
      <c r="BE381" s="60"/>
      <c r="BF381" s="60"/>
      <c r="BG381" s="60"/>
      <c r="BH381" s="60"/>
      <c r="BI381" s="60"/>
      <c r="BJ381" s="60"/>
      <c r="BK381" s="60"/>
      <c r="BL381" s="60"/>
      <c r="BM381" s="60"/>
      <c r="BN381" s="60"/>
      <c r="BO381" s="60"/>
    </row>
    <row r="382" spans="1:1019" ht="32.25" customHeight="1" thickBot="1" x14ac:dyDescent="0.25">
      <c r="A382" s="655"/>
      <c r="B382" s="589"/>
      <c r="C382" s="690"/>
      <c r="D382" s="836"/>
      <c r="E382" s="753"/>
      <c r="F382" s="649"/>
      <c r="G382" s="1026"/>
      <c r="H382" s="818"/>
      <c r="I382" s="747"/>
      <c r="J382" s="127" t="s">
        <v>26</v>
      </c>
      <c r="K382" s="8">
        <f t="shared" ref="K382:N382" si="149">+K381</f>
        <v>0</v>
      </c>
      <c r="L382" s="1">
        <f t="shared" si="149"/>
        <v>0</v>
      </c>
      <c r="M382" s="1">
        <f t="shared" si="149"/>
        <v>0</v>
      </c>
      <c r="N382" s="11">
        <f t="shared" si="149"/>
        <v>0</v>
      </c>
      <c r="O382" s="8">
        <f t="shared" ref="O382:AB382" si="150">+O381</f>
        <v>0</v>
      </c>
      <c r="P382" s="1">
        <f t="shared" si="150"/>
        <v>0</v>
      </c>
      <c r="Q382" s="1">
        <f t="shared" si="150"/>
        <v>0</v>
      </c>
      <c r="R382" s="11">
        <f t="shared" si="150"/>
        <v>0</v>
      </c>
      <c r="S382" s="8">
        <f t="shared" si="150"/>
        <v>0</v>
      </c>
      <c r="T382" s="1">
        <f t="shared" si="150"/>
        <v>0</v>
      </c>
      <c r="U382" s="1">
        <f t="shared" si="150"/>
        <v>0</v>
      </c>
      <c r="V382" s="11">
        <f t="shared" si="150"/>
        <v>0</v>
      </c>
      <c r="W382" s="8">
        <f t="shared" si="150"/>
        <v>0</v>
      </c>
      <c r="X382" s="1">
        <f t="shared" si="150"/>
        <v>0</v>
      </c>
      <c r="Y382" s="1">
        <f t="shared" si="150"/>
        <v>0</v>
      </c>
      <c r="Z382" s="11">
        <f t="shared" si="150"/>
        <v>0</v>
      </c>
      <c r="AA382" s="9">
        <f t="shared" si="150"/>
        <v>0</v>
      </c>
      <c r="AB382" s="9">
        <f t="shared" si="150"/>
        <v>0</v>
      </c>
      <c r="AC382" s="1072"/>
      <c r="AD382" s="727"/>
      <c r="AE382" s="727"/>
      <c r="AF382" s="808"/>
      <c r="AP382" s="60"/>
      <c r="AQ382" s="60"/>
      <c r="AR382" s="60"/>
      <c r="AS382" s="60"/>
      <c r="AT382" s="60"/>
      <c r="AU382" s="60"/>
      <c r="AV382" s="60"/>
      <c r="AW382" s="60"/>
      <c r="AX382" s="60"/>
      <c r="AY382" s="60"/>
      <c r="AZ382" s="60"/>
      <c r="BA382" s="60"/>
      <c r="BB382" s="60"/>
      <c r="BC382" s="60"/>
      <c r="BD382" s="60"/>
      <c r="BE382" s="60"/>
      <c r="BF382" s="60"/>
      <c r="BG382" s="60"/>
      <c r="BH382" s="60"/>
      <c r="BI382" s="60"/>
      <c r="BJ382" s="60"/>
      <c r="BK382" s="60"/>
      <c r="BL382" s="60"/>
      <c r="BM382" s="60"/>
      <c r="BN382" s="60"/>
      <c r="BO382" s="60"/>
    </row>
    <row r="383" spans="1:1019" s="88" customFormat="1" ht="35.25" customHeight="1" thickBot="1" x14ac:dyDescent="0.25">
      <c r="A383" s="653" t="s">
        <v>17</v>
      </c>
      <c r="B383" s="587" t="s">
        <v>18</v>
      </c>
      <c r="C383" s="678" t="s">
        <v>32</v>
      </c>
      <c r="D383" s="768" t="s">
        <v>32</v>
      </c>
      <c r="E383" s="751" t="s">
        <v>63</v>
      </c>
      <c r="F383" s="1081"/>
      <c r="G383" s="1070" t="s">
        <v>93</v>
      </c>
      <c r="H383" s="1071" t="s">
        <v>21</v>
      </c>
      <c r="I383" s="1052" t="s">
        <v>36</v>
      </c>
      <c r="J383" s="370" t="s">
        <v>28</v>
      </c>
      <c r="K383" s="376">
        <f>+L383+N383</f>
        <v>0</v>
      </c>
      <c r="L383" s="374">
        <v>0</v>
      </c>
      <c r="M383" s="374">
        <v>0</v>
      </c>
      <c r="N383" s="375">
        <v>0</v>
      </c>
      <c r="O383" s="376">
        <f>+P383+R383</f>
        <v>0</v>
      </c>
      <c r="P383" s="374">
        <v>0</v>
      </c>
      <c r="Q383" s="374">
        <v>0</v>
      </c>
      <c r="R383" s="375">
        <v>0</v>
      </c>
      <c r="S383" s="376">
        <f>+T383+V383</f>
        <v>0</v>
      </c>
      <c r="T383" s="374">
        <v>0</v>
      </c>
      <c r="U383" s="374">
        <v>0</v>
      </c>
      <c r="V383" s="375">
        <v>0</v>
      </c>
      <c r="W383" s="371">
        <f>+X383+Z383</f>
        <v>0</v>
      </c>
      <c r="X383" s="372">
        <v>0</v>
      </c>
      <c r="Y383" s="372">
        <v>0</v>
      </c>
      <c r="Z383" s="373">
        <v>0</v>
      </c>
      <c r="AA383" s="377">
        <v>0</v>
      </c>
      <c r="AB383" s="377">
        <v>0</v>
      </c>
      <c r="AC383" s="1072" t="s">
        <v>369</v>
      </c>
      <c r="AD383" s="725">
        <v>30</v>
      </c>
      <c r="AE383" s="725">
        <v>30</v>
      </c>
      <c r="AF383" s="807">
        <v>30</v>
      </c>
      <c r="AN383" s="89"/>
      <c r="AO383" s="89"/>
      <c r="AP383" s="89"/>
      <c r="AQ383" s="89"/>
      <c r="AR383" s="89"/>
      <c r="AS383" s="89"/>
      <c r="AT383" s="89"/>
      <c r="AU383" s="89"/>
      <c r="AV383" s="89"/>
      <c r="AW383" s="89"/>
      <c r="AX383" s="89"/>
      <c r="AY383" s="89"/>
      <c r="AZ383" s="89"/>
      <c r="BA383" s="89"/>
      <c r="BB383" s="89"/>
      <c r="BC383" s="89"/>
      <c r="BD383" s="89"/>
      <c r="BE383" s="89"/>
      <c r="BF383" s="89"/>
      <c r="BG383" s="89"/>
      <c r="BH383" s="89"/>
      <c r="BI383" s="89"/>
      <c r="BJ383" s="89"/>
      <c r="BK383" s="89"/>
      <c r="BL383" s="89"/>
      <c r="BM383" s="89"/>
      <c r="BN383" s="89"/>
      <c r="BO383" s="89"/>
    </row>
    <row r="384" spans="1:1019" ht="33" customHeight="1" thickBot="1" x14ac:dyDescent="0.25">
      <c r="A384" s="655"/>
      <c r="B384" s="589"/>
      <c r="C384" s="690"/>
      <c r="D384" s="770"/>
      <c r="E384" s="753"/>
      <c r="F384" s="1082"/>
      <c r="G384" s="773"/>
      <c r="H384" s="790"/>
      <c r="I384" s="1053"/>
      <c r="J384" s="127" t="s">
        <v>26</v>
      </c>
      <c r="K384" s="8">
        <f t="shared" ref="K384:N384" si="151">SUM(K383)</f>
        <v>0</v>
      </c>
      <c r="L384" s="2">
        <f t="shared" si="151"/>
        <v>0</v>
      </c>
      <c r="M384" s="2">
        <f t="shared" si="151"/>
        <v>0</v>
      </c>
      <c r="N384" s="7">
        <f t="shared" si="151"/>
        <v>0</v>
      </c>
      <c r="O384" s="8">
        <f t="shared" ref="O384:AB384" si="152">SUM(O383)</f>
        <v>0</v>
      </c>
      <c r="P384" s="2">
        <f t="shared" si="152"/>
        <v>0</v>
      </c>
      <c r="Q384" s="2">
        <f t="shared" si="152"/>
        <v>0</v>
      </c>
      <c r="R384" s="7">
        <f t="shared" si="152"/>
        <v>0</v>
      </c>
      <c r="S384" s="8">
        <f t="shared" si="152"/>
        <v>0</v>
      </c>
      <c r="T384" s="2">
        <f t="shared" si="152"/>
        <v>0</v>
      </c>
      <c r="U384" s="2">
        <f t="shared" si="152"/>
        <v>0</v>
      </c>
      <c r="V384" s="7">
        <f t="shared" si="152"/>
        <v>0</v>
      </c>
      <c r="W384" s="8">
        <f t="shared" si="152"/>
        <v>0</v>
      </c>
      <c r="X384" s="2">
        <f t="shared" si="152"/>
        <v>0</v>
      </c>
      <c r="Y384" s="2">
        <f t="shared" si="152"/>
        <v>0</v>
      </c>
      <c r="Z384" s="7">
        <f t="shared" si="152"/>
        <v>0</v>
      </c>
      <c r="AA384" s="9">
        <f t="shared" si="152"/>
        <v>0</v>
      </c>
      <c r="AB384" s="9">
        <f t="shared" si="152"/>
        <v>0</v>
      </c>
      <c r="AC384" s="1072"/>
      <c r="AD384" s="727"/>
      <c r="AE384" s="727"/>
      <c r="AF384" s="808"/>
      <c r="AN384" s="60"/>
      <c r="AO384" s="60"/>
      <c r="AP384" s="60"/>
      <c r="AQ384" s="60"/>
      <c r="AR384" s="60"/>
      <c r="AS384" s="60"/>
      <c r="AT384" s="60"/>
      <c r="AU384" s="60"/>
      <c r="AV384" s="60"/>
      <c r="AW384" s="60"/>
      <c r="AX384" s="60"/>
      <c r="AY384" s="60"/>
      <c r="AZ384" s="60"/>
      <c r="BA384" s="60"/>
      <c r="BB384" s="60"/>
      <c r="BC384" s="60"/>
      <c r="BD384" s="60"/>
      <c r="BE384" s="60"/>
      <c r="BF384" s="60"/>
      <c r="BG384" s="60"/>
      <c r="BH384" s="60"/>
      <c r="BI384" s="60"/>
      <c r="BJ384" s="60"/>
      <c r="BK384" s="60"/>
      <c r="BL384" s="60"/>
      <c r="BM384" s="60"/>
      <c r="BN384" s="60"/>
      <c r="BO384" s="60"/>
    </row>
    <row r="385" spans="1:1019" ht="23.25" customHeight="1" thickBot="1" x14ac:dyDescent="0.25">
      <c r="A385" s="531" t="s">
        <v>17</v>
      </c>
      <c r="B385" s="32" t="s">
        <v>18</v>
      </c>
      <c r="C385" s="533" t="s">
        <v>32</v>
      </c>
      <c r="D385" s="1042" t="s">
        <v>80</v>
      </c>
      <c r="E385" s="1043"/>
      <c r="F385" s="1043"/>
      <c r="G385" s="1043"/>
      <c r="H385" s="1043"/>
      <c r="I385" s="1043"/>
      <c r="J385" s="1044"/>
      <c r="K385" s="25">
        <f>SUM(K374+K378+K380+K384+K382)</f>
        <v>3096.8999999999996</v>
      </c>
      <c r="L385" s="26">
        <f t="shared" ref="L385:AB385" si="153">SUM(L374+L378+L380+L384+L382)</f>
        <v>1150.8</v>
      </c>
      <c r="M385" s="26">
        <f t="shared" si="153"/>
        <v>0</v>
      </c>
      <c r="N385" s="216">
        <f t="shared" si="153"/>
        <v>1946.1</v>
      </c>
      <c r="O385" s="25">
        <f t="shared" si="153"/>
        <v>4600</v>
      </c>
      <c r="P385" s="26">
        <f t="shared" si="153"/>
        <v>1200</v>
      </c>
      <c r="Q385" s="26">
        <f t="shared" si="153"/>
        <v>0</v>
      </c>
      <c r="R385" s="216">
        <f t="shared" si="153"/>
        <v>3400</v>
      </c>
      <c r="S385" s="25">
        <f t="shared" si="153"/>
        <v>5300</v>
      </c>
      <c r="T385" s="26">
        <f t="shared" si="153"/>
        <v>1200</v>
      </c>
      <c r="U385" s="26">
        <f t="shared" si="153"/>
        <v>0</v>
      </c>
      <c r="V385" s="216">
        <f t="shared" si="153"/>
        <v>4100</v>
      </c>
      <c r="W385" s="25">
        <f t="shared" si="153"/>
        <v>0</v>
      </c>
      <c r="X385" s="26">
        <f t="shared" si="153"/>
        <v>0</v>
      </c>
      <c r="Y385" s="26">
        <f t="shared" si="153"/>
        <v>0</v>
      </c>
      <c r="Z385" s="216">
        <f t="shared" si="153"/>
        <v>0</v>
      </c>
      <c r="AA385" s="27">
        <f t="shared" si="153"/>
        <v>4200</v>
      </c>
      <c r="AB385" s="27">
        <f t="shared" si="153"/>
        <v>4700</v>
      </c>
      <c r="AC385" s="1073"/>
      <c r="AD385" s="1074"/>
      <c r="AE385" s="1074"/>
      <c r="AF385" s="1075"/>
      <c r="AG385" s="41"/>
      <c r="AH385" s="41"/>
      <c r="AI385" s="41"/>
      <c r="AJ385" s="41"/>
      <c r="AK385" s="41"/>
      <c r="AL385" s="41"/>
      <c r="AM385" s="41"/>
      <c r="AN385" s="67"/>
      <c r="AO385" s="67"/>
      <c r="AP385" s="67"/>
      <c r="AQ385" s="67"/>
      <c r="AR385" s="67"/>
      <c r="AS385" s="67"/>
      <c r="AT385" s="67"/>
      <c r="AU385" s="67"/>
      <c r="AV385" s="67"/>
      <c r="AW385" s="67"/>
      <c r="AX385" s="67"/>
      <c r="AY385" s="67"/>
      <c r="AZ385" s="67"/>
      <c r="BA385" s="67"/>
      <c r="BB385" s="67"/>
      <c r="BC385" s="67"/>
      <c r="BD385" s="67"/>
      <c r="BE385" s="67"/>
      <c r="BF385" s="67"/>
      <c r="BG385" s="67"/>
      <c r="BH385" s="67"/>
      <c r="BI385" s="67"/>
      <c r="BJ385" s="67"/>
      <c r="BK385" s="67"/>
      <c r="BL385" s="67"/>
      <c r="BM385" s="67"/>
      <c r="BN385" s="67"/>
      <c r="BO385" s="67"/>
      <c r="BP385" s="41"/>
      <c r="BQ385" s="41"/>
      <c r="BR385" s="41"/>
      <c r="BS385" s="41"/>
      <c r="BT385" s="41"/>
      <c r="BU385" s="41"/>
      <c r="BV385" s="41"/>
      <c r="BW385" s="41"/>
      <c r="BX385" s="41"/>
      <c r="BY385" s="41"/>
      <c r="BZ385" s="41"/>
      <c r="CA385" s="41"/>
      <c r="CB385" s="41"/>
      <c r="CC385" s="41"/>
      <c r="CD385" s="41"/>
      <c r="CE385" s="41"/>
      <c r="CF385" s="41"/>
      <c r="CG385" s="41"/>
      <c r="CH385" s="41"/>
      <c r="CI385" s="41"/>
      <c r="CJ385" s="41"/>
      <c r="CK385" s="41"/>
      <c r="CL385" s="41"/>
      <c r="CM385" s="41"/>
      <c r="CN385" s="41"/>
      <c r="CO385" s="41"/>
      <c r="CP385" s="41"/>
      <c r="CQ385" s="41"/>
      <c r="CR385" s="41"/>
      <c r="CS385" s="41"/>
      <c r="CT385" s="41"/>
      <c r="CU385" s="41"/>
      <c r="CV385" s="41"/>
      <c r="CW385" s="41"/>
      <c r="CX385" s="41"/>
      <c r="CY385" s="41"/>
      <c r="CZ385" s="41"/>
      <c r="DA385" s="41"/>
      <c r="DB385" s="41"/>
      <c r="DC385" s="41"/>
      <c r="DD385" s="41"/>
      <c r="DE385" s="41"/>
      <c r="DF385" s="41"/>
      <c r="DG385" s="41"/>
      <c r="DH385" s="41"/>
      <c r="DI385" s="41"/>
      <c r="DJ385" s="41"/>
      <c r="DK385" s="41"/>
      <c r="DL385" s="41"/>
      <c r="DM385" s="41"/>
      <c r="DN385" s="41"/>
      <c r="DO385" s="41"/>
      <c r="DP385" s="41"/>
      <c r="DQ385" s="41"/>
      <c r="DR385" s="41"/>
      <c r="DS385" s="41"/>
      <c r="DT385" s="41"/>
      <c r="DU385" s="41"/>
      <c r="DV385" s="41"/>
      <c r="DW385" s="41"/>
      <c r="DX385" s="41"/>
      <c r="DY385" s="41"/>
      <c r="DZ385" s="41"/>
      <c r="EA385" s="41"/>
      <c r="EB385" s="41"/>
      <c r="EC385" s="41"/>
      <c r="ED385" s="41"/>
      <c r="EE385" s="41"/>
      <c r="EF385" s="41"/>
      <c r="EG385" s="41"/>
      <c r="EH385" s="41"/>
      <c r="EI385" s="41"/>
      <c r="EJ385" s="41"/>
      <c r="EK385" s="41"/>
      <c r="EL385" s="41"/>
      <c r="EM385" s="41"/>
      <c r="EN385" s="41"/>
      <c r="EO385" s="41"/>
      <c r="EP385" s="41"/>
      <c r="EQ385" s="41"/>
      <c r="ER385" s="41"/>
      <c r="ES385" s="41"/>
      <c r="ET385" s="41"/>
      <c r="EU385" s="41"/>
      <c r="EV385" s="41"/>
      <c r="EW385" s="41"/>
      <c r="EX385" s="41"/>
      <c r="EY385" s="41"/>
      <c r="EZ385" s="41"/>
      <c r="FA385" s="41"/>
      <c r="FB385" s="41"/>
      <c r="FC385" s="41"/>
      <c r="FD385" s="41"/>
      <c r="FE385" s="41"/>
      <c r="FF385" s="41"/>
      <c r="FG385" s="41"/>
      <c r="FH385" s="41"/>
      <c r="FI385" s="41"/>
      <c r="FJ385" s="41"/>
      <c r="FK385" s="41"/>
      <c r="FL385" s="41"/>
      <c r="FM385" s="41"/>
      <c r="FN385" s="41"/>
      <c r="FO385" s="41"/>
      <c r="FP385" s="41"/>
      <c r="FQ385" s="41"/>
      <c r="FR385" s="41"/>
      <c r="FS385" s="41"/>
      <c r="FT385" s="41"/>
      <c r="FU385" s="41"/>
      <c r="FV385" s="41"/>
      <c r="FW385" s="41"/>
      <c r="FX385" s="41"/>
      <c r="FY385" s="41"/>
      <c r="FZ385" s="41"/>
      <c r="GA385" s="41"/>
      <c r="GB385" s="41"/>
      <c r="GC385" s="41"/>
      <c r="GD385" s="41"/>
      <c r="GE385" s="41"/>
      <c r="GF385" s="41"/>
      <c r="GG385" s="41"/>
      <c r="GH385" s="41"/>
      <c r="GI385" s="41"/>
      <c r="GJ385" s="41"/>
      <c r="GK385" s="41"/>
      <c r="GL385" s="41"/>
      <c r="GM385" s="41"/>
      <c r="GN385" s="41"/>
      <c r="GO385" s="41"/>
      <c r="GP385" s="41"/>
      <c r="GQ385" s="41"/>
      <c r="GR385" s="41"/>
      <c r="GS385" s="41"/>
      <c r="GT385" s="41"/>
      <c r="GU385" s="41"/>
      <c r="GV385" s="41"/>
      <c r="GW385" s="41"/>
      <c r="GX385" s="41"/>
      <c r="GY385" s="41"/>
      <c r="GZ385" s="41"/>
      <c r="HA385" s="41"/>
      <c r="HB385" s="41"/>
      <c r="HC385" s="41"/>
      <c r="HD385" s="41"/>
      <c r="HE385" s="41"/>
      <c r="HF385" s="41"/>
      <c r="HG385" s="41"/>
      <c r="HH385" s="41"/>
      <c r="HI385" s="41"/>
      <c r="HJ385" s="41"/>
      <c r="HK385" s="41"/>
      <c r="HL385" s="41"/>
      <c r="HM385" s="41"/>
      <c r="HN385" s="41"/>
      <c r="HO385" s="41"/>
      <c r="HP385" s="41"/>
      <c r="HQ385" s="41"/>
      <c r="HR385" s="41"/>
      <c r="HS385" s="41"/>
      <c r="HT385" s="41"/>
      <c r="HU385" s="41"/>
      <c r="HV385" s="41"/>
      <c r="HW385" s="41"/>
      <c r="HX385" s="41"/>
      <c r="HY385" s="41"/>
      <c r="HZ385" s="41"/>
      <c r="IA385" s="41"/>
      <c r="IB385" s="41"/>
      <c r="IC385" s="41"/>
      <c r="ID385" s="41"/>
      <c r="IE385" s="41"/>
      <c r="IF385" s="41"/>
      <c r="IG385" s="41"/>
      <c r="IH385" s="41"/>
      <c r="II385" s="41"/>
      <c r="IJ385" s="41"/>
      <c r="IK385" s="41"/>
      <c r="IL385" s="41"/>
      <c r="IM385" s="41"/>
      <c r="IN385" s="41"/>
      <c r="IO385" s="41"/>
      <c r="IP385" s="41"/>
      <c r="IQ385" s="41"/>
      <c r="IR385" s="41"/>
      <c r="IS385" s="41"/>
      <c r="IT385" s="41"/>
      <c r="IU385" s="41"/>
      <c r="IV385" s="41"/>
      <c r="IW385" s="41"/>
      <c r="IX385" s="41"/>
      <c r="IY385" s="41"/>
      <c r="IZ385" s="41"/>
      <c r="JA385" s="41"/>
      <c r="JB385" s="41"/>
      <c r="JC385" s="41"/>
      <c r="JD385" s="41"/>
      <c r="JE385" s="41"/>
      <c r="JF385" s="41"/>
      <c r="JG385" s="41"/>
      <c r="JH385" s="41"/>
      <c r="JI385" s="41"/>
      <c r="JJ385" s="41"/>
      <c r="JK385" s="41"/>
      <c r="JL385" s="41"/>
      <c r="JM385" s="41"/>
      <c r="JN385" s="41"/>
      <c r="JO385" s="41"/>
      <c r="JP385" s="41"/>
      <c r="JQ385" s="41"/>
      <c r="JR385" s="41"/>
      <c r="JS385" s="41"/>
      <c r="JT385" s="41"/>
      <c r="JU385" s="41"/>
      <c r="JV385" s="41"/>
      <c r="JW385" s="41"/>
      <c r="JX385" s="41"/>
      <c r="JY385" s="41"/>
      <c r="JZ385" s="41"/>
      <c r="KA385" s="41"/>
      <c r="KB385" s="41"/>
      <c r="KC385" s="41"/>
      <c r="KD385" s="41"/>
      <c r="KE385" s="41"/>
      <c r="KF385" s="41"/>
      <c r="KG385" s="41"/>
      <c r="KH385" s="41"/>
      <c r="KI385" s="41"/>
      <c r="KJ385" s="41"/>
      <c r="KK385" s="41"/>
      <c r="KL385" s="41"/>
      <c r="KM385" s="41"/>
      <c r="KN385" s="41"/>
      <c r="KO385" s="41"/>
      <c r="KP385" s="41"/>
      <c r="KQ385" s="41"/>
      <c r="KR385" s="41"/>
      <c r="KS385" s="41"/>
      <c r="KT385" s="41"/>
      <c r="KU385" s="41"/>
      <c r="KV385" s="41"/>
      <c r="KW385" s="41"/>
      <c r="KX385" s="41"/>
      <c r="KY385" s="41"/>
      <c r="KZ385" s="41"/>
      <c r="LA385" s="41"/>
      <c r="LB385" s="41"/>
      <c r="LC385" s="41"/>
      <c r="LD385" s="41"/>
      <c r="LE385" s="41"/>
      <c r="LF385" s="41"/>
      <c r="LG385" s="41"/>
      <c r="LH385" s="41"/>
      <c r="LI385" s="41"/>
      <c r="LJ385" s="41"/>
      <c r="LK385" s="41"/>
      <c r="LL385" s="41"/>
      <c r="LM385" s="41"/>
      <c r="LN385" s="41"/>
      <c r="LO385" s="41"/>
      <c r="LP385" s="41"/>
      <c r="LQ385" s="41"/>
      <c r="LR385" s="41"/>
      <c r="LS385" s="41"/>
      <c r="LT385" s="41"/>
      <c r="LU385" s="41"/>
      <c r="LV385" s="41"/>
      <c r="LW385" s="41"/>
      <c r="LX385" s="41"/>
      <c r="LY385" s="41"/>
      <c r="LZ385" s="41"/>
      <c r="MA385" s="41"/>
      <c r="MB385" s="41"/>
      <c r="MC385" s="41"/>
      <c r="MD385" s="41"/>
      <c r="ME385" s="41"/>
      <c r="MF385" s="41"/>
      <c r="MG385" s="41"/>
      <c r="MH385" s="41"/>
      <c r="MI385" s="41"/>
      <c r="MJ385" s="41"/>
      <c r="MK385" s="41"/>
      <c r="ML385" s="41"/>
      <c r="MM385" s="41"/>
      <c r="MN385" s="41"/>
      <c r="MO385" s="41"/>
      <c r="MP385" s="41"/>
      <c r="MQ385" s="41"/>
      <c r="MR385" s="41"/>
      <c r="MS385" s="41"/>
      <c r="MT385" s="41"/>
      <c r="MU385" s="41"/>
      <c r="MV385" s="41"/>
      <c r="MW385" s="41"/>
      <c r="MX385" s="41"/>
      <c r="MY385" s="41"/>
      <c r="MZ385" s="41"/>
      <c r="NA385" s="41"/>
      <c r="NB385" s="41"/>
      <c r="NC385" s="41"/>
      <c r="ND385" s="41"/>
      <c r="NE385" s="41"/>
      <c r="NF385" s="41"/>
      <c r="NG385" s="41"/>
      <c r="NH385" s="41"/>
      <c r="NI385" s="41"/>
      <c r="NJ385" s="41"/>
      <c r="NK385" s="41"/>
      <c r="NL385" s="41"/>
      <c r="NM385" s="41"/>
      <c r="NN385" s="41"/>
      <c r="NO385" s="41"/>
      <c r="NP385" s="41"/>
      <c r="NQ385" s="41"/>
      <c r="NR385" s="41"/>
      <c r="NS385" s="41"/>
      <c r="NT385" s="41"/>
      <c r="NU385" s="41"/>
      <c r="NV385" s="41"/>
      <c r="NW385" s="41"/>
      <c r="NX385" s="41"/>
      <c r="NY385" s="41"/>
      <c r="NZ385" s="41"/>
      <c r="OA385" s="41"/>
      <c r="OB385" s="41"/>
      <c r="OC385" s="41"/>
      <c r="OD385" s="41"/>
      <c r="OE385" s="41"/>
      <c r="OF385" s="41"/>
      <c r="OG385" s="41"/>
      <c r="OH385" s="41"/>
      <c r="OI385" s="41"/>
      <c r="OJ385" s="41"/>
      <c r="OK385" s="41"/>
      <c r="OL385" s="41"/>
      <c r="OM385" s="41"/>
      <c r="ON385" s="41"/>
      <c r="OO385" s="41"/>
      <c r="OP385" s="41"/>
      <c r="OQ385" s="41"/>
      <c r="OR385" s="41"/>
      <c r="OS385" s="41"/>
      <c r="OT385" s="41"/>
      <c r="OU385" s="41"/>
      <c r="OV385" s="41"/>
      <c r="OW385" s="41"/>
      <c r="OX385" s="41"/>
      <c r="OY385" s="41"/>
      <c r="OZ385" s="41"/>
      <c r="PA385" s="41"/>
      <c r="PB385" s="41"/>
      <c r="PC385" s="41"/>
      <c r="PD385" s="41"/>
      <c r="PE385" s="41"/>
      <c r="PF385" s="41"/>
      <c r="PG385" s="41"/>
      <c r="PH385" s="41"/>
      <c r="PI385" s="41"/>
      <c r="PJ385" s="41"/>
      <c r="PK385" s="41"/>
      <c r="PL385" s="41"/>
      <c r="PM385" s="41"/>
      <c r="PN385" s="41"/>
      <c r="PO385" s="41"/>
      <c r="PP385" s="41"/>
      <c r="PQ385" s="41"/>
      <c r="PR385" s="41"/>
      <c r="PS385" s="41"/>
      <c r="PT385" s="41"/>
      <c r="PU385" s="41"/>
      <c r="PV385" s="41"/>
      <c r="PW385" s="41"/>
      <c r="PX385" s="41"/>
      <c r="PY385" s="41"/>
      <c r="PZ385" s="41"/>
      <c r="QA385" s="41"/>
      <c r="QB385" s="41"/>
      <c r="QC385" s="41"/>
      <c r="QD385" s="41"/>
      <c r="QE385" s="41"/>
      <c r="QF385" s="41"/>
      <c r="QG385" s="41"/>
      <c r="QH385" s="41"/>
      <c r="QI385" s="41"/>
      <c r="QJ385" s="41"/>
      <c r="QK385" s="41"/>
      <c r="QL385" s="41"/>
      <c r="QM385" s="41"/>
      <c r="QN385" s="41"/>
      <c r="QO385" s="41"/>
      <c r="QP385" s="41"/>
      <c r="QQ385" s="41"/>
      <c r="QR385" s="41"/>
      <c r="QS385" s="41"/>
      <c r="QT385" s="41"/>
      <c r="QU385" s="41"/>
      <c r="QV385" s="41"/>
      <c r="QW385" s="41"/>
      <c r="QX385" s="41"/>
      <c r="QY385" s="41"/>
      <c r="QZ385" s="41"/>
      <c r="RA385" s="41"/>
      <c r="RB385" s="41"/>
      <c r="RC385" s="41"/>
      <c r="RD385" s="41"/>
      <c r="RE385" s="41"/>
      <c r="RF385" s="41"/>
      <c r="RG385" s="41"/>
      <c r="RH385" s="41"/>
      <c r="RI385" s="41"/>
      <c r="RJ385" s="41"/>
      <c r="RK385" s="41"/>
      <c r="RL385" s="41"/>
      <c r="RM385" s="41"/>
      <c r="RN385" s="41"/>
      <c r="RO385" s="41"/>
      <c r="RP385" s="41"/>
      <c r="RQ385" s="41"/>
      <c r="RR385" s="41"/>
      <c r="RS385" s="41"/>
      <c r="RT385" s="41"/>
      <c r="RU385" s="41"/>
      <c r="RV385" s="41"/>
      <c r="RW385" s="41"/>
      <c r="RX385" s="41"/>
      <c r="RY385" s="41"/>
      <c r="RZ385" s="41"/>
      <c r="SA385" s="41"/>
      <c r="SB385" s="41"/>
      <c r="SC385" s="41"/>
      <c r="SD385" s="41"/>
      <c r="SE385" s="41"/>
      <c r="SF385" s="41"/>
      <c r="SG385" s="41"/>
      <c r="SH385" s="41"/>
      <c r="SI385" s="41"/>
      <c r="SJ385" s="41"/>
      <c r="SK385" s="41"/>
      <c r="SL385" s="41"/>
      <c r="SM385" s="41"/>
      <c r="SN385" s="41"/>
      <c r="SO385" s="41"/>
      <c r="SP385" s="41"/>
      <c r="SQ385" s="41"/>
      <c r="SR385" s="41"/>
      <c r="SS385" s="41"/>
      <c r="ST385" s="41"/>
      <c r="SU385" s="41"/>
      <c r="SV385" s="41"/>
      <c r="SW385" s="41"/>
      <c r="SX385" s="41"/>
      <c r="SY385" s="41"/>
      <c r="SZ385" s="41"/>
      <c r="TA385" s="41"/>
      <c r="TB385" s="41"/>
      <c r="TC385" s="41"/>
      <c r="TD385" s="41"/>
      <c r="TE385" s="41"/>
      <c r="TF385" s="41"/>
      <c r="TG385" s="41"/>
      <c r="TH385" s="41"/>
      <c r="TI385" s="41"/>
      <c r="TJ385" s="41"/>
      <c r="TK385" s="41"/>
      <c r="TL385" s="41"/>
      <c r="TM385" s="41"/>
      <c r="TN385" s="41"/>
      <c r="TO385" s="41"/>
      <c r="TP385" s="41"/>
      <c r="TQ385" s="41"/>
      <c r="TR385" s="41"/>
      <c r="TS385" s="41"/>
      <c r="TT385" s="41"/>
      <c r="TU385" s="41"/>
      <c r="TV385" s="41"/>
      <c r="TW385" s="41"/>
      <c r="TX385" s="41"/>
      <c r="TY385" s="41"/>
      <c r="TZ385" s="41"/>
      <c r="UA385" s="41"/>
      <c r="UB385" s="41"/>
      <c r="UC385" s="41"/>
      <c r="UD385" s="41"/>
      <c r="UE385" s="41"/>
      <c r="UF385" s="41"/>
      <c r="UG385" s="41"/>
      <c r="UH385" s="41"/>
      <c r="UI385" s="41"/>
      <c r="UJ385" s="41"/>
      <c r="UK385" s="41"/>
      <c r="UL385" s="41"/>
      <c r="UM385" s="41"/>
      <c r="UN385" s="41"/>
      <c r="UO385" s="41"/>
      <c r="UP385" s="41"/>
      <c r="UQ385" s="41"/>
      <c r="UR385" s="41"/>
      <c r="US385" s="41"/>
      <c r="UT385" s="41"/>
      <c r="UU385" s="41"/>
      <c r="UV385" s="41"/>
      <c r="UW385" s="41"/>
      <c r="UX385" s="41"/>
      <c r="UY385" s="41"/>
      <c r="UZ385" s="41"/>
      <c r="VA385" s="41"/>
      <c r="VB385" s="41"/>
      <c r="VC385" s="41"/>
      <c r="VD385" s="41"/>
      <c r="VE385" s="41"/>
      <c r="VF385" s="41"/>
      <c r="VG385" s="41"/>
      <c r="VH385" s="41"/>
      <c r="VI385" s="41"/>
      <c r="VJ385" s="41"/>
      <c r="VK385" s="41"/>
      <c r="VL385" s="41"/>
      <c r="VM385" s="41"/>
      <c r="VN385" s="41"/>
      <c r="VO385" s="41"/>
      <c r="VP385" s="41"/>
      <c r="VQ385" s="41"/>
      <c r="VR385" s="41"/>
      <c r="VS385" s="41"/>
      <c r="VT385" s="41"/>
      <c r="VU385" s="41"/>
      <c r="VV385" s="41"/>
      <c r="VW385" s="41"/>
      <c r="VX385" s="41"/>
      <c r="VY385" s="41"/>
      <c r="VZ385" s="41"/>
      <c r="WA385" s="41"/>
      <c r="WB385" s="41"/>
      <c r="WC385" s="41"/>
      <c r="WD385" s="41"/>
      <c r="WE385" s="41"/>
      <c r="WF385" s="41"/>
      <c r="WG385" s="41"/>
      <c r="WH385" s="41"/>
      <c r="WI385" s="41"/>
      <c r="WJ385" s="41"/>
      <c r="WK385" s="41"/>
      <c r="WL385" s="41"/>
      <c r="WM385" s="41"/>
      <c r="WN385" s="41"/>
      <c r="WO385" s="41"/>
      <c r="WP385" s="41"/>
      <c r="WQ385" s="41"/>
      <c r="WR385" s="41"/>
      <c r="WS385" s="41"/>
      <c r="WT385" s="41"/>
      <c r="WU385" s="41"/>
      <c r="WV385" s="41"/>
      <c r="WW385" s="41"/>
      <c r="WX385" s="41"/>
      <c r="WY385" s="41"/>
      <c r="WZ385" s="41"/>
      <c r="XA385" s="41"/>
      <c r="XB385" s="41"/>
      <c r="XC385" s="41"/>
      <c r="XD385" s="41"/>
      <c r="XE385" s="41"/>
      <c r="XF385" s="41"/>
      <c r="XG385" s="41"/>
      <c r="XH385" s="41"/>
      <c r="XI385" s="41"/>
      <c r="XJ385" s="41"/>
      <c r="XK385" s="41"/>
      <c r="XL385" s="41"/>
      <c r="XM385" s="41"/>
      <c r="XN385" s="41"/>
      <c r="XO385" s="41"/>
      <c r="XP385" s="41"/>
      <c r="XQ385" s="41"/>
      <c r="XR385" s="41"/>
      <c r="XS385" s="41"/>
      <c r="XT385" s="41"/>
      <c r="XU385" s="41"/>
      <c r="XV385" s="41"/>
      <c r="XW385" s="41"/>
      <c r="XX385" s="41"/>
      <c r="XY385" s="41"/>
      <c r="XZ385" s="41"/>
      <c r="YA385" s="41"/>
      <c r="YB385" s="41"/>
      <c r="YC385" s="41"/>
      <c r="YD385" s="41"/>
      <c r="YE385" s="41"/>
      <c r="YF385" s="41"/>
      <c r="YG385" s="41"/>
      <c r="YH385" s="41"/>
      <c r="YI385" s="41"/>
      <c r="YJ385" s="41"/>
      <c r="YK385" s="41"/>
      <c r="YL385" s="41"/>
      <c r="YM385" s="41"/>
      <c r="YN385" s="41"/>
      <c r="YO385" s="41"/>
      <c r="YP385" s="41"/>
      <c r="YQ385" s="41"/>
      <c r="YR385" s="41"/>
      <c r="YS385" s="41"/>
      <c r="YT385" s="41"/>
      <c r="YU385" s="41"/>
      <c r="YV385" s="41"/>
      <c r="YW385" s="41"/>
      <c r="YX385" s="41"/>
      <c r="YY385" s="41"/>
      <c r="YZ385" s="41"/>
      <c r="ZA385" s="41"/>
      <c r="ZB385" s="41"/>
      <c r="ZC385" s="41"/>
      <c r="ZD385" s="41"/>
      <c r="ZE385" s="41"/>
      <c r="ZF385" s="41"/>
      <c r="ZG385" s="41"/>
      <c r="ZH385" s="41"/>
      <c r="ZI385" s="41"/>
      <c r="ZJ385" s="41"/>
      <c r="ZK385" s="41"/>
      <c r="ZL385" s="41"/>
      <c r="ZM385" s="41"/>
      <c r="ZN385" s="41"/>
      <c r="ZO385" s="41"/>
      <c r="ZP385" s="41"/>
      <c r="ZQ385" s="41"/>
      <c r="ZR385" s="41"/>
      <c r="ZS385" s="41"/>
      <c r="ZT385" s="41"/>
      <c r="ZU385" s="41"/>
      <c r="ZV385" s="41"/>
      <c r="ZW385" s="41"/>
      <c r="ZX385" s="41"/>
      <c r="ZY385" s="41"/>
      <c r="ZZ385" s="41"/>
      <c r="AAA385" s="41"/>
      <c r="AAB385" s="41"/>
      <c r="AAC385" s="41"/>
      <c r="AAD385" s="41"/>
      <c r="AAE385" s="41"/>
      <c r="AAF385" s="41"/>
      <c r="AAG385" s="41"/>
      <c r="AAH385" s="41"/>
      <c r="AAI385" s="41"/>
      <c r="AAJ385" s="41"/>
      <c r="AAK385" s="41"/>
      <c r="AAL385" s="41"/>
      <c r="AAM385" s="41"/>
      <c r="AAN385" s="41"/>
      <c r="AAO385" s="41"/>
      <c r="AAP385" s="41"/>
      <c r="AAQ385" s="41"/>
      <c r="AAR385" s="41"/>
      <c r="AAS385" s="41"/>
      <c r="AAT385" s="41"/>
      <c r="AAU385" s="41"/>
      <c r="AAV385" s="41"/>
      <c r="AAW385" s="41"/>
      <c r="AAX385" s="41"/>
      <c r="AAY385" s="41"/>
      <c r="AAZ385" s="41"/>
      <c r="ABA385" s="41"/>
      <c r="ABB385" s="41"/>
      <c r="ABC385" s="41"/>
      <c r="ABD385" s="41"/>
      <c r="ABE385" s="41"/>
      <c r="ABF385" s="41"/>
      <c r="ABG385" s="41"/>
      <c r="ABH385" s="41"/>
      <c r="ABI385" s="41"/>
      <c r="ABJ385" s="41"/>
      <c r="ABK385" s="41"/>
      <c r="ABL385" s="41"/>
      <c r="ABM385" s="41"/>
      <c r="ABN385" s="41"/>
      <c r="ABO385" s="41"/>
      <c r="ABP385" s="41"/>
      <c r="ABQ385" s="41"/>
      <c r="ABR385" s="41"/>
      <c r="ABS385" s="41"/>
      <c r="ABT385" s="41"/>
      <c r="ABU385" s="41"/>
      <c r="ABV385" s="41"/>
      <c r="ABW385" s="41"/>
      <c r="ABX385" s="41"/>
      <c r="ABY385" s="41"/>
      <c r="ABZ385" s="41"/>
      <c r="ACA385" s="41"/>
      <c r="ACB385" s="41"/>
      <c r="ACC385" s="41"/>
      <c r="ACD385" s="41"/>
      <c r="ACE385" s="41"/>
      <c r="ACF385" s="41"/>
      <c r="ACG385" s="41"/>
      <c r="ACH385" s="41"/>
      <c r="ACI385" s="41"/>
      <c r="ACJ385" s="41"/>
      <c r="ACK385" s="41"/>
      <c r="ACL385" s="41"/>
      <c r="ACM385" s="41"/>
      <c r="ACN385" s="41"/>
      <c r="ACO385" s="41"/>
      <c r="ACP385" s="41"/>
      <c r="ACQ385" s="41"/>
      <c r="ACR385" s="41"/>
      <c r="ACS385" s="41"/>
      <c r="ACT385" s="41"/>
      <c r="ACU385" s="41"/>
      <c r="ACV385" s="41"/>
      <c r="ACW385" s="41"/>
      <c r="ACX385" s="41"/>
      <c r="ACY385" s="41"/>
      <c r="ACZ385" s="41"/>
      <c r="ADA385" s="41"/>
      <c r="ADB385" s="41"/>
      <c r="ADC385" s="41"/>
      <c r="ADD385" s="41"/>
      <c r="ADE385" s="41"/>
      <c r="ADF385" s="41"/>
      <c r="ADG385" s="41"/>
      <c r="ADH385" s="41"/>
      <c r="ADI385" s="41"/>
      <c r="ADJ385" s="41"/>
      <c r="ADK385" s="41"/>
      <c r="ADL385" s="41"/>
      <c r="ADM385" s="41"/>
      <c r="ADN385" s="41"/>
      <c r="ADO385" s="41"/>
      <c r="ADP385" s="41"/>
      <c r="ADQ385" s="41"/>
      <c r="ADR385" s="41"/>
      <c r="ADS385" s="41"/>
      <c r="ADT385" s="41"/>
      <c r="ADU385" s="41"/>
      <c r="ADV385" s="41"/>
      <c r="ADW385" s="41"/>
      <c r="ADX385" s="41"/>
      <c r="ADY385" s="41"/>
      <c r="ADZ385" s="41"/>
      <c r="AEA385" s="41"/>
      <c r="AEB385" s="41"/>
      <c r="AEC385" s="41"/>
      <c r="AED385" s="41"/>
      <c r="AEE385" s="41"/>
      <c r="AEF385" s="41"/>
      <c r="AEG385" s="41"/>
      <c r="AEH385" s="41"/>
      <c r="AEI385" s="41"/>
      <c r="AEJ385" s="41"/>
      <c r="AEK385" s="41"/>
      <c r="AEL385" s="41"/>
      <c r="AEM385" s="41"/>
      <c r="AEN385" s="41"/>
      <c r="AEO385" s="41"/>
      <c r="AEP385" s="41"/>
      <c r="AEQ385" s="41"/>
      <c r="AER385" s="41"/>
      <c r="AES385" s="41"/>
      <c r="AET385" s="41"/>
      <c r="AEU385" s="41"/>
      <c r="AEV385" s="41"/>
      <c r="AEW385" s="41"/>
      <c r="AEX385" s="41"/>
      <c r="AEY385" s="41"/>
      <c r="AEZ385" s="41"/>
      <c r="AFA385" s="41"/>
      <c r="AFB385" s="41"/>
      <c r="AFC385" s="41"/>
      <c r="AFD385" s="41"/>
      <c r="AFE385" s="41"/>
      <c r="AFF385" s="41"/>
      <c r="AFG385" s="41"/>
      <c r="AFH385" s="41"/>
      <c r="AFI385" s="41"/>
      <c r="AFJ385" s="41"/>
      <c r="AFK385" s="41"/>
      <c r="AFL385" s="41"/>
      <c r="AFM385" s="41"/>
      <c r="AFN385" s="41"/>
      <c r="AFO385" s="41"/>
      <c r="AFP385" s="41"/>
      <c r="AFQ385" s="41"/>
      <c r="AFR385" s="41"/>
      <c r="AFS385" s="41"/>
      <c r="AFT385" s="41"/>
      <c r="AFU385" s="41"/>
      <c r="AFV385" s="41"/>
      <c r="AFW385" s="41"/>
      <c r="AFX385" s="41"/>
      <c r="AFY385" s="41"/>
      <c r="AFZ385" s="41"/>
      <c r="AGA385" s="41"/>
      <c r="AGB385" s="41"/>
      <c r="AGC385" s="41"/>
      <c r="AGD385" s="41"/>
      <c r="AGE385" s="41"/>
      <c r="AGF385" s="41"/>
      <c r="AGG385" s="41"/>
      <c r="AGH385" s="41"/>
      <c r="AGI385" s="41"/>
      <c r="AGJ385" s="41"/>
      <c r="AGK385" s="41"/>
      <c r="AGL385" s="41"/>
      <c r="AGM385" s="41"/>
      <c r="AGN385" s="41"/>
      <c r="AGO385" s="41"/>
      <c r="AGP385" s="41"/>
      <c r="AGQ385" s="41"/>
      <c r="AGR385" s="41"/>
      <c r="AGS385" s="41"/>
      <c r="AGT385" s="41"/>
      <c r="AGU385" s="41"/>
      <c r="AGV385" s="41"/>
      <c r="AGW385" s="41"/>
      <c r="AGX385" s="41"/>
      <c r="AGY385" s="41"/>
      <c r="AGZ385" s="41"/>
      <c r="AHA385" s="41"/>
      <c r="AHB385" s="41"/>
      <c r="AHC385" s="41"/>
      <c r="AHD385" s="41"/>
      <c r="AHE385" s="41"/>
      <c r="AHF385" s="41"/>
      <c r="AHG385" s="41"/>
      <c r="AHH385" s="41"/>
      <c r="AHI385" s="41"/>
      <c r="AHJ385" s="41"/>
      <c r="AHK385" s="41"/>
      <c r="AHL385" s="41"/>
      <c r="AHM385" s="41"/>
      <c r="AHN385" s="41"/>
      <c r="AHO385" s="41"/>
      <c r="AHP385" s="41"/>
      <c r="AHQ385" s="41"/>
      <c r="AHR385" s="41"/>
      <c r="AHS385" s="41"/>
      <c r="AHT385" s="41"/>
      <c r="AHU385" s="41"/>
      <c r="AHV385" s="41"/>
      <c r="AHW385" s="41"/>
      <c r="AHX385" s="41"/>
      <c r="AHY385" s="41"/>
      <c r="AHZ385" s="41"/>
      <c r="AIA385" s="41"/>
      <c r="AIB385" s="41"/>
      <c r="AIC385" s="41"/>
      <c r="AID385" s="41"/>
      <c r="AIE385" s="41"/>
      <c r="AIF385" s="41"/>
      <c r="AIG385" s="41"/>
      <c r="AIH385" s="41"/>
      <c r="AII385" s="41"/>
      <c r="AIJ385" s="41"/>
      <c r="AIK385" s="41"/>
      <c r="AIL385" s="41"/>
      <c r="AIM385" s="41"/>
      <c r="AIN385" s="41"/>
      <c r="AIO385" s="41"/>
      <c r="AIP385" s="41"/>
      <c r="AIQ385" s="41"/>
      <c r="AIR385" s="41"/>
      <c r="AIS385" s="41"/>
      <c r="AIT385" s="41"/>
      <c r="AIU385" s="41"/>
      <c r="AIV385" s="41"/>
      <c r="AIW385" s="41"/>
      <c r="AIX385" s="41"/>
      <c r="AIY385" s="41"/>
      <c r="AIZ385" s="41"/>
      <c r="AJA385" s="41"/>
      <c r="AJB385" s="41"/>
      <c r="AJC385" s="41"/>
      <c r="AJD385" s="41"/>
      <c r="AJE385" s="41"/>
      <c r="AJF385" s="41"/>
      <c r="AJG385" s="41"/>
      <c r="AJH385" s="41"/>
      <c r="AJI385" s="41"/>
      <c r="AJJ385" s="41"/>
      <c r="AJK385" s="41"/>
      <c r="AJL385" s="41"/>
      <c r="AJM385" s="41"/>
      <c r="AJN385" s="41"/>
      <c r="AJO385" s="41"/>
      <c r="AJP385" s="41"/>
      <c r="AJQ385" s="41"/>
      <c r="AJR385" s="41"/>
      <c r="AJS385" s="41"/>
      <c r="AJT385" s="41"/>
      <c r="AJU385" s="41"/>
      <c r="AJV385" s="41"/>
      <c r="AJW385" s="41"/>
      <c r="AJX385" s="41"/>
      <c r="AJY385" s="41"/>
      <c r="AJZ385" s="41"/>
      <c r="AKA385" s="41"/>
      <c r="AKB385" s="41"/>
      <c r="AKC385" s="41"/>
      <c r="AKD385" s="41"/>
      <c r="AKE385" s="41"/>
      <c r="AKF385" s="41"/>
      <c r="AKG385" s="41"/>
      <c r="AKH385" s="41"/>
      <c r="AKI385" s="41"/>
      <c r="AKJ385" s="41"/>
      <c r="AKK385" s="41"/>
      <c r="AKL385" s="41"/>
      <c r="AKM385" s="41"/>
      <c r="AKN385" s="41"/>
      <c r="AKO385" s="41"/>
      <c r="AKP385" s="41"/>
      <c r="AKQ385" s="41"/>
      <c r="AKR385" s="41"/>
      <c r="AKS385" s="41"/>
      <c r="AKT385" s="41"/>
      <c r="AKU385" s="41"/>
      <c r="AKV385" s="41"/>
      <c r="AKW385" s="41"/>
      <c r="AKX385" s="41"/>
      <c r="AKY385" s="41"/>
      <c r="AKZ385" s="41"/>
      <c r="ALA385" s="41"/>
      <c r="ALB385" s="41"/>
      <c r="ALC385" s="41"/>
      <c r="ALD385" s="41"/>
      <c r="ALE385" s="41"/>
      <c r="ALF385" s="41"/>
      <c r="ALG385" s="41"/>
      <c r="ALH385" s="41"/>
      <c r="ALI385" s="41"/>
      <c r="ALJ385" s="41"/>
      <c r="ALK385" s="41"/>
      <c r="ALL385" s="41"/>
      <c r="ALM385" s="41"/>
      <c r="ALN385" s="41"/>
      <c r="ALO385" s="41"/>
      <c r="ALP385" s="41"/>
      <c r="ALQ385" s="41"/>
      <c r="ALR385" s="41"/>
      <c r="ALS385" s="41"/>
      <c r="ALT385" s="41"/>
      <c r="ALU385" s="41"/>
      <c r="ALV385" s="41"/>
      <c r="ALW385" s="41"/>
      <c r="ALX385" s="41"/>
      <c r="ALY385" s="41"/>
      <c r="ALZ385" s="41"/>
      <c r="AMA385" s="41"/>
      <c r="AMB385" s="41"/>
      <c r="AMC385" s="41"/>
      <c r="AMD385" s="41"/>
      <c r="AME385" s="41"/>
    </row>
    <row r="386" spans="1:1019" s="88" customFormat="1" ht="21" customHeight="1" thickBot="1" x14ac:dyDescent="0.25">
      <c r="A386" s="531" t="s">
        <v>17</v>
      </c>
      <c r="B386" s="32" t="s">
        <v>18</v>
      </c>
      <c r="C386" s="533" t="s">
        <v>34</v>
      </c>
      <c r="D386" s="978" t="s">
        <v>118</v>
      </c>
      <c r="E386" s="979"/>
      <c r="F386" s="979"/>
      <c r="G386" s="979"/>
      <c r="H386" s="979"/>
      <c r="I386" s="979"/>
      <c r="J386" s="979"/>
      <c r="K386" s="979"/>
      <c r="L386" s="979"/>
      <c r="M386" s="979"/>
      <c r="N386" s="979"/>
      <c r="O386" s="979"/>
      <c r="P386" s="979"/>
      <c r="Q386" s="979"/>
      <c r="R386" s="979"/>
      <c r="S386" s="979"/>
      <c r="T386" s="979"/>
      <c r="U386" s="979"/>
      <c r="V386" s="979"/>
      <c r="W386" s="979"/>
      <c r="X386" s="979"/>
      <c r="Y386" s="979"/>
      <c r="Z386" s="979"/>
      <c r="AA386" s="979"/>
      <c r="AB386" s="979"/>
      <c r="AC386" s="979"/>
      <c r="AD386" s="979"/>
      <c r="AE386" s="979"/>
      <c r="AF386" s="981"/>
      <c r="AN386" s="89"/>
      <c r="AO386" s="89"/>
      <c r="AP386" s="89"/>
      <c r="AQ386" s="60"/>
      <c r="AR386" s="89"/>
      <c r="AS386" s="89"/>
      <c r="AT386" s="89"/>
      <c r="AU386" s="89"/>
      <c r="AV386" s="89"/>
      <c r="AW386" s="89"/>
      <c r="AX386" s="89"/>
      <c r="AY386" s="89"/>
      <c r="AZ386" s="89"/>
      <c r="BA386" s="89"/>
      <c r="BB386" s="89"/>
      <c r="BC386" s="89"/>
      <c r="BD386" s="89"/>
      <c r="BE386" s="89"/>
      <c r="BF386" s="89"/>
      <c r="BG386" s="89"/>
      <c r="BH386" s="89"/>
      <c r="BI386" s="89"/>
      <c r="BJ386" s="89"/>
      <c r="BK386" s="89"/>
      <c r="BL386" s="89"/>
      <c r="BM386" s="89"/>
      <c r="BN386" s="89"/>
      <c r="BO386" s="89"/>
    </row>
    <row r="387" spans="1:1019" s="88" customFormat="1" ht="33.75" customHeight="1" thickBot="1" x14ac:dyDescent="0.25">
      <c r="A387" s="653" t="s">
        <v>17</v>
      </c>
      <c r="B387" s="587" t="s">
        <v>18</v>
      </c>
      <c r="C387" s="678" t="s">
        <v>34</v>
      </c>
      <c r="D387" s="759" t="s">
        <v>27</v>
      </c>
      <c r="E387" s="670" t="s">
        <v>158</v>
      </c>
      <c r="F387" s="809"/>
      <c r="G387" s="740" t="s">
        <v>400</v>
      </c>
      <c r="H387" s="748" t="s">
        <v>21</v>
      </c>
      <c r="I387" s="658" t="s">
        <v>36</v>
      </c>
      <c r="J387" s="115" t="s">
        <v>28</v>
      </c>
      <c r="K387" s="172">
        <f>SUM(L387+N387)</f>
        <v>0</v>
      </c>
      <c r="L387" s="117">
        <v>0</v>
      </c>
      <c r="M387" s="117">
        <v>0</v>
      </c>
      <c r="N387" s="171">
        <v>0</v>
      </c>
      <c r="O387" s="172">
        <f>P387+R387</f>
        <v>0</v>
      </c>
      <c r="P387" s="117">
        <v>0</v>
      </c>
      <c r="Q387" s="117">
        <v>0</v>
      </c>
      <c r="R387" s="171">
        <v>0</v>
      </c>
      <c r="S387" s="172">
        <f>T387+V387</f>
        <v>0</v>
      </c>
      <c r="T387" s="117">
        <v>0</v>
      </c>
      <c r="U387" s="117">
        <v>0</v>
      </c>
      <c r="V387" s="171">
        <v>0</v>
      </c>
      <c r="W387" s="172">
        <f>X387+Z387</f>
        <v>0</v>
      </c>
      <c r="X387" s="117">
        <v>0</v>
      </c>
      <c r="Y387" s="117">
        <v>0</v>
      </c>
      <c r="Z387" s="171">
        <v>0</v>
      </c>
      <c r="AA387" s="120">
        <v>0</v>
      </c>
      <c r="AB387" s="120">
        <v>0</v>
      </c>
      <c r="AC387" s="876" t="s">
        <v>227</v>
      </c>
      <c r="AD387" s="877">
        <v>0</v>
      </c>
      <c r="AE387" s="877">
        <v>0</v>
      </c>
      <c r="AF387" s="982">
        <v>0</v>
      </c>
      <c r="AN387" s="89"/>
      <c r="AO387" s="89"/>
      <c r="AP387" s="89"/>
      <c r="AQ387" s="60"/>
      <c r="AR387" s="89"/>
      <c r="AS387" s="89"/>
      <c r="AT387" s="89"/>
      <c r="AU387" s="89"/>
      <c r="AV387" s="89"/>
      <c r="AW387" s="89"/>
      <c r="AX387" s="89"/>
      <c r="AY387" s="89"/>
      <c r="AZ387" s="89"/>
      <c r="BA387" s="89"/>
      <c r="BB387" s="89"/>
      <c r="BC387" s="89"/>
      <c r="BD387" s="89"/>
      <c r="BE387" s="89"/>
      <c r="BF387" s="89"/>
      <c r="BG387" s="89"/>
      <c r="BH387" s="89"/>
      <c r="BI387" s="89"/>
      <c r="BJ387" s="89"/>
      <c r="BK387" s="89"/>
      <c r="BL387" s="89"/>
      <c r="BM387" s="89"/>
      <c r="BN387" s="89"/>
      <c r="BO387" s="89"/>
    </row>
    <row r="388" spans="1:1019" s="88" customFormat="1" ht="38.25" customHeight="1" thickBot="1" x14ac:dyDescent="0.25">
      <c r="A388" s="586"/>
      <c r="B388" s="657"/>
      <c r="C388" s="555"/>
      <c r="D388" s="732"/>
      <c r="E388" s="672"/>
      <c r="F388" s="649"/>
      <c r="G388" s="634"/>
      <c r="H388" s="750"/>
      <c r="I388" s="747"/>
      <c r="J388" s="127" t="s">
        <v>26</v>
      </c>
      <c r="K388" s="6">
        <f t="shared" ref="K388:AB388" si="154">K387</f>
        <v>0</v>
      </c>
      <c r="L388" s="2">
        <f t="shared" si="154"/>
        <v>0</v>
      </c>
      <c r="M388" s="2">
        <f t="shared" si="154"/>
        <v>0</v>
      </c>
      <c r="N388" s="7">
        <f t="shared" si="154"/>
        <v>0</v>
      </c>
      <c r="O388" s="8">
        <f t="shared" si="154"/>
        <v>0</v>
      </c>
      <c r="P388" s="2">
        <f t="shared" si="154"/>
        <v>0</v>
      </c>
      <c r="Q388" s="2">
        <f t="shared" si="154"/>
        <v>0</v>
      </c>
      <c r="R388" s="7">
        <f t="shared" si="154"/>
        <v>0</v>
      </c>
      <c r="S388" s="214">
        <f t="shared" si="154"/>
        <v>0</v>
      </c>
      <c r="T388" s="198">
        <f t="shared" si="154"/>
        <v>0</v>
      </c>
      <c r="U388" s="198">
        <f t="shared" si="154"/>
        <v>0</v>
      </c>
      <c r="V388" s="213">
        <f t="shared" si="154"/>
        <v>0</v>
      </c>
      <c r="W388" s="214">
        <f t="shared" si="154"/>
        <v>0</v>
      </c>
      <c r="X388" s="198">
        <f t="shared" si="154"/>
        <v>0</v>
      </c>
      <c r="Y388" s="198">
        <f t="shared" si="154"/>
        <v>0</v>
      </c>
      <c r="Z388" s="213">
        <f t="shared" si="154"/>
        <v>0</v>
      </c>
      <c r="AA388" s="215">
        <f t="shared" si="154"/>
        <v>0</v>
      </c>
      <c r="AB388" s="215">
        <f t="shared" si="154"/>
        <v>0</v>
      </c>
      <c r="AC388" s="876"/>
      <c r="AD388" s="877"/>
      <c r="AE388" s="877"/>
      <c r="AF388" s="982"/>
      <c r="AN388" s="89"/>
      <c r="AO388" s="89"/>
      <c r="AP388" s="89"/>
      <c r="AQ388" s="60"/>
      <c r="AR388" s="89"/>
      <c r="AS388" s="89"/>
      <c r="AT388" s="89"/>
      <c r="AU388" s="89"/>
      <c r="AV388" s="89"/>
      <c r="AW388" s="89"/>
      <c r="AX388" s="89"/>
      <c r="AY388" s="89"/>
      <c r="AZ388" s="89"/>
      <c r="BA388" s="89"/>
      <c r="BB388" s="89"/>
      <c r="BC388" s="89"/>
      <c r="BD388" s="89"/>
      <c r="BE388" s="89"/>
      <c r="BF388" s="89"/>
      <c r="BG388" s="89"/>
      <c r="BH388" s="89"/>
      <c r="BI388" s="89"/>
      <c r="BJ388" s="89"/>
      <c r="BK388" s="89"/>
      <c r="BL388" s="89"/>
      <c r="BM388" s="89"/>
      <c r="BN388" s="89"/>
      <c r="BO388" s="89"/>
    </row>
    <row r="389" spans="1:1019" s="88" customFormat="1" ht="21" customHeight="1" thickBot="1" x14ac:dyDescent="0.25">
      <c r="A389" s="531" t="s">
        <v>17</v>
      </c>
      <c r="B389" s="532" t="s">
        <v>18</v>
      </c>
      <c r="C389" s="37" t="s">
        <v>34</v>
      </c>
      <c r="D389" s="1049" t="s">
        <v>80</v>
      </c>
      <c r="E389" s="1050"/>
      <c r="F389" s="1050"/>
      <c r="G389" s="1050"/>
      <c r="H389" s="1050"/>
      <c r="I389" s="1050"/>
      <c r="J389" s="1051"/>
      <c r="K389" s="260">
        <f>K388</f>
        <v>0</v>
      </c>
      <c r="L389" s="261">
        <f t="shared" ref="L389:AB389" si="155">L388</f>
        <v>0</v>
      </c>
      <c r="M389" s="261">
        <f t="shared" si="155"/>
        <v>0</v>
      </c>
      <c r="N389" s="262">
        <f t="shared" si="155"/>
        <v>0</v>
      </c>
      <c r="O389" s="260">
        <f t="shared" si="155"/>
        <v>0</v>
      </c>
      <c r="P389" s="261">
        <f t="shared" si="155"/>
        <v>0</v>
      </c>
      <c r="Q389" s="261">
        <f t="shared" si="155"/>
        <v>0</v>
      </c>
      <c r="R389" s="262">
        <f t="shared" si="155"/>
        <v>0</v>
      </c>
      <c r="S389" s="260">
        <f t="shared" si="155"/>
        <v>0</v>
      </c>
      <c r="T389" s="261">
        <f t="shared" si="155"/>
        <v>0</v>
      </c>
      <c r="U389" s="261">
        <f t="shared" si="155"/>
        <v>0</v>
      </c>
      <c r="V389" s="262">
        <f t="shared" si="155"/>
        <v>0</v>
      </c>
      <c r="W389" s="260">
        <f t="shared" si="155"/>
        <v>0</v>
      </c>
      <c r="X389" s="261">
        <f t="shared" si="155"/>
        <v>0</v>
      </c>
      <c r="Y389" s="261">
        <f t="shared" si="155"/>
        <v>0</v>
      </c>
      <c r="Z389" s="262">
        <f t="shared" si="155"/>
        <v>0</v>
      </c>
      <c r="AA389" s="263">
        <f t="shared" si="155"/>
        <v>0</v>
      </c>
      <c r="AB389" s="263">
        <f t="shared" si="155"/>
        <v>0</v>
      </c>
      <c r="AC389" s="1054"/>
      <c r="AD389" s="1055"/>
      <c r="AE389" s="1055"/>
      <c r="AF389" s="1056"/>
      <c r="AN389" s="89"/>
      <c r="AO389" s="89"/>
      <c r="AP389" s="89"/>
      <c r="AQ389" s="60"/>
      <c r="AR389" s="89"/>
      <c r="AS389" s="89"/>
      <c r="AT389" s="89"/>
      <c r="AU389" s="89"/>
      <c r="AV389" s="89"/>
      <c r="AW389" s="89"/>
      <c r="AX389" s="89"/>
      <c r="AY389" s="89"/>
      <c r="AZ389" s="89"/>
      <c r="BA389" s="89"/>
      <c r="BB389" s="89"/>
      <c r="BC389" s="89"/>
      <c r="BD389" s="89"/>
      <c r="BE389" s="89"/>
      <c r="BF389" s="89"/>
      <c r="BG389" s="89"/>
      <c r="BH389" s="89"/>
      <c r="BI389" s="89"/>
      <c r="BJ389" s="89"/>
      <c r="BK389" s="89"/>
      <c r="BL389" s="89"/>
      <c r="BM389" s="89"/>
      <c r="BN389" s="89"/>
      <c r="BO389" s="89"/>
    </row>
    <row r="390" spans="1:1019" ht="24" customHeight="1" thickBot="1" x14ac:dyDescent="0.25">
      <c r="A390" s="530" t="s">
        <v>17</v>
      </c>
      <c r="B390" s="167" t="s">
        <v>18</v>
      </c>
      <c r="C390" s="407"/>
      <c r="D390" s="408"/>
      <c r="E390" s="1057" t="s">
        <v>119</v>
      </c>
      <c r="F390" s="1057"/>
      <c r="G390" s="1057"/>
      <c r="H390" s="1057"/>
      <c r="I390" s="1057"/>
      <c r="J390" s="1058"/>
      <c r="K390" s="10">
        <f t="shared" ref="K390:AB390" si="156">K389+K385+K369+K357+K250+K343</f>
        <v>13289.000000000004</v>
      </c>
      <c r="L390" s="30">
        <f t="shared" si="156"/>
        <v>1690.9999999999998</v>
      </c>
      <c r="M390" s="30">
        <f t="shared" si="156"/>
        <v>2.2000000000000002</v>
      </c>
      <c r="N390" s="217">
        <f t="shared" si="156"/>
        <v>11598.000000000002</v>
      </c>
      <c r="O390" s="10">
        <f t="shared" si="156"/>
        <v>12879.800000000001</v>
      </c>
      <c r="P390" s="30">
        <f t="shared" si="156"/>
        <v>2135.6999999999998</v>
      </c>
      <c r="Q390" s="30">
        <f t="shared" si="156"/>
        <v>0</v>
      </c>
      <c r="R390" s="217">
        <f t="shared" si="156"/>
        <v>10744.1</v>
      </c>
      <c r="S390" s="10">
        <f t="shared" si="156"/>
        <v>13008.4</v>
      </c>
      <c r="T390" s="30">
        <f t="shared" si="156"/>
        <v>1879.6000000000001</v>
      </c>
      <c r="U390" s="30">
        <f t="shared" si="156"/>
        <v>0</v>
      </c>
      <c r="V390" s="217">
        <f t="shared" si="156"/>
        <v>11128.8</v>
      </c>
      <c r="W390" s="10">
        <f t="shared" si="156"/>
        <v>0</v>
      </c>
      <c r="X390" s="30">
        <f t="shared" si="156"/>
        <v>0</v>
      </c>
      <c r="Y390" s="30">
        <f t="shared" si="156"/>
        <v>0</v>
      </c>
      <c r="Z390" s="217">
        <f t="shared" si="156"/>
        <v>0</v>
      </c>
      <c r="AA390" s="218">
        <f t="shared" si="156"/>
        <v>5581.4</v>
      </c>
      <c r="AB390" s="218">
        <f t="shared" si="156"/>
        <v>5772</v>
      </c>
      <c r="AC390" s="1067"/>
      <c r="AD390" s="1068"/>
      <c r="AE390" s="1068"/>
      <c r="AF390" s="1069"/>
    </row>
    <row r="391" spans="1:1019" ht="21" customHeight="1" thickBot="1" x14ac:dyDescent="0.25">
      <c r="A391" s="523"/>
      <c r="B391" s="1040" t="s">
        <v>399</v>
      </c>
      <c r="C391" s="1040"/>
      <c r="D391" s="1040"/>
      <c r="E391" s="1040"/>
      <c r="F391" s="1040"/>
      <c r="G391" s="1040"/>
      <c r="H391" s="1040"/>
      <c r="I391" s="1040"/>
      <c r="J391" s="1041"/>
      <c r="K391" s="524">
        <f t="shared" ref="K391:AB391" si="157">SUM(K390)</f>
        <v>13289.000000000004</v>
      </c>
      <c r="L391" s="525">
        <f t="shared" si="157"/>
        <v>1690.9999999999998</v>
      </c>
      <c r="M391" s="525">
        <f t="shared" si="157"/>
        <v>2.2000000000000002</v>
      </c>
      <c r="N391" s="526">
        <f t="shared" si="157"/>
        <v>11598.000000000002</v>
      </c>
      <c r="O391" s="527">
        <f t="shared" si="157"/>
        <v>12879.800000000001</v>
      </c>
      <c r="P391" s="525">
        <f t="shared" si="157"/>
        <v>2135.6999999999998</v>
      </c>
      <c r="Q391" s="525">
        <f t="shared" si="157"/>
        <v>0</v>
      </c>
      <c r="R391" s="526">
        <f t="shared" si="157"/>
        <v>10744.1</v>
      </c>
      <c r="S391" s="527">
        <f t="shared" si="157"/>
        <v>13008.4</v>
      </c>
      <c r="T391" s="525">
        <f t="shared" si="157"/>
        <v>1879.6000000000001</v>
      </c>
      <c r="U391" s="525">
        <f t="shared" si="157"/>
        <v>0</v>
      </c>
      <c r="V391" s="526">
        <f t="shared" si="157"/>
        <v>11128.8</v>
      </c>
      <c r="W391" s="527">
        <f t="shared" si="157"/>
        <v>0</v>
      </c>
      <c r="X391" s="525">
        <f t="shared" si="157"/>
        <v>0</v>
      </c>
      <c r="Y391" s="525">
        <f t="shared" si="157"/>
        <v>0</v>
      </c>
      <c r="Z391" s="526">
        <f t="shared" si="157"/>
        <v>0</v>
      </c>
      <c r="AA391" s="528">
        <f t="shared" si="157"/>
        <v>5581.4</v>
      </c>
      <c r="AB391" s="528">
        <f t="shared" si="157"/>
        <v>5772</v>
      </c>
      <c r="AC391" s="1141"/>
      <c r="AD391" s="1142"/>
      <c r="AE391" s="1142"/>
      <c r="AF391" s="1143"/>
    </row>
    <row r="392" spans="1:1019" ht="15.75" customHeight="1" x14ac:dyDescent="0.2">
      <c r="A392" s="90"/>
      <c r="B392" s="90"/>
      <c r="C392" s="91"/>
      <c r="D392" s="91"/>
      <c r="E392" s="91"/>
      <c r="F392" s="91"/>
      <c r="G392" s="91"/>
      <c r="H392" s="91"/>
      <c r="I392" s="91"/>
      <c r="J392" s="91"/>
      <c r="K392" s="92"/>
      <c r="L392" s="92"/>
      <c r="M392" s="92"/>
      <c r="N392" s="92"/>
      <c r="O392" s="93"/>
      <c r="P392" s="93"/>
      <c r="Q392" s="93"/>
      <c r="R392" s="93"/>
      <c r="S392" s="92"/>
      <c r="T392" s="92"/>
      <c r="U392" s="92"/>
      <c r="V392" s="92"/>
      <c r="W392" s="92"/>
      <c r="X392" s="92"/>
      <c r="Y392" s="92"/>
      <c r="Z392" s="92"/>
      <c r="AA392" s="93"/>
      <c r="AB392" s="93"/>
      <c r="AC392" s="492"/>
      <c r="AD392" s="492"/>
      <c r="AE392" s="492"/>
      <c r="AF392" s="492"/>
    </row>
    <row r="393" spans="1:1019" ht="21" customHeight="1" x14ac:dyDescent="0.2"/>
    <row r="394" spans="1:1019" ht="15.75" customHeight="1" x14ac:dyDescent="0.2"/>
    <row r="395" spans="1:1019" ht="15.75" customHeight="1" x14ac:dyDescent="0.2"/>
    <row r="396" spans="1:1019" ht="15.75" customHeight="1" x14ac:dyDescent="0.2"/>
    <row r="397" spans="1:1019" ht="15.75" customHeight="1" x14ac:dyDescent="0.2"/>
    <row r="398" spans="1:1019" ht="16.5" customHeight="1" x14ac:dyDescent="0.2"/>
    <row r="399" spans="1:1019" ht="27" customHeight="1" x14ac:dyDescent="0.2"/>
    <row r="400" spans="1:1019" ht="15.75" customHeight="1" x14ac:dyDescent="0.2"/>
    <row r="401" spans="33:1019" ht="15.75" customHeight="1" x14ac:dyDescent="0.2"/>
    <row r="402" spans="33:1019" ht="15.75" customHeight="1" x14ac:dyDescent="0.2"/>
    <row r="403" spans="33:1019" ht="15.75" customHeight="1" x14ac:dyDescent="0.2"/>
    <row r="404" spans="33:1019" ht="24.75" customHeight="1" x14ac:dyDescent="0.2"/>
    <row r="405" spans="33:1019" ht="15.75" customHeight="1" x14ac:dyDescent="0.2"/>
    <row r="406" spans="33:1019" ht="15.75" customHeight="1" x14ac:dyDescent="0.2">
      <c r="AQ406" s="53"/>
      <c r="AR406" s="53"/>
      <c r="AS406" s="53"/>
      <c r="AT406" s="53"/>
      <c r="AU406" s="53"/>
      <c r="AV406" s="53"/>
      <c r="AW406" s="53"/>
      <c r="AX406" s="53"/>
      <c r="AY406" s="53"/>
      <c r="AZ406" s="53"/>
      <c r="BA406" s="53"/>
      <c r="BB406" s="53"/>
      <c r="BC406" s="53"/>
      <c r="BD406" s="53"/>
      <c r="BE406" s="53"/>
      <c r="BF406" s="53"/>
      <c r="BG406" s="54"/>
    </row>
    <row r="407" spans="33:1019" ht="20.25" customHeight="1" x14ac:dyDescent="0.2">
      <c r="AQ407" s="53"/>
      <c r="AR407" s="53"/>
      <c r="AS407" s="53"/>
      <c r="AT407" s="53"/>
      <c r="AU407" s="53"/>
      <c r="AV407" s="53"/>
      <c r="AW407" s="53"/>
      <c r="AX407" s="53"/>
      <c r="AY407" s="53"/>
      <c r="AZ407" s="53"/>
      <c r="BA407" s="53"/>
      <c r="BB407" s="53"/>
      <c r="BC407" s="53"/>
      <c r="BD407" s="53"/>
      <c r="BE407" s="53"/>
      <c r="BF407" s="53"/>
      <c r="BG407" s="54"/>
    </row>
    <row r="408" spans="33:1019" ht="19.5" customHeight="1" x14ac:dyDescent="0.2">
      <c r="AQ408" s="53"/>
      <c r="AR408" s="53"/>
      <c r="AS408" s="53"/>
      <c r="AT408" s="53"/>
      <c r="AU408" s="53"/>
      <c r="AV408" s="53"/>
      <c r="AW408" s="53"/>
      <c r="AX408" s="53"/>
      <c r="AY408" s="53"/>
      <c r="AZ408" s="53"/>
      <c r="BA408" s="53"/>
      <c r="BB408" s="53"/>
      <c r="BC408" s="53"/>
      <c r="BD408" s="53"/>
      <c r="BE408" s="53"/>
      <c r="BF408" s="53"/>
      <c r="BG408" s="54"/>
    </row>
    <row r="409" spans="33:1019" ht="21" customHeight="1" x14ac:dyDescent="0.2">
      <c r="AQ409" s="53"/>
      <c r="AR409" s="53"/>
      <c r="AS409" s="53"/>
      <c r="AT409" s="53"/>
      <c r="AU409" s="53"/>
      <c r="AV409" s="53"/>
      <c r="AW409" s="53"/>
      <c r="AX409" s="53"/>
      <c r="AY409" s="53"/>
      <c r="AZ409" s="53"/>
      <c r="BA409" s="53"/>
      <c r="BB409" s="53"/>
      <c r="BC409" s="53"/>
      <c r="BD409" s="53"/>
      <c r="BE409" s="53"/>
      <c r="BF409" s="53"/>
      <c r="BG409" s="54"/>
    </row>
    <row r="410" spans="33:1019" ht="25.5" customHeight="1" x14ac:dyDescent="0.2"/>
    <row r="411" spans="33:1019" ht="15.75" customHeight="1" x14ac:dyDescent="0.2">
      <c r="AG411" s="41"/>
      <c r="AH411" s="41"/>
      <c r="AI411" s="41"/>
      <c r="AJ411" s="41"/>
      <c r="AK411" s="41"/>
      <c r="AL411" s="41"/>
      <c r="AM411" s="41"/>
      <c r="AN411" s="41"/>
      <c r="AO411" s="41"/>
      <c r="AP411" s="41"/>
      <c r="AQ411" s="41"/>
      <c r="AR411" s="41"/>
      <c r="AS411" s="41"/>
      <c r="AT411" s="41"/>
      <c r="AU411" s="41"/>
      <c r="AV411" s="41"/>
      <c r="AW411" s="41"/>
      <c r="AX411" s="41"/>
      <c r="AY411" s="41"/>
      <c r="AZ411" s="41"/>
      <c r="BA411" s="41"/>
      <c r="BB411" s="41"/>
      <c r="BC411" s="41"/>
      <c r="BD411" s="41"/>
      <c r="BE411" s="41"/>
      <c r="BF411" s="41"/>
      <c r="BG411" s="41"/>
      <c r="BH411" s="41"/>
      <c r="BI411" s="41"/>
      <c r="BJ411" s="41"/>
      <c r="BK411" s="41"/>
      <c r="BL411" s="41"/>
      <c r="BM411" s="41"/>
      <c r="BN411" s="41"/>
      <c r="BO411" s="41"/>
      <c r="BP411" s="41"/>
      <c r="BQ411" s="41"/>
      <c r="BR411" s="41"/>
      <c r="BS411" s="41"/>
      <c r="BT411" s="41"/>
      <c r="BU411" s="41"/>
      <c r="BV411" s="41"/>
      <c r="BW411" s="41"/>
      <c r="BX411" s="41"/>
      <c r="BY411" s="41"/>
      <c r="BZ411" s="41"/>
      <c r="CA411" s="41"/>
      <c r="CB411" s="41"/>
      <c r="CC411" s="41"/>
      <c r="CD411" s="41"/>
      <c r="CE411" s="41"/>
      <c r="CF411" s="41"/>
      <c r="CG411" s="41"/>
      <c r="CH411" s="41"/>
      <c r="CI411" s="41"/>
      <c r="CJ411" s="41"/>
      <c r="CK411" s="41"/>
      <c r="CL411" s="41"/>
      <c r="CM411" s="41"/>
      <c r="CN411" s="41"/>
      <c r="CO411" s="41"/>
      <c r="CP411" s="41"/>
      <c r="CQ411" s="41"/>
      <c r="CR411" s="41"/>
      <c r="CS411" s="41"/>
      <c r="CT411" s="41"/>
      <c r="CU411" s="41"/>
      <c r="CV411" s="41"/>
      <c r="CW411" s="41"/>
      <c r="CX411" s="41"/>
      <c r="CY411" s="41"/>
      <c r="CZ411" s="41"/>
      <c r="DA411" s="41"/>
      <c r="DB411" s="41"/>
      <c r="DC411" s="41"/>
      <c r="DD411" s="41"/>
      <c r="DE411" s="41"/>
      <c r="DF411" s="41"/>
      <c r="DG411" s="41"/>
      <c r="DH411" s="41"/>
      <c r="DI411" s="41"/>
      <c r="DJ411" s="41"/>
      <c r="DK411" s="41"/>
      <c r="DL411" s="41"/>
      <c r="DM411" s="41"/>
      <c r="DN411" s="41"/>
      <c r="DO411" s="41"/>
      <c r="DP411" s="41"/>
      <c r="DQ411" s="41"/>
      <c r="DR411" s="41"/>
      <c r="DS411" s="41"/>
      <c r="DT411" s="41"/>
      <c r="DU411" s="41"/>
      <c r="DV411" s="41"/>
      <c r="DW411" s="41"/>
      <c r="DX411" s="41"/>
      <c r="DY411" s="41"/>
      <c r="DZ411" s="41"/>
      <c r="EA411" s="41"/>
      <c r="EB411" s="41"/>
      <c r="EC411" s="41"/>
      <c r="ED411" s="41"/>
      <c r="EE411" s="41"/>
      <c r="EF411" s="41"/>
      <c r="EG411" s="41"/>
      <c r="EH411" s="41"/>
      <c r="EI411" s="41"/>
      <c r="EJ411" s="41"/>
      <c r="EK411" s="41"/>
      <c r="EL411" s="41"/>
      <c r="EM411" s="41"/>
      <c r="EN411" s="41"/>
      <c r="EO411" s="41"/>
      <c r="EP411" s="41"/>
      <c r="EQ411" s="41"/>
      <c r="ER411" s="41"/>
      <c r="ES411" s="41"/>
      <c r="ET411" s="41"/>
      <c r="EU411" s="41"/>
      <c r="EV411" s="41"/>
      <c r="EW411" s="41"/>
      <c r="EX411" s="41"/>
      <c r="EY411" s="41"/>
      <c r="EZ411" s="41"/>
      <c r="FA411" s="41"/>
      <c r="FB411" s="41"/>
      <c r="FC411" s="41"/>
      <c r="FD411" s="41"/>
      <c r="FE411" s="41"/>
      <c r="FF411" s="41"/>
      <c r="FG411" s="41"/>
      <c r="FH411" s="41"/>
      <c r="FI411" s="41"/>
      <c r="FJ411" s="41"/>
      <c r="FK411" s="41"/>
      <c r="FL411" s="41"/>
      <c r="FM411" s="41"/>
      <c r="FN411" s="41"/>
      <c r="FO411" s="41"/>
      <c r="FP411" s="41"/>
      <c r="FQ411" s="41"/>
      <c r="FR411" s="41"/>
      <c r="FS411" s="41"/>
      <c r="FT411" s="41"/>
      <c r="FU411" s="41"/>
      <c r="FV411" s="41"/>
      <c r="FW411" s="41"/>
      <c r="FX411" s="41"/>
      <c r="FY411" s="41"/>
      <c r="FZ411" s="41"/>
      <c r="GA411" s="41"/>
      <c r="GB411" s="41"/>
      <c r="GC411" s="41"/>
      <c r="GD411" s="41"/>
      <c r="GE411" s="41"/>
      <c r="GF411" s="41"/>
      <c r="GG411" s="41"/>
      <c r="GH411" s="41"/>
      <c r="GI411" s="41"/>
      <c r="GJ411" s="41"/>
      <c r="GK411" s="41"/>
      <c r="GL411" s="41"/>
      <c r="GM411" s="41"/>
      <c r="GN411" s="41"/>
      <c r="GO411" s="41"/>
      <c r="GP411" s="41"/>
      <c r="GQ411" s="41"/>
      <c r="GR411" s="41"/>
      <c r="GS411" s="41"/>
      <c r="GT411" s="41"/>
      <c r="GU411" s="41"/>
      <c r="GV411" s="41"/>
      <c r="GW411" s="41"/>
      <c r="GX411" s="41"/>
      <c r="GY411" s="41"/>
      <c r="GZ411" s="41"/>
      <c r="HA411" s="41"/>
      <c r="HB411" s="41"/>
      <c r="HC411" s="41"/>
      <c r="HD411" s="41"/>
      <c r="HE411" s="41"/>
      <c r="HF411" s="41"/>
      <c r="HG411" s="41"/>
      <c r="HH411" s="41"/>
      <c r="HI411" s="41"/>
      <c r="HJ411" s="41"/>
      <c r="HK411" s="41"/>
      <c r="HL411" s="41"/>
      <c r="HM411" s="41"/>
      <c r="HN411" s="41"/>
      <c r="HO411" s="41"/>
      <c r="HP411" s="41"/>
      <c r="HQ411" s="41"/>
      <c r="HR411" s="41"/>
      <c r="HS411" s="41"/>
      <c r="HT411" s="41"/>
      <c r="HU411" s="41"/>
      <c r="HV411" s="41"/>
      <c r="HW411" s="41"/>
      <c r="HX411" s="41"/>
      <c r="HY411" s="41"/>
      <c r="HZ411" s="41"/>
      <c r="IA411" s="41"/>
      <c r="IB411" s="41"/>
      <c r="IC411" s="41"/>
      <c r="ID411" s="41"/>
      <c r="IE411" s="41"/>
      <c r="IF411" s="41"/>
      <c r="IG411" s="41"/>
      <c r="IH411" s="41"/>
      <c r="II411" s="41"/>
      <c r="IJ411" s="41"/>
      <c r="IK411" s="41"/>
      <c r="IL411" s="41"/>
      <c r="IM411" s="41"/>
      <c r="IN411" s="41"/>
      <c r="IO411" s="41"/>
      <c r="IP411" s="41"/>
      <c r="IQ411" s="41"/>
      <c r="IR411" s="41"/>
      <c r="IS411" s="41"/>
      <c r="IT411" s="41"/>
      <c r="IU411" s="41"/>
      <c r="IV411" s="41"/>
      <c r="IW411" s="41"/>
      <c r="IX411" s="41"/>
      <c r="IY411" s="41"/>
      <c r="IZ411" s="41"/>
      <c r="JA411" s="41"/>
      <c r="JB411" s="41"/>
      <c r="JC411" s="41"/>
      <c r="JD411" s="41"/>
      <c r="JE411" s="41"/>
      <c r="JF411" s="41"/>
      <c r="JG411" s="41"/>
      <c r="JH411" s="41"/>
      <c r="JI411" s="41"/>
      <c r="JJ411" s="41"/>
      <c r="JK411" s="41"/>
      <c r="JL411" s="41"/>
      <c r="JM411" s="41"/>
      <c r="JN411" s="41"/>
      <c r="JO411" s="41"/>
      <c r="JP411" s="41"/>
      <c r="JQ411" s="41"/>
      <c r="JR411" s="41"/>
      <c r="JS411" s="41"/>
      <c r="JT411" s="41"/>
      <c r="JU411" s="41"/>
      <c r="JV411" s="41"/>
      <c r="JW411" s="41"/>
      <c r="JX411" s="41"/>
      <c r="JY411" s="41"/>
      <c r="JZ411" s="41"/>
      <c r="KA411" s="41"/>
      <c r="KB411" s="41"/>
      <c r="KC411" s="41"/>
      <c r="KD411" s="41"/>
      <c r="KE411" s="41"/>
      <c r="KF411" s="41"/>
      <c r="KG411" s="41"/>
      <c r="KH411" s="41"/>
      <c r="KI411" s="41"/>
      <c r="KJ411" s="41"/>
      <c r="KK411" s="41"/>
      <c r="KL411" s="41"/>
      <c r="KM411" s="41"/>
      <c r="KN411" s="41"/>
      <c r="KO411" s="41"/>
      <c r="KP411" s="41"/>
      <c r="KQ411" s="41"/>
      <c r="KR411" s="41"/>
      <c r="KS411" s="41"/>
      <c r="KT411" s="41"/>
      <c r="KU411" s="41"/>
      <c r="KV411" s="41"/>
      <c r="KW411" s="41"/>
      <c r="KX411" s="41"/>
      <c r="KY411" s="41"/>
      <c r="KZ411" s="41"/>
      <c r="LA411" s="41"/>
      <c r="LB411" s="41"/>
      <c r="LC411" s="41"/>
      <c r="LD411" s="41"/>
      <c r="LE411" s="41"/>
      <c r="LF411" s="41"/>
      <c r="LG411" s="41"/>
      <c r="LH411" s="41"/>
      <c r="LI411" s="41"/>
      <c r="LJ411" s="41"/>
      <c r="LK411" s="41"/>
      <c r="LL411" s="41"/>
      <c r="LM411" s="41"/>
      <c r="LN411" s="41"/>
      <c r="LO411" s="41"/>
      <c r="LP411" s="41"/>
      <c r="LQ411" s="41"/>
      <c r="LR411" s="41"/>
      <c r="LS411" s="41"/>
      <c r="LT411" s="41"/>
      <c r="LU411" s="41"/>
      <c r="LV411" s="41"/>
      <c r="LW411" s="41"/>
      <c r="LX411" s="41"/>
      <c r="LY411" s="41"/>
      <c r="LZ411" s="41"/>
      <c r="MA411" s="41"/>
      <c r="MB411" s="41"/>
      <c r="MC411" s="41"/>
      <c r="MD411" s="41"/>
      <c r="ME411" s="41"/>
      <c r="MF411" s="41"/>
      <c r="MG411" s="41"/>
      <c r="MH411" s="41"/>
      <c r="MI411" s="41"/>
      <c r="MJ411" s="41"/>
      <c r="MK411" s="41"/>
      <c r="ML411" s="41"/>
      <c r="MM411" s="41"/>
      <c r="MN411" s="41"/>
      <c r="MO411" s="41"/>
      <c r="MP411" s="41"/>
      <c r="MQ411" s="41"/>
      <c r="MR411" s="41"/>
      <c r="MS411" s="41"/>
      <c r="MT411" s="41"/>
      <c r="MU411" s="41"/>
      <c r="MV411" s="41"/>
      <c r="MW411" s="41"/>
      <c r="MX411" s="41"/>
      <c r="MY411" s="41"/>
      <c r="MZ411" s="41"/>
      <c r="NA411" s="41"/>
      <c r="NB411" s="41"/>
      <c r="NC411" s="41"/>
      <c r="ND411" s="41"/>
      <c r="NE411" s="41"/>
      <c r="NF411" s="41"/>
      <c r="NG411" s="41"/>
      <c r="NH411" s="41"/>
      <c r="NI411" s="41"/>
      <c r="NJ411" s="41"/>
      <c r="NK411" s="41"/>
      <c r="NL411" s="41"/>
      <c r="NM411" s="41"/>
      <c r="NN411" s="41"/>
      <c r="NO411" s="41"/>
      <c r="NP411" s="41"/>
      <c r="NQ411" s="41"/>
      <c r="NR411" s="41"/>
      <c r="NS411" s="41"/>
      <c r="NT411" s="41"/>
      <c r="NU411" s="41"/>
      <c r="NV411" s="41"/>
      <c r="NW411" s="41"/>
      <c r="NX411" s="41"/>
      <c r="NY411" s="41"/>
      <c r="NZ411" s="41"/>
      <c r="OA411" s="41"/>
      <c r="OB411" s="41"/>
      <c r="OC411" s="41"/>
      <c r="OD411" s="41"/>
      <c r="OE411" s="41"/>
      <c r="OF411" s="41"/>
      <c r="OG411" s="41"/>
      <c r="OH411" s="41"/>
      <c r="OI411" s="41"/>
      <c r="OJ411" s="41"/>
      <c r="OK411" s="41"/>
      <c r="OL411" s="41"/>
      <c r="OM411" s="41"/>
      <c r="ON411" s="41"/>
      <c r="OO411" s="41"/>
      <c r="OP411" s="41"/>
      <c r="OQ411" s="41"/>
      <c r="OR411" s="41"/>
      <c r="OS411" s="41"/>
      <c r="OT411" s="41"/>
      <c r="OU411" s="41"/>
      <c r="OV411" s="41"/>
      <c r="OW411" s="41"/>
      <c r="OX411" s="41"/>
      <c r="OY411" s="41"/>
      <c r="OZ411" s="41"/>
      <c r="PA411" s="41"/>
      <c r="PB411" s="41"/>
      <c r="PC411" s="41"/>
      <c r="PD411" s="41"/>
      <c r="PE411" s="41"/>
      <c r="PF411" s="41"/>
      <c r="PG411" s="41"/>
      <c r="PH411" s="41"/>
      <c r="PI411" s="41"/>
      <c r="PJ411" s="41"/>
      <c r="PK411" s="41"/>
      <c r="PL411" s="41"/>
      <c r="PM411" s="41"/>
      <c r="PN411" s="41"/>
      <c r="PO411" s="41"/>
      <c r="PP411" s="41"/>
      <c r="PQ411" s="41"/>
      <c r="PR411" s="41"/>
      <c r="PS411" s="41"/>
      <c r="PT411" s="41"/>
      <c r="PU411" s="41"/>
      <c r="PV411" s="41"/>
      <c r="PW411" s="41"/>
      <c r="PX411" s="41"/>
      <c r="PY411" s="41"/>
      <c r="PZ411" s="41"/>
      <c r="QA411" s="41"/>
      <c r="QB411" s="41"/>
      <c r="QC411" s="41"/>
      <c r="QD411" s="41"/>
      <c r="QE411" s="41"/>
      <c r="QF411" s="41"/>
      <c r="QG411" s="41"/>
      <c r="QH411" s="41"/>
      <c r="QI411" s="41"/>
      <c r="QJ411" s="41"/>
      <c r="QK411" s="41"/>
      <c r="QL411" s="41"/>
      <c r="QM411" s="41"/>
      <c r="QN411" s="41"/>
      <c r="QO411" s="41"/>
      <c r="QP411" s="41"/>
      <c r="QQ411" s="41"/>
      <c r="QR411" s="41"/>
      <c r="QS411" s="41"/>
      <c r="QT411" s="41"/>
      <c r="QU411" s="41"/>
      <c r="QV411" s="41"/>
      <c r="QW411" s="41"/>
      <c r="QX411" s="41"/>
      <c r="QY411" s="41"/>
      <c r="QZ411" s="41"/>
      <c r="RA411" s="41"/>
      <c r="RB411" s="41"/>
      <c r="RC411" s="41"/>
      <c r="RD411" s="41"/>
      <c r="RE411" s="41"/>
      <c r="RF411" s="41"/>
      <c r="RG411" s="41"/>
      <c r="RH411" s="41"/>
      <c r="RI411" s="41"/>
      <c r="RJ411" s="41"/>
      <c r="RK411" s="41"/>
      <c r="RL411" s="41"/>
      <c r="RM411" s="41"/>
      <c r="RN411" s="41"/>
      <c r="RO411" s="41"/>
      <c r="RP411" s="41"/>
      <c r="RQ411" s="41"/>
      <c r="RR411" s="41"/>
      <c r="RS411" s="41"/>
      <c r="RT411" s="41"/>
      <c r="RU411" s="41"/>
      <c r="RV411" s="41"/>
      <c r="RW411" s="41"/>
      <c r="RX411" s="41"/>
      <c r="RY411" s="41"/>
      <c r="RZ411" s="41"/>
      <c r="SA411" s="41"/>
      <c r="SB411" s="41"/>
      <c r="SC411" s="41"/>
      <c r="SD411" s="41"/>
      <c r="SE411" s="41"/>
      <c r="SF411" s="41"/>
      <c r="SG411" s="41"/>
      <c r="SH411" s="41"/>
      <c r="SI411" s="41"/>
      <c r="SJ411" s="41"/>
      <c r="SK411" s="41"/>
      <c r="SL411" s="41"/>
      <c r="SM411" s="41"/>
      <c r="SN411" s="41"/>
      <c r="SO411" s="41"/>
      <c r="SP411" s="41"/>
      <c r="SQ411" s="41"/>
      <c r="SR411" s="41"/>
      <c r="SS411" s="41"/>
      <c r="ST411" s="41"/>
      <c r="SU411" s="41"/>
      <c r="SV411" s="41"/>
      <c r="SW411" s="41"/>
      <c r="SX411" s="41"/>
      <c r="SY411" s="41"/>
      <c r="SZ411" s="41"/>
      <c r="TA411" s="41"/>
      <c r="TB411" s="41"/>
      <c r="TC411" s="41"/>
      <c r="TD411" s="41"/>
      <c r="TE411" s="41"/>
      <c r="TF411" s="41"/>
      <c r="TG411" s="41"/>
      <c r="TH411" s="41"/>
      <c r="TI411" s="41"/>
      <c r="TJ411" s="41"/>
      <c r="TK411" s="41"/>
      <c r="TL411" s="41"/>
      <c r="TM411" s="41"/>
      <c r="TN411" s="41"/>
      <c r="TO411" s="41"/>
      <c r="TP411" s="41"/>
      <c r="TQ411" s="41"/>
      <c r="TR411" s="41"/>
      <c r="TS411" s="41"/>
      <c r="TT411" s="41"/>
      <c r="TU411" s="41"/>
      <c r="TV411" s="41"/>
      <c r="TW411" s="41"/>
      <c r="TX411" s="41"/>
      <c r="TY411" s="41"/>
      <c r="TZ411" s="41"/>
      <c r="UA411" s="41"/>
      <c r="UB411" s="41"/>
      <c r="UC411" s="41"/>
      <c r="UD411" s="41"/>
      <c r="UE411" s="41"/>
      <c r="UF411" s="41"/>
      <c r="UG411" s="41"/>
      <c r="UH411" s="41"/>
      <c r="UI411" s="41"/>
      <c r="UJ411" s="41"/>
      <c r="UK411" s="41"/>
      <c r="UL411" s="41"/>
      <c r="UM411" s="41"/>
      <c r="UN411" s="41"/>
      <c r="UO411" s="41"/>
      <c r="UP411" s="41"/>
      <c r="UQ411" s="41"/>
      <c r="UR411" s="41"/>
      <c r="US411" s="41"/>
      <c r="UT411" s="41"/>
      <c r="UU411" s="41"/>
      <c r="UV411" s="41"/>
      <c r="UW411" s="41"/>
      <c r="UX411" s="41"/>
      <c r="UY411" s="41"/>
      <c r="UZ411" s="41"/>
      <c r="VA411" s="41"/>
      <c r="VB411" s="41"/>
      <c r="VC411" s="41"/>
      <c r="VD411" s="41"/>
      <c r="VE411" s="41"/>
      <c r="VF411" s="41"/>
      <c r="VG411" s="41"/>
      <c r="VH411" s="41"/>
      <c r="VI411" s="41"/>
      <c r="VJ411" s="41"/>
      <c r="VK411" s="41"/>
      <c r="VL411" s="41"/>
      <c r="VM411" s="41"/>
      <c r="VN411" s="41"/>
      <c r="VO411" s="41"/>
      <c r="VP411" s="41"/>
      <c r="VQ411" s="41"/>
      <c r="VR411" s="41"/>
      <c r="VS411" s="41"/>
      <c r="VT411" s="41"/>
      <c r="VU411" s="41"/>
      <c r="VV411" s="41"/>
      <c r="VW411" s="41"/>
      <c r="VX411" s="41"/>
      <c r="VY411" s="41"/>
      <c r="VZ411" s="41"/>
      <c r="WA411" s="41"/>
      <c r="WB411" s="41"/>
      <c r="WC411" s="41"/>
      <c r="WD411" s="41"/>
      <c r="WE411" s="41"/>
      <c r="WF411" s="41"/>
      <c r="WG411" s="41"/>
      <c r="WH411" s="41"/>
      <c r="WI411" s="41"/>
      <c r="WJ411" s="41"/>
      <c r="WK411" s="41"/>
      <c r="WL411" s="41"/>
      <c r="WM411" s="41"/>
      <c r="WN411" s="41"/>
      <c r="WO411" s="41"/>
      <c r="WP411" s="41"/>
      <c r="WQ411" s="41"/>
      <c r="WR411" s="41"/>
      <c r="WS411" s="41"/>
      <c r="WT411" s="41"/>
      <c r="WU411" s="41"/>
      <c r="WV411" s="41"/>
      <c r="WW411" s="41"/>
      <c r="WX411" s="41"/>
      <c r="WY411" s="41"/>
      <c r="WZ411" s="41"/>
      <c r="XA411" s="41"/>
      <c r="XB411" s="41"/>
      <c r="XC411" s="41"/>
      <c r="XD411" s="41"/>
      <c r="XE411" s="41"/>
      <c r="XF411" s="41"/>
      <c r="XG411" s="41"/>
      <c r="XH411" s="41"/>
      <c r="XI411" s="41"/>
      <c r="XJ411" s="41"/>
      <c r="XK411" s="41"/>
      <c r="XL411" s="41"/>
      <c r="XM411" s="41"/>
      <c r="XN411" s="41"/>
      <c r="XO411" s="41"/>
      <c r="XP411" s="41"/>
      <c r="XQ411" s="41"/>
      <c r="XR411" s="41"/>
      <c r="XS411" s="41"/>
      <c r="XT411" s="41"/>
      <c r="XU411" s="41"/>
      <c r="XV411" s="41"/>
      <c r="XW411" s="41"/>
      <c r="XX411" s="41"/>
      <c r="XY411" s="41"/>
      <c r="XZ411" s="41"/>
      <c r="YA411" s="41"/>
      <c r="YB411" s="41"/>
      <c r="YC411" s="41"/>
      <c r="YD411" s="41"/>
      <c r="YE411" s="41"/>
      <c r="YF411" s="41"/>
      <c r="YG411" s="41"/>
      <c r="YH411" s="41"/>
      <c r="YI411" s="41"/>
      <c r="YJ411" s="41"/>
      <c r="YK411" s="41"/>
      <c r="YL411" s="41"/>
      <c r="YM411" s="41"/>
      <c r="YN411" s="41"/>
      <c r="YO411" s="41"/>
      <c r="YP411" s="41"/>
      <c r="YQ411" s="41"/>
      <c r="YR411" s="41"/>
      <c r="YS411" s="41"/>
      <c r="YT411" s="41"/>
      <c r="YU411" s="41"/>
      <c r="YV411" s="41"/>
      <c r="YW411" s="41"/>
      <c r="YX411" s="41"/>
      <c r="YY411" s="41"/>
      <c r="YZ411" s="41"/>
      <c r="ZA411" s="41"/>
      <c r="ZB411" s="41"/>
      <c r="ZC411" s="41"/>
      <c r="ZD411" s="41"/>
      <c r="ZE411" s="41"/>
      <c r="ZF411" s="41"/>
      <c r="ZG411" s="41"/>
      <c r="ZH411" s="41"/>
      <c r="ZI411" s="41"/>
      <c r="ZJ411" s="41"/>
      <c r="ZK411" s="41"/>
      <c r="ZL411" s="41"/>
      <c r="ZM411" s="41"/>
      <c r="ZN411" s="41"/>
      <c r="ZO411" s="41"/>
      <c r="ZP411" s="41"/>
      <c r="ZQ411" s="41"/>
      <c r="ZR411" s="41"/>
      <c r="ZS411" s="41"/>
      <c r="ZT411" s="41"/>
      <c r="ZU411" s="41"/>
      <c r="ZV411" s="41"/>
      <c r="ZW411" s="41"/>
      <c r="ZX411" s="41"/>
      <c r="ZY411" s="41"/>
      <c r="ZZ411" s="41"/>
      <c r="AAA411" s="41"/>
      <c r="AAB411" s="41"/>
      <c r="AAC411" s="41"/>
      <c r="AAD411" s="41"/>
      <c r="AAE411" s="41"/>
      <c r="AAF411" s="41"/>
      <c r="AAG411" s="41"/>
      <c r="AAH411" s="41"/>
      <c r="AAI411" s="41"/>
      <c r="AAJ411" s="41"/>
      <c r="AAK411" s="41"/>
      <c r="AAL411" s="41"/>
      <c r="AAM411" s="41"/>
      <c r="AAN411" s="41"/>
      <c r="AAO411" s="41"/>
      <c r="AAP411" s="41"/>
      <c r="AAQ411" s="41"/>
      <c r="AAR411" s="41"/>
      <c r="AAS411" s="41"/>
      <c r="AAT411" s="41"/>
      <c r="AAU411" s="41"/>
      <c r="AAV411" s="41"/>
      <c r="AAW411" s="41"/>
      <c r="AAX411" s="41"/>
      <c r="AAY411" s="41"/>
      <c r="AAZ411" s="41"/>
      <c r="ABA411" s="41"/>
      <c r="ABB411" s="41"/>
      <c r="ABC411" s="41"/>
      <c r="ABD411" s="41"/>
      <c r="ABE411" s="41"/>
      <c r="ABF411" s="41"/>
      <c r="ABG411" s="41"/>
      <c r="ABH411" s="41"/>
      <c r="ABI411" s="41"/>
      <c r="ABJ411" s="41"/>
      <c r="ABK411" s="41"/>
      <c r="ABL411" s="41"/>
      <c r="ABM411" s="41"/>
      <c r="ABN411" s="41"/>
      <c r="ABO411" s="41"/>
      <c r="ABP411" s="41"/>
      <c r="ABQ411" s="41"/>
      <c r="ABR411" s="41"/>
      <c r="ABS411" s="41"/>
      <c r="ABT411" s="41"/>
      <c r="ABU411" s="41"/>
      <c r="ABV411" s="41"/>
      <c r="ABW411" s="41"/>
      <c r="ABX411" s="41"/>
      <c r="ABY411" s="41"/>
      <c r="ABZ411" s="41"/>
      <c r="ACA411" s="41"/>
      <c r="ACB411" s="41"/>
      <c r="ACC411" s="41"/>
      <c r="ACD411" s="41"/>
      <c r="ACE411" s="41"/>
      <c r="ACF411" s="41"/>
      <c r="ACG411" s="41"/>
      <c r="ACH411" s="41"/>
      <c r="ACI411" s="41"/>
      <c r="ACJ411" s="41"/>
      <c r="ACK411" s="41"/>
      <c r="ACL411" s="41"/>
      <c r="ACM411" s="41"/>
      <c r="ACN411" s="41"/>
      <c r="ACO411" s="41"/>
      <c r="ACP411" s="41"/>
      <c r="ACQ411" s="41"/>
      <c r="ACR411" s="41"/>
      <c r="ACS411" s="41"/>
      <c r="ACT411" s="41"/>
      <c r="ACU411" s="41"/>
      <c r="ACV411" s="41"/>
      <c r="ACW411" s="41"/>
      <c r="ACX411" s="41"/>
      <c r="ACY411" s="41"/>
      <c r="ACZ411" s="41"/>
      <c r="ADA411" s="41"/>
      <c r="ADB411" s="41"/>
      <c r="ADC411" s="41"/>
      <c r="ADD411" s="41"/>
      <c r="ADE411" s="41"/>
      <c r="ADF411" s="41"/>
      <c r="ADG411" s="41"/>
      <c r="ADH411" s="41"/>
      <c r="ADI411" s="41"/>
      <c r="ADJ411" s="41"/>
      <c r="ADK411" s="41"/>
      <c r="ADL411" s="41"/>
      <c r="ADM411" s="41"/>
      <c r="ADN411" s="41"/>
      <c r="ADO411" s="41"/>
      <c r="ADP411" s="41"/>
      <c r="ADQ411" s="41"/>
      <c r="ADR411" s="41"/>
      <c r="ADS411" s="41"/>
      <c r="ADT411" s="41"/>
      <c r="ADU411" s="41"/>
      <c r="ADV411" s="41"/>
      <c r="ADW411" s="41"/>
      <c r="ADX411" s="41"/>
      <c r="ADY411" s="41"/>
      <c r="ADZ411" s="41"/>
      <c r="AEA411" s="41"/>
      <c r="AEB411" s="41"/>
      <c r="AEC411" s="41"/>
      <c r="AED411" s="41"/>
      <c r="AEE411" s="41"/>
      <c r="AEF411" s="41"/>
      <c r="AEG411" s="41"/>
      <c r="AEH411" s="41"/>
      <c r="AEI411" s="41"/>
      <c r="AEJ411" s="41"/>
      <c r="AEK411" s="41"/>
      <c r="AEL411" s="41"/>
      <c r="AEM411" s="41"/>
      <c r="AEN411" s="41"/>
      <c r="AEO411" s="41"/>
      <c r="AEP411" s="41"/>
      <c r="AEQ411" s="41"/>
      <c r="AER411" s="41"/>
      <c r="AES411" s="41"/>
      <c r="AET411" s="41"/>
      <c r="AEU411" s="41"/>
      <c r="AEV411" s="41"/>
      <c r="AEW411" s="41"/>
      <c r="AEX411" s="41"/>
      <c r="AEY411" s="41"/>
      <c r="AEZ411" s="41"/>
      <c r="AFA411" s="41"/>
      <c r="AFB411" s="41"/>
      <c r="AFC411" s="41"/>
      <c r="AFD411" s="41"/>
      <c r="AFE411" s="41"/>
      <c r="AFF411" s="41"/>
      <c r="AFG411" s="41"/>
      <c r="AFH411" s="41"/>
      <c r="AFI411" s="41"/>
      <c r="AFJ411" s="41"/>
      <c r="AFK411" s="41"/>
      <c r="AFL411" s="41"/>
      <c r="AFM411" s="41"/>
      <c r="AFN411" s="41"/>
      <c r="AFO411" s="41"/>
      <c r="AFP411" s="41"/>
      <c r="AFQ411" s="41"/>
      <c r="AFR411" s="41"/>
      <c r="AFS411" s="41"/>
      <c r="AFT411" s="41"/>
      <c r="AFU411" s="41"/>
      <c r="AFV411" s="41"/>
      <c r="AFW411" s="41"/>
      <c r="AFX411" s="41"/>
      <c r="AFY411" s="41"/>
      <c r="AFZ411" s="41"/>
      <c r="AGA411" s="41"/>
      <c r="AGB411" s="41"/>
      <c r="AGC411" s="41"/>
      <c r="AGD411" s="41"/>
      <c r="AGE411" s="41"/>
      <c r="AGF411" s="41"/>
      <c r="AGG411" s="41"/>
      <c r="AGH411" s="41"/>
      <c r="AGI411" s="41"/>
      <c r="AGJ411" s="41"/>
      <c r="AGK411" s="41"/>
      <c r="AGL411" s="41"/>
      <c r="AGM411" s="41"/>
      <c r="AGN411" s="41"/>
      <c r="AGO411" s="41"/>
      <c r="AGP411" s="41"/>
      <c r="AGQ411" s="41"/>
      <c r="AGR411" s="41"/>
      <c r="AGS411" s="41"/>
      <c r="AGT411" s="41"/>
      <c r="AGU411" s="41"/>
      <c r="AGV411" s="41"/>
      <c r="AGW411" s="41"/>
      <c r="AGX411" s="41"/>
      <c r="AGY411" s="41"/>
      <c r="AGZ411" s="41"/>
      <c r="AHA411" s="41"/>
      <c r="AHB411" s="41"/>
      <c r="AHC411" s="41"/>
      <c r="AHD411" s="41"/>
      <c r="AHE411" s="41"/>
      <c r="AHF411" s="41"/>
      <c r="AHG411" s="41"/>
      <c r="AHH411" s="41"/>
      <c r="AHI411" s="41"/>
      <c r="AHJ411" s="41"/>
      <c r="AHK411" s="41"/>
      <c r="AHL411" s="41"/>
      <c r="AHM411" s="41"/>
      <c r="AHN411" s="41"/>
      <c r="AHO411" s="41"/>
      <c r="AHP411" s="41"/>
      <c r="AHQ411" s="41"/>
      <c r="AHR411" s="41"/>
      <c r="AHS411" s="41"/>
      <c r="AHT411" s="41"/>
      <c r="AHU411" s="41"/>
      <c r="AHV411" s="41"/>
      <c r="AHW411" s="41"/>
      <c r="AHX411" s="41"/>
      <c r="AHY411" s="41"/>
      <c r="AHZ411" s="41"/>
      <c r="AIA411" s="41"/>
      <c r="AIB411" s="41"/>
      <c r="AIC411" s="41"/>
      <c r="AID411" s="41"/>
      <c r="AIE411" s="41"/>
      <c r="AIF411" s="41"/>
      <c r="AIG411" s="41"/>
      <c r="AIH411" s="41"/>
      <c r="AII411" s="41"/>
      <c r="AIJ411" s="41"/>
      <c r="AIK411" s="41"/>
      <c r="AIL411" s="41"/>
      <c r="AIM411" s="41"/>
      <c r="AIN411" s="41"/>
      <c r="AIO411" s="41"/>
      <c r="AIP411" s="41"/>
      <c r="AIQ411" s="41"/>
      <c r="AIR411" s="41"/>
      <c r="AIS411" s="41"/>
      <c r="AIT411" s="41"/>
      <c r="AIU411" s="41"/>
      <c r="AIV411" s="41"/>
      <c r="AIW411" s="41"/>
      <c r="AIX411" s="41"/>
      <c r="AIY411" s="41"/>
      <c r="AIZ411" s="41"/>
      <c r="AJA411" s="41"/>
      <c r="AJB411" s="41"/>
      <c r="AJC411" s="41"/>
      <c r="AJD411" s="41"/>
      <c r="AJE411" s="41"/>
      <c r="AJF411" s="41"/>
      <c r="AJG411" s="41"/>
      <c r="AJH411" s="41"/>
      <c r="AJI411" s="41"/>
      <c r="AJJ411" s="41"/>
      <c r="AJK411" s="41"/>
      <c r="AJL411" s="41"/>
      <c r="AJM411" s="41"/>
      <c r="AJN411" s="41"/>
      <c r="AJO411" s="41"/>
      <c r="AJP411" s="41"/>
      <c r="AJQ411" s="41"/>
      <c r="AJR411" s="41"/>
      <c r="AJS411" s="41"/>
      <c r="AJT411" s="41"/>
      <c r="AJU411" s="41"/>
      <c r="AJV411" s="41"/>
      <c r="AJW411" s="41"/>
      <c r="AJX411" s="41"/>
      <c r="AJY411" s="41"/>
      <c r="AJZ411" s="41"/>
      <c r="AKA411" s="41"/>
      <c r="AKB411" s="41"/>
      <c r="AKC411" s="41"/>
      <c r="AKD411" s="41"/>
      <c r="AKE411" s="41"/>
      <c r="AKF411" s="41"/>
      <c r="AKG411" s="41"/>
      <c r="AKH411" s="41"/>
      <c r="AKI411" s="41"/>
      <c r="AKJ411" s="41"/>
      <c r="AKK411" s="41"/>
      <c r="AKL411" s="41"/>
      <c r="AKM411" s="41"/>
      <c r="AKN411" s="41"/>
      <c r="AKO411" s="41"/>
      <c r="AKP411" s="41"/>
      <c r="AKQ411" s="41"/>
      <c r="AKR411" s="41"/>
      <c r="AKS411" s="41"/>
      <c r="AKT411" s="41"/>
      <c r="AKU411" s="41"/>
      <c r="AKV411" s="41"/>
      <c r="AKW411" s="41"/>
      <c r="AKX411" s="41"/>
      <c r="AKY411" s="41"/>
      <c r="AKZ411" s="41"/>
      <c r="ALA411" s="41"/>
      <c r="ALB411" s="41"/>
      <c r="ALC411" s="41"/>
      <c r="ALD411" s="41"/>
      <c r="ALE411" s="41"/>
      <c r="ALF411" s="41"/>
      <c r="ALG411" s="41"/>
      <c r="ALH411" s="41"/>
      <c r="ALI411" s="41"/>
      <c r="ALJ411" s="41"/>
      <c r="ALK411" s="41"/>
      <c r="ALL411" s="41"/>
      <c r="ALM411" s="41"/>
      <c r="ALN411" s="41"/>
      <c r="ALO411" s="41"/>
      <c r="ALP411" s="41"/>
      <c r="ALQ411" s="41"/>
      <c r="ALR411" s="41"/>
      <c r="ALS411" s="41"/>
      <c r="ALT411" s="41"/>
      <c r="ALU411" s="41"/>
      <c r="ALV411" s="41"/>
      <c r="ALW411" s="41"/>
      <c r="ALX411" s="41"/>
      <c r="ALY411" s="41"/>
      <c r="ALZ411" s="41"/>
      <c r="AMA411" s="41"/>
      <c r="AMB411" s="41"/>
      <c r="AMC411" s="41"/>
      <c r="AMD411" s="41"/>
      <c r="AME411" s="41"/>
    </row>
    <row r="412" spans="33:1019" ht="15.75" customHeight="1" x14ac:dyDescent="0.2"/>
    <row r="413" spans="33:1019" ht="24" customHeight="1" x14ac:dyDescent="0.2"/>
    <row r="414" spans="33:1019" ht="25.5" customHeight="1" x14ac:dyDescent="0.2"/>
    <row r="415" spans="33:1019" ht="15.75" customHeight="1" x14ac:dyDescent="0.2"/>
    <row r="416" spans="33:1019" ht="16.5" customHeight="1" x14ac:dyDescent="0.2">
      <c r="AG416" s="41"/>
      <c r="AH416" s="41"/>
      <c r="AI416" s="41"/>
      <c r="AJ416" s="41"/>
      <c r="AK416" s="41"/>
      <c r="AL416" s="41"/>
      <c r="AM416" s="41"/>
      <c r="AN416" s="41"/>
      <c r="AO416" s="41"/>
      <c r="AP416" s="41"/>
      <c r="AQ416" s="41"/>
      <c r="AR416" s="41"/>
      <c r="AS416" s="41"/>
      <c r="AT416" s="41"/>
      <c r="AU416" s="41"/>
      <c r="AV416" s="41"/>
      <c r="AW416" s="41"/>
      <c r="AX416" s="41"/>
      <c r="AY416" s="41"/>
      <c r="AZ416" s="41"/>
      <c r="BA416" s="41"/>
      <c r="BB416" s="41"/>
      <c r="BC416" s="41"/>
      <c r="BD416" s="41"/>
      <c r="BE416" s="41"/>
      <c r="BF416" s="41"/>
      <c r="BG416" s="41"/>
      <c r="BH416" s="41"/>
      <c r="BI416" s="41"/>
      <c r="BJ416" s="41"/>
      <c r="BK416" s="41"/>
      <c r="BL416" s="41"/>
      <c r="BM416" s="41"/>
      <c r="BN416" s="41"/>
      <c r="BO416" s="41"/>
      <c r="BP416" s="41"/>
      <c r="BQ416" s="41"/>
      <c r="BR416" s="41"/>
      <c r="BS416" s="41"/>
      <c r="BT416" s="41"/>
      <c r="BU416" s="41"/>
      <c r="BV416" s="41"/>
      <c r="BW416" s="41"/>
      <c r="BX416" s="41"/>
      <c r="BY416" s="41"/>
      <c r="BZ416" s="41"/>
      <c r="CA416" s="41"/>
      <c r="CB416" s="41"/>
      <c r="CC416" s="41"/>
      <c r="CD416" s="41"/>
      <c r="CE416" s="41"/>
      <c r="CF416" s="41"/>
      <c r="CG416" s="41"/>
      <c r="CH416" s="41"/>
      <c r="CI416" s="41"/>
      <c r="CJ416" s="41"/>
      <c r="CK416" s="41"/>
      <c r="CL416" s="41"/>
      <c r="CM416" s="41"/>
      <c r="CN416" s="41"/>
      <c r="CO416" s="41"/>
      <c r="CP416" s="41"/>
      <c r="CQ416" s="41"/>
      <c r="CR416" s="41"/>
      <c r="CS416" s="41"/>
      <c r="CT416" s="41"/>
      <c r="CU416" s="41"/>
      <c r="CV416" s="41"/>
      <c r="CW416" s="41"/>
      <c r="CX416" s="41"/>
      <c r="CY416" s="41"/>
      <c r="CZ416" s="41"/>
      <c r="DA416" s="41"/>
      <c r="DB416" s="41"/>
      <c r="DC416" s="41"/>
      <c r="DD416" s="41"/>
      <c r="DE416" s="41"/>
      <c r="DF416" s="41"/>
      <c r="DG416" s="41"/>
      <c r="DH416" s="41"/>
      <c r="DI416" s="41"/>
      <c r="DJ416" s="41"/>
      <c r="DK416" s="41"/>
      <c r="DL416" s="41"/>
      <c r="DM416" s="41"/>
      <c r="DN416" s="41"/>
      <c r="DO416" s="41"/>
      <c r="DP416" s="41"/>
      <c r="DQ416" s="41"/>
      <c r="DR416" s="41"/>
      <c r="DS416" s="41"/>
      <c r="DT416" s="41"/>
      <c r="DU416" s="41"/>
      <c r="DV416" s="41"/>
      <c r="DW416" s="41"/>
      <c r="DX416" s="41"/>
      <c r="DY416" s="41"/>
      <c r="DZ416" s="41"/>
      <c r="EA416" s="41"/>
      <c r="EB416" s="41"/>
      <c r="EC416" s="41"/>
      <c r="ED416" s="41"/>
      <c r="EE416" s="41"/>
      <c r="EF416" s="41"/>
      <c r="EG416" s="41"/>
      <c r="EH416" s="41"/>
      <c r="EI416" s="41"/>
      <c r="EJ416" s="41"/>
      <c r="EK416" s="41"/>
      <c r="EL416" s="41"/>
      <c r="EM416" s="41"/>
      <c r="EN416" s="41"/>
      <c r="EO416" s="41"/>
      <c r="EP416" s="41"/>
      <c r="EQ416" s="41"/>
      <c r="ER416" s="41"/>
      <c r="ES416" s="41"/>
      <c r="ET416" s="41"/>
      <c r="EU416" s="41"/>
      <c r="EV416" s="41"/>
      <c r="EW416" s="41"/>
      <c r="EX416" s="41"/>
      <c r="EY416" s="41"/>
      <c r="EZ416" s="41"/>
      <c r="FA416" s="41"/>
      <c r="FB416" s="41"/>
      <c r="FC416" s="41"/>
      <c r="FD416" s="41"/>
      <c r="FE416" s="41"/>
      <c r="FF416" s="41"/>
      <c r="FG416" s="41"/>
      <c r="FH416" s="41"/>
      <c r="FI416" s="41"/>
      <c r="FJ416" s="41"/>
      <c r="FK416" s="41"/>
      <c r="FL416" s="41"/>
      <c r="FM416" s="41"/>
      <c r="FN416" s="41"/>
      <c r="FO416" s="41"/>
      <c r="FP416" s="41"/>
      <c r="FQ416" s="41"/>
      <c r="FR416" s="41"/>
      <c r="FS416" s="41"/>
      <c r="FT416" s="41"/>
      <c r="FU416" s="41"/>
      <c r="FV416" s="41"/>
      <c r="FW416" s="41"/>
      <c r="FX416" s="41"/>
      <c r="FY416" s="41"/>
      <c r="FZ416" s="41"/>
      <c r="GA416" s="41"/>
      <c r="GB416" s="41"/>
      <c r="GC416" s="41"/>
      <c r="GD416" s="41"/>
      <c r="GE416" s="41"/>
      <c r="GF416" s="41"/>
      <c r="GG416" s="41"/>
      <c r="GH416" s="41"/>
      <c r="GI416" s="41"/>
      <c r="GJ416" s="41"/>
      <c r="GK416" s="41"/>
      <c r="GL416" s="41"/>
      <c r="GM416" s="41"/>
      <c r="GN416" s="41"/>
      <c r="GO416" s="41"/>
      <c r="GP416" s="41"/>
      <c r="GQ416" s="41"/>
      <c r="GR416" s="41"/>
      <c r="GS416" s="41"/>
      <c r="GT416" s="41"/>
      <c r="GU416" s="41"/>
      <c r="GV416" s="41"/>
      <c r="GW416" s="41"/>
      <c r="GX416" s="41"/>
      <c r="GY416" s="41"/>
      <c r="GZ416" s="41"/>
      <c r="HA416" s="41"/>
      <c r="HB416" s="41"/>
      <c r="HC416" s="41"/>
      <c r="HD416" s="41"/>
      <c r="HE416" s="41"/>
      <c r="HF416" s="41"/>
      <c r="HG416" s="41"/>
      <c r="HH416" s="41"/>
      <c r="HI416" s="41"/>
      <c r="HJ416" s="41"/>
      <c r="HK416" s="41"/>
      <c r="HL416" s="41"/>
      <c r="HM416" s="41"/>
      <c r="HN416" s="41"/>
      <c r="HO416" s="41"/>
      <c r="HP416" s="41"/>
      <c r="HQ416" s="41"/>
      <c r="HR416" s="41"/>
      <c r="HS416" s="41"/>
      <c r="HT416" s="41"/>
      <c r="HU416" s="41"/>
      <c r="HV416" s="41"/>
      <c r="HW416" s="41"/>
      <c r="HX416" s="41"/>
      <c r="HY416" s="41"/>
      <c r="HZ416" s="41"/>
      <c r="IA416" s="41"/>
      <c r="IB416" s="41"/>
      <c r="IC416" s="41"/>
      <c r="ID416" s="41"/>
      <c r="IE416" s="41"/>
      <c r="IF416" s="41"/>
      <c r="IG416" s="41"/>
      <c r="IH416" s="41"/>
      <c r="II416" s="41"/>
      <c r="IJ416" s="41"/>
      <c r="IK416" s="41"/>
      <c r="IL416" s="41"/>
      <c r="IM416" s="41"/>
      <c r="IN416" s="41"/>
      <c r="IO416" s="41"/>
      <c r="IP416" s="41"/>
      <c r="IQ416" s="41"/>
      <c r="IR416" s="41"/>
      <c r="IS416" s="41"/>
      <c r="IT416" s="41"/>
      <c r="IU416" s="41"/>
      <c r="IV416" s="41"/>
      <c r="IW416" s="41"/>
      <c r="IX416" s="41"/>
      <c r="IY416" s="41"/>
      <c r="IZ416" s="41"/>
      <c r="JA416" s="41"/>
      <c r="JB416" s="41"/>
      <c r="JC416" s="41"/>
      <c r="JD416" s="41"/>
      <c r="JE416" s="41"/>
      <c r="JF416" s="41"/>
      <c r="JG416" s="41"/>
      <c r="JH416" s="41"/>
      <c r="JI416" s="41"/>
      <c r="JJ416" s="41"/>
      <c r="JK416" s="41"/>
      <c r="JL416" s="41"/>
      <c r="JM416" s="41"/>
      <c r="JN416" s="41"/>
      <c r="JO416" s="41"/>
      <c r="JP416" s="41"/>
      <c r="JQ416" s="41"/>
      <c r="JR416" s="41"/>
      <c r="JS416" s="41"/>
      <c r="JT416" s="41"/>
      <c r="JU416" s="41"/>
      <c r="JV416" s="41"/>
      <c r="JW416" s="41"/>
      <c r="JX416" s="41"/>
      <c r="JY416" s="41"/>
      <c r="JZ416" s="41"/>
      <c r="KA416" s="41"/>
      <c r="KB416" s="41"/>
      <c r="KC416" s="41"/>
      <c r="KD416" s="41"/>
      <c r="KE416" s="41"/>
      <c r="KF416" s="41"/>
      <c r="KG416" s="41"/>
      <c r="KH416" s="41"/>
      <c r="KI416" s="41"/>
      <c r="KJ416" s="41"/>
      <c r="KK416" s="41"/>
      <c r="KL416" s="41"/>
      <c r="KM416" s="41"/>
      <c r="KN416" s="41"/>
      <c r="KO416" s="41"/>
      <c r="KP416" s="41"/>
      <c r="KQ416" s="41"/>
      <c r="KR416" s="41"/>
      <c r="KS416" s="41"/>
      <c r="KT416" s="41"/>
      <c r="KU416" s="41"/>
      <c r="KV416" s="41"/>
      <c r="KW416" s="41"/>
      <c r="KX416" s="41"/>
      <c r="KY416" s="41"/>
      <c r="KZ416" s="41"/>
      <c r="LA416" s="41"/>
      <c r="LB416" s="41"/>
      <c r="LC416" s="41"/>
      <c r="LD416" s="41"/>
      <c r="LE416" s="41"/>
      <c r="LF416" s="41"/>
      <c r="LG416" s="41"/>
      <c r="LH416" s="41"/>
      <c r="LI416" s="41"/>
      <c r="LJ416" s="41"/>
      <c r="LK416" s="41"/>
      <c r="LL416" s="41"/>
      <c r="LM416" s="41"/>
      <c r="LN416" s="41"/>
      <c r="LO416" s="41"/>
      <c r="LP416" s="41"/>
      <c r="LQ416" s="41"/>
      <c r="LR416" s="41"/>
      <c r="LS416" s="41"/>
      <c r="LT416" s="41"/>
      <c r="LU416" s="41"/>
      <c r="LV416" s="41"/>
      <c r="LW416" s="41"/>
      <c r="LX416" s="41"/>
      <c r="LY416" s="41"/>
      <c r="LZ416" s="41"/>
      <c r="MA416" s="41"/>
      <c r="MB416" s="41"/>
      <c r="MC416" s="41"/>
      <c r="MD416" s="41"/>
      <c r="ME416" s="41"/>
      <c r="MF416" s="41"/>
      <c r="MG416" s="41"/>
      <c r="MH416" s="41"/>
      <c r="MI416" s="41"/>
      <c r="MJ416" s="41"/>
      <c r="MK416" s="41"/>
      <c r="ML416" s="41"/>
      <c r="MM416" s="41"/>
      <c r="MN416" s="41"/>
      <c r="MO416" s="41"/>
      <c r="MP416" s="41"/>
      <c r="MQ416" s="41"/>
      <c r="MR416" s="41"/>
      <c r="MS416" s="41"/>
      <c r="MT416" s="41"/>
      <c r="MU416" s="41"/>
      <c r="MV416" s="41"/>
      <c r="MW416" s="41"/>
      <c r="MX416" s="41"/>
      <c r="MY416" s="41"/>
      <c r="MZ416" s="41"/>
      <c r="NA416" s="41"/>
      <c r="NB416" s="41"/>
      <c r="NC416" s="41"/>
      <c r="ND416" s="41"/>
      <c r="NE416" s="41"/>
      <c r="NF416" s="41"/>
      <c r="NG416" s="41"/>
      <c r="NH416" s="41"/>
      <c r="NI416" s="41"/>
      <c r="NJ416" s="41"/>
      <c r="NK416" s="41"/>
      <c r="NL416" s="41"/>
      <c r="NM416" s="41"/>
      <c r="NN416" s="41"/>
      <c r="NO416" s="41"/>
      <c r="NP416" s="41"/>
      <c r="NQ416" s="41"/>
      <c r="NR416" s="41"/>
      <c r="NS416" s="41"/>
      <c r="NT416" s="41"/>
      <c r="NU416" s="41"/>
      <c r="NV416" s="41"/>
      <c r="NW416" s="41"/>
      <c r="NX416" s="41"/>
      <c r="NY416" s="41"/>
      <c r="NZ416" s="41"/>
      <c r="OA416" s="41"/>
      <c r="OB416" s="41"/>
      <c r="OC416" s="41"/>
      <c r="OD416" s="41"/>
      <c r="OE416" s="41"/>
      <c r="OF416" s="41"/>
      <c r="OG416" s="41"/>
      <c r="OH416" s="41"/>
      <c r="OI416" s="41"/>
      <c r="OJ416" s="41"/>
      <c r="OK416" s="41"/>
      <c r="OL416" s="41"/>
      <c r="OM416" s="41"/>
      <c r="ON416" s="41"/>
      <c r="OO416" s="41"/>
      <c r="OP416" s="41"/>
      <c r="OQ416" s="41"/>
      <c r="OR416" s="41"/>
      <c r="OS416" s="41"/>
      <c r="OT416" s="41"/>
      <c r="OU416" s="41"/>
      <c r="OV416" s="41"/>
      <c r="OW416" s="41"/>
      <c r="OX416" s="41"/>
      <c r="OY416" s="41"/>
      <c r="OZ416" s="41"/>
      <c r="PA416" s="41"/>
      <c r="PB416" s="41"/>
      <c r="PC416" s="41"/>
      <c r="PD416" s="41"/>
      <c r="PE416" s="41"/>
      <c r="PF416" s="41"/>
      <c r="PG416" s="41"/>
      <c r="PH416" s="41"/>
      <c r="PI416" s="41"/>
      <c r="PJ416" s="41"/>
      <c r="PK416" s="41"/>
      <c r="PL416" s="41"/>
      <c r="PM416" s="41"/>
      <c r="PN416" s="41"/>
      <c r="PO416" s="41"/>
      <c r="PP416" s="41"/>
      <c r="PQ416" s="41"/>
      <c r="PR416" s="41"/>
      <c r="PS416" s="41"/>
      <c r="PT416" s="41"/>
      <c r="PU416" s="41"/>
      <c r="PV416" s="41"/>
      <c r="PW416" s="41"/>
      <c r="PX416" s="41"/>
      <c r="PY416" s="41"/>
      <c r="PZ416" s="41"/>
      <c r="QA416" s="41"/>
      <c r="QB416" s="41"/>
      <c r="QC416" s="41"/>
      <c r="QD416" s="41"/>
      <c r="QE416" s="41"/>
      <c r="QF416" s="41"/>
      <c r="QG416" s="41"/>
      <c r="QH416" s="41"/>
      <c r="QI416" s="41"/>
      <c r="QJ416" s="41"/>
      <c r="QK416" s="41"/>
      <c r="QL416" s="41"/>
      <c r="QM416" s="41"/>
      <c r="QN416" s="41"/>
      <c r="QO416" s="41"/>
      <c r="QP416" s="41"/>
      <c r="QQ416" s="41"/>
      <c r="QR416" s="41"/>
      <c r="QS416" s="41"/>
      <c r="QT416" s="41"/>
      <c r="QU416" s="41"/>
      <c r="QV416" s="41"/>
      <c r="QW416" s="41"/>
      <c r="QX416" s="41"/>
      <c r="QY416" s="41"/>
      <c r="QZ416" s="41"/>
      <c r="RA416" s="41"/>
      <c r="RB416" s="41"/>
      <c r="RC416" s="41"/>
      <c r="RD416" s="41"/>
      <c r="RE416" s="41"/>
      <c r="RF416" s="41"/>
      <c r="RG416" s="41"/>
      <c r="RH416" s="41"/>
      <c r="RI416" s="41"/>
      <c r="RJ416" s="41"/>
      <c r="RK416" s="41"/>
      <c r="RL416" s="41"/>
      <c r="RM416" s="41"/>
      <c r="RN416" s="41"/>
      <c r="RO416" s="41"/>
      <c r="RP416" s="41"/>
      <c r="RQ416" s="41"/>
      <c r="RR416" s="41"/>
      <c r="RS416" s="41"/>
      <c r="RT416" s="41"/>
      <c r="RU416" s="41"/>
      <c r="RV416" s="41"/>
      <c r="RW416" s="41"/>
      <c r="RX416" s="41"/>
      <c r="RY416" s="41"/>
      <c r="RZ416" s="41"/>
      <c r="SA416" s="41"/>
      <c r="SB416" s="41"/>
      <c r="SC416" s="41"/>
      <c r="SD416" s="41"/>
      <c r="SE416" s="41"/>
      <c r="SF416" s="41"/>
      <c r="SG416" s="41"/>
      <c r="SH416" s="41"/>
      <c r="SI416" s="41"/>
      <c r="SJ416" s="41"/>
      <c r="SK416" s="41"/>
      <c r="SL416" s="41"/>
      <c r="SM416" s="41"/>
      <c r="SN416" s="41"/>
      <c r="SO416" s="41"/>
      <c r="SP416" s="41"/>
      <c r="SQ416" s="41"/>
      <c r="SR416" s="41"/>
      <c r="SS416" s="41"/>
      <c r="ST416" s="41"/>
      <c r="SU416" s="41"/>
      <c r="SV416" s="41"/>
      <c r="SW416" s="41"/>
      <c r="SX416" s="41"/>
      <c r="SY416" s="41"/>
      <c r="SZ416" s="41"/>
      <c r="TA416" s="41"/>
      <c r="TB416" s="41"/>
      <c r="TC416" s="41"/>
      <c r="TD416" s="41"/>
      <c r="TE416" s="41"/>
      <c r="TF416" s="41"/>
      <c r="TG416" s="41"/>
      <c r="TH416" s="41"/>
      <c r="TI416" s="41"/>
      <c r="TJ416" s="41"/>
      <c r="TK416" s="41"/>
      <c r="TL416" s="41"/>
      <c r="TM416" s="41"/>
      <c r="TN416" s="41"/>
      <c r="TO416" s="41"/>
      <c r="TP416" s="41"/>
      <c r="TQ416" s="41"/>
      <c r="TR416" s="41"/>
      <c r="TS416" s="41"/>
      <c r="TT416" s="41"/>
      <c r="TU416" s="41"/>
      <c r="TV416" s="41"/>
      <c r="TW416" s="41"/>
      <c r="TX416" s="41"/>
      <c r="TY416" s="41"/>
      <c r="TZ416" s="41"/>
      <c r="UA416" s="41"/>
      <c r="UB416" s="41"/>
      <c r="UC416" s="41"/>
      <c r="UD416" s="41"/>
      <c r="UE416" s="41"/>
      <c r="UF416" s="41"/>
      <c r="UG416" s="41"/>
      <c r="UH416" s="41"/>
      <c r="UI416" s="41"/>
      <c r="UJ416" s="41"/>
      <c r="UK416" s="41"/>
      <c r="UL416" s="41"/>
      <c r="UM416" s="41"/>
      <c r="UN416" s="41"/>
      <c r="UO416" s="41"/>
      <c r="UP416" s="41"/>
      <c r="UQ416" s="41"/>
      <c r="UR416" s="41"/>
      <c r="US416" s="41"/>
      <c r="UT416" s="41"/>
      <c r="UU416" s="41"/>
      <c r="UV416" s="41"/>
      <c r="UW416" s="41"/>
      <c r="UX416" s="41"/>
      <c r="UY416" s="41"/>
      <c r="UZ416" s="41"/>
      <c r="VA416" s="41"/>
      <c r="VB416" s="41"/>
      <c r="VC416" s="41"/>
      <c r="VD416" s="41"/>
      <c r="VE416" s="41"/>
      <c r="VF416" s="41"/>
      <c r="VG416" s="41"/>
      <c r="VH416" s="41"/>
      <c r="VI416" s="41"/>
      <c r="VJ416" s="41"/>
      <c r="VK416" s="41"/>
      <c r="VL416" s="41"/>
      <c r="VM416" s="41"/>
      <c r="VN416" s="41"/>
      <c r="VO416" s="41"/>
      <c r="VP416" s="41"/>
      <c r="VQ416" s="41"/>
      <c r="VR416" s="41"/>
      <c r="VS416" s="41"/>
      <c r="VT416" s="41"/>
      <c r="VU416" s="41"/>
      <c r="VV416" s="41"/>
      <c r="VW416" s="41"/>
      <c r="VX416" s="41"/>
      <c r="VY416" s="41"/>
      <c r="VZ416" s="41"/>
      <c r="WA416" s="41"/>
      <c r="WB416" s="41"/>
      <c r="WC416" s="41"/>
      <c r="WD416" s="41"/>
      <c r="WE416" s="41"/>
      <c r="WF416" s="41"/>
      <c r="WG416" s="41"/>
      <c r="WH416" s="41"/>
      <c r="WI416" s="41"/>
      <c r="WJ416" s="41"/>
      <c r="WK416" s="41"/>
      <c r="WL416" s="41"/>
      <c r="WM416" s="41"/>
      <c r="WN416" s="41"/>
      <c r="WO416" s="41"/>
      <c r="WP416" s="41"/>
      <c r="WQ416" s="41"/>
      <c r="WR416" s="41"/>
      <c r="WS416" s="41"/>
      <c r="WT416" s="41"/>
      <c r="WU416" s="41"/>
      <c r="WV416" s="41"/>
      <c r="WW416" s="41"/>
      <c r="WX416" s="41"/>
      <c r="WY416" s="41"/>
      <c r="WZ416" s="41"/>
      <c r="XA416" s="41"/>
      <c r="XB416" s="41"/>
      <c r="XC416" s="41"/>
      <c r="XD416" s="41"/>
      <c r="XE416" s="41"/>
      <c r="XF416" s="41"/>
      <c r="XG416" s="41"/>
      <c r="XH416" s="41"/>
      <c r="XI416" s="41"/>
      <c r="XJ416" s="41"/>
      <c r="XK416" s="41"/>
      <c r="XL416" s="41"/>
      <c r="XM416" s="41"/>
      <c r="XN416" s="41"/>
      <c r="XO416" s="41"/>
      <c r="XP416" s="41"/>
      <c r="XQ416" s="41"/>
      <c r="XR416" s="41"/>
      <c r="XS416" s="41"/>
      <c r="XT416" s="41"/>
      <c r="XU416" s="41"/>
      <c r="XV416" s="41"/>
      <c r="XW416" s="41"/>
      <c r="XX416" s="41"/>
      <c r="XY416" s="41"/>
      <c r="XZ416" s="41"/>
      <c r="YA416" s="41"/>
      <c r="YB416" s="41"/>
      <c r="YC416" s="41"/>
      <c r="YD416" s="41"/>
      <c r="YE416" s="41"/>
      <c r="YF416" s="41"/>
      <c r="YG416" s="41"/>
      <c r="YH416" s="41"/>
      <c r="YI416" s="41"/>
      <c r="YJ416" s="41"/>
      <c r="YK416" s="41"/>
      <c r="YL416" s="41"/>
      <c r="YM416" s="41"/>
      <c r="YN416" s="41"/>
      <c r="YO416" s="41"/>
      <c r="YP416" s="41"/>
      <c r="YQ416" s="41"/>
      <c r="YR416" s="41"/>
      <c r="YS416" s="41"/>
      <c r="YT416" s="41"/>
      <c r="YU416" s="41"/>
      <c r="YV416" s="41"/>
      <c r="YW416" s="41"/>
      <c r="YX416" s="41"/>
      <c r="YY416" s="41"/>
      <c r="YZ416" s="41"/>
      <c r="ZA416" s="41"/>
      <c r="ZB416" s="41"/>
      <c r="ZC416" s="41"/>
      <c r="ZD416" s="41"/>
      <c r="ZE416" s="41"/>
      <c r="ZF416" s="41"/>
      <c r="ZG416" s="41"/>
      <c r="ZH416" s="41"/>
      <c r="ZI416" s="41"/>
      <c r="ZJ416" s="41"/>
      <c r="ZK416" s="41"/>
      <c r="ZL416" s="41"/>
      <c r="ZM416" s="41"/>
      <c r="ZN416" s="41"/>
      <c r="ZO416" s="41"/>
      <c r="ZP416" s="41"/>
      <c r="ZQ416" s="41"/>
      <c r="ZR416" s="41"/>
      <c r="ZS416" s="41"/>
      <c r="ZT416" s="41"/>
      <c r="ZU416" s="41"/>
      <c r="ZV416" s="41"/>
      <c r="ZW416" s="41"/>
      <c r="ZX416" s="41"/>
      <c r="ZY416" s="41"/>
      <c r="ZZ416" s="41"/>
      <c r="AAA416" s="41"/>
      <c r="AAB416" s="41"/>
      <c r="AAC416" s="41"/>
      <c r="AAD416" s="41"/>
      <c r="AAE416" s="41"/>
      <c r="AAF416" s="41"/>
      <c r="AAG416" s="41"/>
      <c r="AAH416" s="41"/>
      <c r="AAI416" s="41"/>
      <c r="AAJ416" s="41"/>
      <c r="AAK416" s="41"/>
      <c r="AAL416" s="41"/>
      <c r="AAM416" s="41"/>
      <c r="AAN416" s="41"/>
      <c r="AAO416" s="41"/>
      <c r="AAP416" s="41"/>
      <c r="AAQ416" s="41"/>
      <c r="AAR416" s="41"/>
      <c r="AAS416" s="41"/>
      <c r="AAT416" s="41"/>
      <c r="AAU416" s="41"/>
      <c r="AAV416" s="41"/>
      <c r="AAW416" s="41"/>
      <c r="AAX416" s="41"/>
      <c r="AAY416" s="41"/>
      <c r="AAZ416" s="41"/>
      <c r="ABA416" s="41"/>
      <c r="ABB416" s="41"/>
      <c r="ABC416" s="41"/>
      <c r="ABD416" s="41"/>
      <c r="ABE416" s="41"/>
      <c r="ABF416" s="41"/>
      <c r="ABG416" s="41"/>
      <c r="ABH416" s="41"/>
      <c r="ABI416" s="41"/>
      <c r="ABJ416" s="41"/>
      <c r="ABK416" s="41"/>
      <c r="ABL416" s="41"/>
      <c r="ABM416" s="41"/>
      <c r="ABN416" s="41"/>
      <c r="ABO416" s="41"/>
      <c r="ABP416" s="41"/>
      <c r="ABQ416" s="41"/>
      <c r="ABR416" s="41"/>
      <c r="ABS416" s="41"/>
      <c r="ABT416" s="41"/>
      <c r="ABU416" s="41"/>
      <c r="ABV416" s="41"/>
      <c r="ABW416" s="41"/>
      <c r="ABX416" s="41"/>
      <c r="ABY416" s="41"/>
      <c r="ABZ416" s="41"/>
      <c r="ACA416" s="41"/>
      <c r="ACB416" s="41"/>
      <c r="ACC416" s="41"/>
      <c r="ACD416" s="41"/>
      <c r="ACE416" s="41"/>
      <c r="ACF416" s="41"/>
      <c r="ACG416" s="41"/>
      <c r="ACH416" s="41"/>
      <c r="ACI416" s="41"/>
      <c r="ACJ416" s="41"/>
      <c r="ACK416" s="41"/>
      <c r="ACL416" s="41"/>
      <c r="ACM416" s="41"/>
      <c r="ACN416" s="41"/>
      <c r="ACO416" s="41"/>
      <c r="ACP416" s="41"/>
      <c r="ACQ416" s="41"/>
      <c r="ACR416" s="41"/>
      <c r="ACS416" s="41"/>
      <c r="ACT416" s="41"/>
      <c r="ACU416" s="41"/>
      <c r="ACV416" s="41"/>
      <c r="ACW416" s="41"/>
      <c r="ACX416" s="41"/>
      <c r="ACY416" s="41"/>
      <c r="ACZ416" s="41"/>
      <c r="ADA416" s="41"/>
      <c r="ADB416" s="41"/>
      <c r="ADC416" s="41"/>
      <c r="ADD416" s="41"/>
      <c r="ADE416" s="41"/>
      <c r="ADF416" s="41"/>
      <c r="ADG416" s="41"/>
      <c r="ADH416" s="41"/>
      <c r="ADI416" s="41"/>
      <c r="ADJ416" s="41"/>
      <c r="ADK416" s="41"/>
      <c r="ADL416" s="41"/>
      <c r="ADM416" s="41"/>
      <c r="ADN416" s="41"/>
      <c r="ADO416" s="41"/>
      <c r="ADP416" s="41"/>
      <c r="ADQ416" s="41"/>
      <c r="ADR416" s="41"/>
      <c r="ADS416" s="41"/>
      <c r="ADT416" s="41"/>
      <c r="ADU416" s="41"/>
      <c r="ADV416" s="41"/>
      <c r="ADW416" s="41"/>
      <c r="ADX416" s="41"/>
      <c r="ADY416" s="41"/>
      <c r="ADZ416" s="41"/>
      <c r="AEA416" s="41"/>
      <c r="AEB416" s="41"/>
      <c r="AEC416" s="41"/>
      <c r="AED416" s="41"/>
      <c r="AEE416" s="41"/>
      <c r="AEF416" s="41"/>
      <c r="AEG416" s="41"/>
      <c r="AEH416" s="41"/>
      <c r="AEI416" s="41"/>
      <c r="AEJ416" s="41"/>
      <c r="AEK416" s="41"/>
      <c r="AEL416" s="41"/>
      <c r="AEM416" s="41"/>
      <c r="AEN416" s="41"/>
      <c r="AEO416" s="41"/>
      <c r="AEP416" s="41"/>
      <c r="AEQ416" s="41"/>
      <c r="AER416" s="41"/>
      <c r="AES416" s="41"/>
      <c r="AET416" s="41"/>
      <c r="AEU416" s="41"/>
      <c r="AEV416" s="41"/>
      <c r="AEW416" s="41"/>
      <c r="AEX416" s="41"/>
      <c r="AEY416" s="41"/>
      <c r="AEZ416" s="41"/>
      <c r="AFA416" s="41"/>
      <c r="AFB416" s="41"/>
      <c r="AFC416" s="41"/>
      <c r="AFD416" s="41"/>
      <c r="AFE416" s="41"/>
      <c r="AFF416" s="41"/>
      <c r="AFG416" s="41"/>
      <c r="AFH416" s="41"/>
      <c r="AFI416" s="41"/>
      <c r="AFJ416" s="41"/>
      <c r="AFK416" s="41"/>
      <c r="AFL416" s="41"/>
      <c r="AFM416" s="41"/>
      <c r="AFN416" s="41"/>
      <c r="AFO416" s="41"/>
      <c r="AFP416" s="41"/>
      <c r="AFQ416" s="41"/>
      <c r="AFR416" s="41"/>
      <c r="AFS416" s="41"/>
      <c r="AFT416" s="41"/>
      <c r="AFU416" s="41"/>
      <c r="AFV416" s="41"/>
      <c r="AFW416" s="41"/>
      <c r="AFX416" s="41"/>
      <c r="AFY416" s="41"/>
      <c r="AFZ416" s="41"/>
      <c r="AGA416" s="41"/>
      <c r="AGB416" s="41"/>
      <c r="AGC416" s="41"/>
      <c r="AGD416" s="41"/>
      <c r="AGE416" s="41"/>
      <c r="AGF416" s="41"/>
      <c r="AGG416" s="41"/>
      <c r="AGH416" s="41"/>
      <c r="AGI416" s="41"/>
      <c r="AGJ416" s="41"/>
      <c r="AGK416" s="41"/>
      <c r="AGL416" s="41"/>
      <c r="AGM416" s="41"/>
      <c r="AGN416" s="41"/>
      <c r="AGO416" s="41"/>
      <c r="AGP416" s="41"/>
      <c r="AGQ416" s="41"/>
      <c r="AGR416" s="41"/>
      <c r="AGS416" s="41"/>
      <c r="AGT416" s="41"/>
      <c r="AGU416" s="41"/>
      <c r="AGV416" s="41"/>
      <c r="AGW416" s="41"/>
      <c r="AGX416" s="41"/>
      <c r="AGY416" s="41"/>
      <c r="AGZ416" s="41"/>
      <c r="AHA416" s="41"/>
      <c r="AHB416" s="41"/>
      <c r="AHC416" s="41"/>
      <c r="AHD416" s="41"/>
      <c r="AHE416" s="41"/>
      <c r="AHF416" s="41"/>
      <c r="AHG416" s="41"/>
      <c r="AHH416" s="41"/>
      <c r="AHI416" s="41"/>
      <c r="AHJ416" s="41"/>
      <c r="AHK416" s="41"/>
      <c r="AHL416" s="41"/>
      <c r="AHM416" s="41"/>
      <c r="AHN416" s="41"/>
      <c r="AHO416" s="41"/>
      <c r="AHP416" s="41"/>
      <c r="AHQ416" s="41"/>
      <c r="AHR416" s="41"/>
      <c r="AHS416" s="41"/>
      <c r="AHT416" s="41"/>
      <c r="AHU416" s="41"/>
      <c r="AHV416" s="41"/>
      <c r="AHW416" s="41"/>
      <c r="AHX416" s="41"/>
      <c r="AHY416" s="41"/>
      <c r="AHZ416" s="41"/>
      <c r="AIA416" s="41"/>
      <c r="AIB416" s="41"/>
      <c r="AIC416" s="41"/>
      <c r="AID416" s="41"/>
      <c r="AIE416" s="41"/>
      <c r="AIF416" s="41"/>
      <c r="AIG416" s="41"/>
      <c r="AIH416" s="41"/>
      <c r="AII416" s="41"/>
      <c r="AIJ416" s="41"/>
      <c r="AIK416" s="41"/>
      <c r="AIL416" s="41"/>
      <c r="AIM416" s="41"/>
      <c r="AIN416" s="41"/>
      <c r="AIO416" s="41"/>
      <c r="AIP416" s="41"/>
      <c r="AIQ416" s="41"/>
      <c r="AIR416" s="41"/>
      <c r="AIS416" s="41"/>
      <c r="AIT416" s="41"/>
      <c r="AIU416" s="41"/>
      <c r="AIV416" s="41"/>
      <c r="AIW416" s="41"/>
      <c r="AIX416" s="41"/>
      <c r="AIY416" s="41"/>
      <c r="AIZ416" s="41"/>
      <c r="AJA416" s="41"/>
      <c r="AJB416" s="41"/>
      <c r="AJC416" s="41"/>
      <c r="AJD416" s="41"/>
      <c r="AJE416" s="41"/>
      <c r="AJF416" s="41"/>
      <c r="AJG416" s="41"/>
      <c r="AJH416" s="41"/>
      <c r="AJI416" s="41"/>
      <c r="AJJ416" s="41"/>
      <c r="AJK416" s="41"/>
      <c r="AJL416" s="41"/>
      <c r="AJM416" s="41"/>
      <c r="AJN416" s="41"/>
      <c r="AJO416" s="41"/>
      <c r="AJP416" s="41"/>
      <c r="AJQ416" s="41"/>
      <c r="AJR416" s="41"/>
      <c r="AJS416" s="41"/>
      <c r="AJT416" s="41"/>
      <c r="AJU416" s="41"/>
      <c r="AJV416" s="41"/>
      <c r="AJW416" s="41"/>
      <c r="AJX416" s="41"/>
      <c r="AJY416" s="41"/>
      <c r="AJZ416" s="41"/>
      <c r="AKA416" s="41"/>
      <c r="AKB416" s="41"/>
      <c r="AKC416" s="41"/>
      <c r="AKD416" s="41"/>
      <c r="AKE416" s="41"/>
      <c r="AKF416" s="41"/>
      <c r="AKG416" s="41"/>
      <c r="AKH416" s="41"/>
      <c r="AKI416" s="41"/>
      <c r="AKJ416" s="41"/>
      <c r="AKK416" s="41"/>
      <c r="AKL416" s="41"/>
      <c r="AKM416" s="41"/>
      <c r="AKN416" s="41"/>
      <c r="AKO416" s="41"/>
      <c r="AKP416" s="41"/>
      <c r="AKQ416" s="41"/>
      <c r="AKR416" s="41"/>
      <c r="AKS416" s="41"/>
      <c r="AKT416" s="41"/>
      <c r="AKU416" s="41"/>
      <c r="AKV416" s="41"/>
      <c r="AKW416" s="41"/>
      <c r="AKX416" s="41"/>
      <c r="AKY416" s="41"/>
      <c r="AKZ416" s="41"/>
      <c r="ALA416" s="41"/>
      <c r="ALB416" s="41"/>
      <c r="ALC416" s="41"/>
      <c r="ALD416" s="41"/>
      <c r="ALE416" s="41"/>
      <c r="ALF416" s="41"/>
      <c r="ALG416" s="41"/>
      <c r="ALH416" s="41"/>
      <c r="ALI416" s="41"/>
      <c r="ALJ416" s="41"/>
      <c r="ALK416" s="41"/>
      <c r="ALL416" s="41"/>
      <c r="ALM416" s="41"/>
      <c r="ALN416" s="41"/>
      <c r="ALO416" s="41"/>
      <c r="ALP416" s="41"/>
      <c r="ALQ416" s="41"/>
      <c r="ALR416" s="41"/>
      <c r="ALS416" s="41"/>
      <c r="ALT416" s="41"/>
      <c r="ALU416" s="41"/>
      <c r="ALV416" s="41"/>
      <c r="ALW416" s="41"/>
      <c r="ALX416" s="41"/>
      <c r="ALY416" s="41"/>
      <c r="ALZ416" s="41"/>
      <c r="AMA416" s="41"/>
      <c r="AMB416" s="41"/>
      <c r="AMC416" s="41"/>
      <c r="AMD416" s="41"/>
      <c r="AME416" s="41"/>
    </row>
    <row r="417" spans="1:1019" ht="34.5" customHeight="1" x14ac:dyDescent="0.2"/>
    <row r="418" spans="1:1019" ht="21.75" customHeight="1" x14ac:dyDescent="0.2"/>
    <row r="419" spans="1:1019" ht="24.75" customHeight="1" x14ac:dyDescent="0.2"/>
    <row r="420" spans="1:1019" ht="15.75" customHeight="1" x14ac:dyDescent="0.2"/>
    <row r="421" spans="1:1019" ht="15.75" customHeight="1" x14ac:dyDescent="0.2"/>
    <row r="422" spans="1:1019" ht="23.25" customHeight="1" x14ac:dyDescent="0.2"/>
    <row r="423" spans="1:1019" ht="22.5" customHeight="1" x14ac:dyDescent="0.2"/>
    <row r="424" spans="1:1019" ht="15.75" customHeight="1" x14ac:dyDescent="0.2"/>
    <row r="425" spans="1:1019" ht="15.75" customHeight="1" x14ac:dyDescent="0.2"/>
    <row r="426" spans="1:1019" ht="16.5" customHeight="1" x14ac:dyDescent="0.2"/>
    <row r="427" spans="1:1019" s="95" customFormat="1" ht="16.5" customHeight="1" x14ac:dyDescent="0.2">
      <c r="A427" s="42"/>
      <c r="B427" s="42"/>
      <c r="C427" s="42"/>
      <c r="D427" s="42"/>
      <c r="E427" s="42"/>
      <c r="F427" s="42"/>
      <c r="G427" s="42"/>
      <c r="H427" s="42"/>
      <c r="I427" s="42"/>
      <c r="J427" s="42"/>
      <c r="K427" s="42"/>
      <c r="L427" s="42"/>
      <c r="M427" s="42"/>
      <c r="N427" s="42"/>
      <c r="O427" s="41"/>
      <c r="P427" s="41"/>
      <c r="Q427" s="41"/>
      <c r="R427" s="41"/>
      <c r="S427" s="42"/>
      <c r="T427" s="42"/>
      <c r="U427" s="42"/>
      <c r="V427" s="42"/>
      <c r="W427" s="42"/>
      <c r="X427" s="42"/>
      <c r="Y427" s="42"/>
      <c r="Z427" s="42"/>
      <c r="AA427" s="41"/>
      <c r="AB427" s="41"/>
      <c r="AC427" s="60"/>
      <c r="AD427" s="60"/>
      <c r="AE427" s="60"/>
      <c r="AF427" s="60"/>
      <c r="AG427" s="94"/>
      <c r="AH427" s="94"/>
      <c r="AI427" s="94"/>
      <c r="AJ427" s="94"/>
      <c r="AK427" s="94"/>
      <c r="AL427" s="94"/>
      <c r="AM427" s="94"/>
      <c r="AN427" s="94"/>
      <c r="AO427" s="94"/>
    </row>
    <row r="428" spans="1:1019" ht="19.5" customHeight="1" x14ac:dyDescent="0.2"/>
    <row r="429" spans="1:1019" ht="18" customHeight="1" x14ac:dyDescent="0.2">
      <c r="AG429" s="41"/>
      <c r="AH429" s="41"/>
      <c r="AI429" s="41"/>
      <c r="AJ429" s="41"/>
      <c r="AK429" s="41"/>
      <c r="AL429" s="41"/>
      <c r="AM429" s="41"/>
      <c r="AN429" s="41"/>
      <c r="AO429" s="41"/>
      <c r="AP429" s="41"/>
      <c r="AQ429" s="41"/>
      <c r="AR429" s="41"/>
      <c r="AS429" s="41"/>
      <c r="AT429" s="41"/>
      <c r="AU429" s="41"/>
      <c r="AV429" s="41"/>
      <c r="AW429" s="41"/>
      <c r="AX429" s="41"/>
      <c r="AY429" s="41"/>
      <c r="AZ429" s="41"/>
      <c r="BA429" s="41"/>
      <c r="BB429" s="41"/>
      <c r="BC429" s="41"/>
      <c r="BD429" s="41"/>
      <c r="BE429" s="41"/>
      <c r="BF429" s="41"/>
      <c r="BG429" s="41"/>
      <c r="BH429" s="41"/>
      <c r="BI429" s="41"/>
      <c r="BJ429" s="41"/>
      <c r="BK429" s="41"/>
      <c r="BL429" s="41"/>
      <c r="BM429" s="41"/>
      <c r="BN429" s="41"/>
      <c r="BO429" s="41"/>
      <c r="BP429" s="41"/>
      <c r="BQ429" s="41"/>
      <c r="BR429" s="41"/>
      <c r="BS429" s="41"/>
      <c r="BT429" s="41"/>
      <c r="BU429" s="41"/>
      <c r="BV429" s="41"/>
      <c r="BW429" s="41"/>
      <c r="BX429" s="41"/>
      <c r="BY429" s="41"/>
      <c r="BZ429" s="41"/>
      <c r="CA429" s="41"/>
      <c r="CB429" s="41"/>
      <c r="CC429" s="41"/>
      <c r="CD429" s="41"/>
      <c r="CE429" s="41"/>
      <c r="CF429" s="41"/>
      <c r="CG429" s="41"/>
      <c r="CH429" s="41"/>
      <c r="CI429" s="41"/>
      <c r="CJ429" s="41"/>
      <c r="CK429" s="41"/>
      <c r="CL429" s="41"/>
      <c r="CM429" s="41"/>
      <c r="CN429" s="41"/>
      <c r="CO429" s="41"/>
      <c r="CP429" s="41"/>
      <c r="CQ429" s="41"/>
      <c r="CR429" s="41"/>
      <c r="CS429" s="41"/>
      <c r="CT429" s="41"/>
      <c r="CU429" s="41"/>
      <c r="CV429" s="41"/>
      <c r="CW429" s="41"/>
      <c r="CX429" s="41"/>
      <c r="CY429" s="41"/>
      <c r="CZ429" s="41"/>
      <c r="DA429" s="41"/>
      <c r="DB429" s="41"/>
      <c r="DC429" s="41"/>
      <c r="DD429" s="41"/>
      <c r="DE429" s="41"/>
      <c r="DF429" s="41"/>
      <c r="DG429" s="41"/>
      <c r="DH429" s="41"/>
      <c r="DI429" s="41"/>
      <c r="DJ429" s="41"/>
      <c r="DK429" s="41"/>
      <c r="DL429" s="41"/>
      <c r="DM429" s="41"/>
      <c r="DN429" s="41"/>
      <c r="DO429" s="41"/>
      <c r="DP429" s="41"/>
      <c r="DQ429" s="41"/>
      <c r="DR429" s="41"/>
      <c r="DS429" s="41"/>
      <c r="DT429" s="41"/>
      <c r="DU429" s="41"/>
      <c r="DV429" s="41"/>
      <c r="DW429" s="41"/>
      <c r="DX429" s="41"/>
      <c r="DY429" s="41"/>
      <c r="DZ429" s="41"/>
      <c r="EA429" s="41"/>
      <c r="EB429" s="41"/>
      <c r="EC429" s="41"/>
      <c r="ED429" s="41"/>
      <c r="EE429" s="41"/>
      <c r="EF429" s="41"/>
      <c r="EG429" s="41"/>
      <c r="EH429" s="41"/>
      <c r="EI429" s="41"/>
      <c r="EJ429" s="41"/>
      <c r="EK429" s="41"/>
      <c r="EL429" s="41"/>
      <c r="EM429" s="41"/>
      <c r="EN429" s="41"/>
      <c r="EO429" s="41"/>
      <c r="EP429" s="41"/>
      <c r="EQ429" s="41"/>
      <c r="ER429" s="41"/>
      <c r="ES429" s="41"/>
      <c r="ET429" s="41"/>
      <c r="EU429" s="41"/>
      <c r="EV429" s="41"/>
      <c r="EW429" s="41"/>
      <c r="EX429" s="41"/>
      <c r="EY429" s="41"/>
      <c r="EZ429" s="41"/>
      <c r="FA429" s="41"/>
      <c r="FB429" s="41"/>
      <c r="FC429" s="41"/>
      <c r="FD429" s="41"/>
      <c r="FE429" s="41"/>
      <c r="FF429" s="41"/>
      <c r="FG429" s="41"/>
      <c r="FH429" s="41"/>
      <c r="FI429" s="41"/>
      <c r="FJ429" s="41"/>
      <c r="FK429" s="41"/>
      <c r="FL429" s="41"/>
      <c r="FM429" s="41"/>
      <c r="FN429" s="41"/>
      <c r="FO429" s="41"/>
      <c r="FP429" s="41"/>
      <c r="FQ429" s="41"/>
      <c r="FR429" s="41"/>
      <c r="FS429" s="41"/>
      <c r="FT429" s="41"/>
      <c r="FU429" s="41"/>
      <c r="FV429" s="41"/>
      <c r="FW429" s="41"/>
      <c r="FX429" s="41"/>
      <c r="FY429" s="41"/>
      <c r="FZ429" s="41"/>
      <c r="GA429" s="41"/>
      <c r="GB429" s="41"/>
      <c r="GC429" s="41"/>
      <c r="GD429" s="41"/>
      <c r="GE429" s="41"/>
      <c r="GF429" s="41"/>
      <c r="GG429" s="41"/>
      <c r="GH429" s="41"/>
      <c r="GI429" s="41"/>
      <c r="GJ429" s="41"/>
      <c r="GK429" s="41"/>
      <c r="GL429" s="41"/>
      <c r="GM429" s="41"/>
      <c r="GN429" s="41"/>
      <c r="GO429" s="41"/>
      <c r="GP429" s="41"/>
      <c r="GQ429" s="41"/>
      <c r="GR429" s="41"/>
      <c r="GS429" s="41"/>
      <c r="GT429" s="41"/>
      <c r="GU429" s="41"/>
      <c r="GV429" s="41"/>
      <c r="GW429" s="41"/>
      <c r="GX429" s="41"/>
      <c r="GY429" s="41"/>
      <c r="GZ429" s="41"/>
      <c r="HA429" s="41"/>
      <c r="HB429" s="41"/>
      <c r="HC429" s="41"/>
      <c r="HD429" s="41"/>
      <c r="HE429" s="41"/>
      <c r="HF429" s="41"/>
      <c r="HG429" s="41"/>
      <c r="HH429" s="41"/>
      <c r="HI429" s="41"/>
      <c r="HJ429" s="41"/>
      <c r="HK429" s="41"/>
      <c r="HL429" s="41"/>
      <c r="HM429" s="41"/>
      <c r="HN429" s="41"/>
      <c r="HO429" s="41"/>
      <c r="HP429" s="41"/>
      <c r="HQ429" s="41"/>
      <c r="HR429" s="41"/>
      <c r="HS429" s="41"/>
      <c r="HT429" s="41"/>
      <c r="HU429" s="41"/>
      <c r="HV429" s="41"/>
      <c r="HW429" s="41"/>
      <c r="HX429" s="41"/>
      <c r="HY429" s="41"/>
      <c r="HZ429" s="41"/>
      <c r="IA429" s="41"/>
      <c r="IB429" s="41"/>
      <c r="IC429" s="41"/>
      <c r="ID429" s="41"/>
      <c r="IE429" s="41"/>
      <c r="IF429" s="41"/>
      <c r="IG429" s="41"/>
      <c r="IH429" s="41"/>
      <c r="II429" s="41"/>
      <c r="IJ429" s="41"/>
      <c r="IK429" s="41"/>
      <c r="IL429" s="41"/>
      <c r="IM429" s="41"/>
      <c r="IN429" s="41"/>
      <c r="IO429" s="41"/>
      <c r="IP429" s="41"/>
      <c r="IQ429" s="41"/>
      <c r="IR429" s="41"/>
      <c r="IS429" s="41"/>
      <c r="IT429" s="41"/>
      <c r="IU429" s="41"/>
      <c r="IV429" s="41"/>
      <c r="IW429" s="41"/>
      <c r="IX429" s="41"/>
      <c r="IY429" s="41"/>
      <c r="IZ429" s="41"/>
      <c r="JA429" s="41"/>
      <c r="JB429" s="41"/>
      <c r="JC429" s="41"/>
      <c r="JD429" s="41"/>
      <c r="JE429" s="41"/>
      <c r="JF429" s="41"/>
      <c r="JG429" s="41"/>
      <c r="JH429" s="41"/>
      <c r="JI429" s="41"/>
      <c r="JJ429" s="41"/>
      <c r="JK429" s="41"/>
      <c r="JL429" s="41"/>
      <c r="JM429" s="41"/>
      <c r="JN429" s="41"/>
      <c r="JO429" s="41"/>
      <c r="JP429" s="41"/>
      <c r="JQ429" s="41"/>
      <c r="JR429" s="41"/>
      <c r="JS429" s="41"/>
      <c r="JT429" s="41"/>
      <c r="JU429" s="41"/>
      <c r="JV429" s="41"/>
      <c r="JW429" s="41"/>
      <c r="JX429" s="41"/>
      <c r="JY429" s="41"/>
      <c r="JZ429" s="41"/>
      <c r="KA429" s="41"/>
      <c r="KB429" s="41"/>
      <c r="KC429" s="41"/>
      <c r="KD429" s="41"/>
      <c r="KE429" s="41"/>
      <c r="KF429" s="41"/>
      <c r="KG429" s="41"/>
      <c r="KH429" s="41"/>
      <c r="KI429" s="41"/>
      <c r="KJ429" s="41"/>
      <c r="KK429" s="41"/>
      <c r="KL429" s="41"/>
      <c r="KM429" s="41"/>
      <c r="KN429" s="41"/>
      <c r="KO429" s="41"/>
      <c r="KP429" s="41"/>
      <c r="KQ429" s="41"/>
      <c r="KR429" s="41"/>
      <c r="KS429" s="41"/>
      <c r="KT429" s="41"/>
      <c r="KU429" s="41"/>
      <c r="KV429" s="41"/>
      <c r="KW429" s="41"/>
      <c r="KX429" s="41"/>
      <c r="KY429" s="41"/>
      <c r="KZ429" s="41"/>
      <c r="LA429" s="41"/>
      <c r="LB429" s="41"/>
      <c r="LC429" s="41"/>
      <c r="LD429" s="41"/>
      <c r="LE429" s="41"/>
      <c r="LF429" s="41"/>
      <c r="LG429" s="41"/>
      <c r="LH429" s="41"/>
      <c r="LI429" s="41"/>
      <c r="LJ429" s="41"/>
      <c r="LK429" s="41"/>
      <c r="LL429" s="41"/>
      <c r="LM429" s="41"/>
      <c r="LN429" s="41"/>
      <c r="LO429" s="41"/>
      <c r="LP429" s="41"/>
      <c r="LQ429" s="41"/>
      <c r="LR429" s="41"/>
      <c r="LS429" s="41"/>
      <c r="LT429" s="41"/>
      <c r="LU429" s="41"/>
      <c r="LV429" s="41"/>
      <c r="LW429" s="41"/>
      <c r="LX429" s="41"/>
      <c r="LY429" s="41"/>
      <c r="LZ429" s="41"/>
      <c r="MA429" s="41"/>
      <c r="MB429" s="41"/>
      <c r="MC429" s="41"/>
      <c r="MD429" s="41"/>
      <c r="ME429" s="41"/>
      <c r="MF429" s="41"/>
      <c r="MG429" s="41"/>
      <c r="MH429" s="41"/>
      <c r="MI429" s="41"/>
      <c r="MJ429" s="41"/>
      <c r="MK429" s="41"/>
      <c r="ML429" s="41"/>
      <c r="MM429" s="41"/>
      <c r="MN429" s="41"/>
      <c r="MO429" s="41"/>
      <c r="MP429" s="41"/>
      <c r="MQ429" s="41"/>
      <c r="MR429" s="41"/>
      <c r="MS429" s="41"/>
      <c r="MT429" s="41"/>
      <c r="MU429" s="41"/>
      <c r="MV429" s="41"/>
      <c r="MW429" s="41"/>
      <c r="MX429" s="41"/>
      <c r="MY429" s="41"/>
      <c r="MZ429" s="41"/>
      <c r="NA429" s="41"/>
      <c r="NB429" s="41"/>
      <c r="NC429" s="41"/>
      <c r="ND429" s="41"/>
      <c r="NE429" s="41"/>
      <c r="NF429" s="41"/>
      <c r="NG429" s="41"/>
      <c r="NH429" s="41"/>
      <c r="NI429" s="41"/>
      <c r="NJ429" s="41"/>
      <c r="NK429" s="41"/>
      <c r="NL429" s="41"/>
      <c r="NM429" s="41"/>
      <c r="NN429" s="41"/>
      <c r="NO429" s="41"/>
      <c r="NP429" s="41"/>
      <c r="NQ429" s="41"/>
      <c r="NR429" s="41"/>
      <c r="NS429" s="41"/>
      <c r="NT429" s="41"/>
      <c r="NU429" s="41"/>
      <c r="NV429" s="41"/>
      <c r="NW429" s="41"/>
      <c r="NX429" s="41"/>
      <c r="NY429" s="41"/>
      <c r="NZ429" s="41"/>
      <c r="OA429" s="41"/>
      <c r="OB429" s="41"/>
      <c r="OC429" s="41"/>
      <c r="OD429" s="41"/>
      <c r="OE429" s="41"/>
      <c r="OF429" s="41"/>
      <c r="OG429" s="41"/>
      <c r="OH429" s="41"/>
      <c r="OI429" s="41"/>
      <c r="OJ429" s="41"/>
      <c r="OK429" s="41"/>
      <c r="OL429" s="41"/>
      <c r="OM429" s="41"/>
      <c r="ON429" s="41"/>
      <c r="OO429" s="41"/>
      <c r="OP429" s="41"/>
      <c r="OQ429" s="41"/>
      <c r="OR429" s="41"/>
      <c r="OS429" s="41"/>
      <c r="OT429" s="41"/>
      <c r="OU429" s="41"/>
      <c r="OV429" s="41"/>
      <c r="OW429" s="41"/>
      <c r="OX429" s="41"/>
      <c r="OY429" s="41"/>
      <c r="OZ429" s="41"/>
      <c r="PA429" s="41"/>
      <c r="PB429" s="41"/>
      <c r="PC429" s="41"/>
      <c r="PD429" s="41"/>
      <c r="PE429" s="41"/>
      <c r="PF429" s="41"/>
      <c r="PG429" s="41"/>
      <c r="PH429" s="41"/>
      <c r="PI429" s="41"/>
      <c r="PJ429" s="41"/>
      <c r="PK429" s="41"/>
      <c r="PL429" s="41"/>
      <c r="PM429" s="41"/>
      <c r="PN429" s="41"/>
      <c r="PO429" s="41"/>
      <c r="PP429" s="41"/>
      <c r="PQ429" s="41"/>
      <c r="PR429" s="41"/>
      <c r="PS429" s="41"/>
      <c r="PT429" s="41"/>
      <c r="PU429" s="41"/>
      <c r="PV429" s="41"/>
      <c r="PW429" s="41"/>
      <c r="PX429" s="41"/>
      <c r="PY429" s="41"/>
      <c r="PZ429" s="41"/>
      <c r="QA429" s="41"/>
      <c r="QB429" s="41"/>
      <c r="QC429" s="41"/>
      <c r="QD429" s="41"/>
      <c r="QE429" s="41"/>
      <c r="QF429" s="41"/>
      <c r="QG429" s="41"/>
      <c r="QH429" s="41"/>
      <c r="QI429" s="41"/>
      <c r="QJ429" s="41"/>
      <c r="QK429" s="41"/>
      <c r="QL429" s="41"/>
      <c r="QM429" s="41"/>
      <c r="QN429" s="41"/>
      <c r="QO429" s="41"/>
      <c r="QP429" s="41"/>
      <c r="QQ429" s="41"/>
      <c r="QR429" s="41"/>
      <c r="QS429" s="41"/>
      <c r="QT429" s="41"/>
      <c r="QU429" s="41"/>
      <c r="QV429" s="41"/>
      <c r="QW429" s="41"/>
      <c r="QX429" s="41"/>
      <c r="QY429" s="41"/>
      <c r="QZ429" s="41"/>
      <c r="RA429" s="41"/>
      <c r="RB429" s="41"/>
      <c r="RC429" s="41"/>
      <c r="RD429" s="41"/>
      <c r="RE429" s="41"/>
      <c r="RF429" s="41"/>
      <c r="RG429" s="41"/>
      <c r="RH429" s="41"/>
      <c r="RI429" s="41"/>
      <c r="RJ429" s="41"/>
      <c r="RK429" s="41"/>
      <c r="RL429" s="41"/>
      <c r="RM429" s="41"/>
      <c r="RN429" s="41"/>
      <c r="RO429" s="41"/>
      <c r="RP429" s="41"/>
      <c r="RQ429" s="41"/>
      <c r="RR429" s="41"/>
      <c r="RS429" s="41"/>
      <c r="RT429" s="41"/>
      <c r="RU429" s="41"/>
      <c r="RV429" s="41"/>
      <c r="RW429" s="41"/>
      <c r="RX429" s="41"/>
      <c r="RY429" s="41"/>
      <c r="RZ429" s="41"/>
      <c r="SA429" s="41"/>
      <c r="SB429" s="41"/>
      <c r="SC429" s="41"/>
      <c r="SD429" s="41"/>
      <c r="SE429" s="41"/>
      <c r="SF429" s="41"/>
      <c r="SG429" s="41"/>
      <c r="SH429" s="41"/>
      <c r="SI429" s="41"/>
      <c r="SJ429" s="41"/>
      <c r="SK429" s="41"/>
      <c r="SL429" s="41"/>
      <c r="SM429" s="41"/>
      <c r="SN429" s="41"/>
      <c r="SO429" s="41"/>
      <c r="SP429" s="41"/>
      <c r="SQ429" s="41"/>
      <c r="SR429" s="41"/>
      <c r="SS429" s="41"/>
      <c r="ST429" s="41"/>
      <c r="SU429" s="41"/>
      <c r="SV429" s="41"/>
      <c r="SW429" s="41"/>
      <c r="SX429" s="41"/>
      <c r="SY429" s="41"/>
      <c r="SZ429" s="41"/>
      <c r="TA429" s="41"/>
      <c r="TB429" s="41"/>
      <c r="TC429" s="41"/>
      <c r="TD429" s="41"/>
      <c r="TE429" s="41"/>
      <c r="TF429" s="41"/>
      <c r="TG429" s="41"/>
      <c r="TH429" s="41"/>
      <c r="TI429" s="41"/>
      <c r="TJ429" s="41"/>
      <c r="TK429" s="41"/>
      <c r="TL429" s="41"/>
      <c r="TM429" s="41"/>
      <c r="TN429" s="41"/>
      <c r="TO429" s="41"/>
      <c r="TP429" s="41"/>
      <c r="TQ429" s="41"/>
      <c r="TR429" s="41"/>
      <c r="TS429" s="41"/>
      <c r="TT429" s="41"/>
      <c r="TU429" s="41"/>
      <c r="TV429" s="41"/>
      <c r="TW429" s="41"/>
      <c r="TX429" s="41"/>
      <c r="TY429" s="41"/>
      <c r="TZ429" s="41"/>
      <c r="UA429" s="41"/>
      <c r="UB429" s="41"/>
      <c r="UC429" s="41"/>
      <c r="UD429" s="41"/>
      <c r="UE429" s="41"/>
      <c r="UF429" s="41"/>
      <c r="UG429" s="41"/>
      <c r="UH429" s="41"/>
      <c r="UI429" s="41"/>
      <c r="UJ429" s="41"/>
      <c r="UK429" s="41"/>
      <c r="UL429" s="41"/>
      <c r="UM429" s="41"/>
      <c r="UN429" s="41"/>
      <c r="UO429" s="41"/>
      <c r="UP429" s="41"/>
      <c r="UQ429" s="41"/>
      <c r="UR429" s="41"/>
      <c r="US429" s="41"/>
      <c r="UT429" s="41"/>
      <c r="UU429" s="41"/>
      <c r="UV429" s="41"/>
      <c r="UW429" s="41"/>
      <c r="UX429" s="41"/>
      <c r="UY429" s="41"/>
      <c r="UZ429" s="41"/>
      <c r="VA429" s="41"/>
      <c r="VB429" s="41"/>
      <c r="VC429" s="41"/>
      <c r="VD429" s="41"/>
      <c r="VE429" s="41"/>
      <c r="VF429" s="41"/>
      <c r="VG429" s="41"/>
      <c r="VH429" s="41"/>
      <c r="VI429" s="41"/>
      <c r="VJ429" s="41"/>
      <c r="VK429" s="41"/>
      <c r="VL429" s="41"/>
      <c r="VM429" s="41"/>
      <c r="VN429" s="41"/>
      <c r="VO429" s="41"/>
      <c r="VP429" s="41"/>
      <c r="VQ429" s="41"/>
      <c r="VR429" s="41"/>
      <c r="VS429" s="41"/>
      <c r="VT429" s="41"/>
      <c r="VU429" s="41"/>
      <c r="VV429" s="41"/>
      <c r="VW429" s="41"/>
      <c r="VX429" s="41"/>
      <c r="VY429" s="41"/>
      <c r="VZ429" s="41"/>
      <c r="WA429" s="41"/>
      <c r="WB429" s="41"/>
      <c r="WC429" s="41"/>
      <c r="WD429" s="41"/>
      <c r="WE429" s="41"/>
      <c r="WF429" s="41"/>
      <c r="WG429" s="41"/>
      <c r="WH429" s="41"/>
      <c r="WI429" s="41"/>
      <c r="WJ429" s="41"/>
      <c r="WK429" s="41"/>
      <c r="WL429" s="41"/>
      <c r="WM429" s="41"/>
      <c r="WN429" s="41"/>
      <c r="WO429" s="41"/>
      <c r="WP429" s="41"/>
      <c r="WQ429" s="41"/>
      <c r="WR429" s="41"/>
      <c r="WS429" s="41"/>
      <c r="WT429" s="41"/>
      <c r="WU429" s="41"/>
      <c r="WV429" s="41"/>
      <c r="WW429" s="41"/>
      <c r="WX429" s="41"/>
      <c r="WY429" s="41"/>
      <c r="WZ429" s="41"/>
      <c r="XA429" s="41"/>
      <c r="XB429" s="41"/>
      <c r="XC429" s="41"/>
      <c r="XD429" s="41"/>
      <c r="XE429" s="41"/>
      <c r="XF429" s="41"/>
      <c r="XG429" s="41"/>
      <c r="XH429" s="41"/>
      <c r="XI429" s="41"/>
      <c r="XJ429" s="41"/>
      <c r="XK429" s="41"/>
      <c r="XL429" s="41"/>
      <c r="XM429" s="41"/>
      <c r="XN429" s="41"/>
      <c r="XO429" s="41"/>
      <c r="XP429" s="41"/>
      <c r="XQ429" s="41"/>
      <c r="XR429" s="41"/>
      <c r="XS429" s="41"/>
      <c r="XT429" s="41"/>
      <c r="XU429" s="41"/>
      <c r="XV429" s="41"/>
      <c r="XW429" s="41"/>
      <c r="XX429" s="41"/>
      <c r="XY429" s="41"/>
      <c r="XZ429" s="41"/>
      <c r="YA429" s="41"/>
      <c r="YB429" s="41"/>
      <c r="YC429" s="41"/>
      <c r="YD429" s="41"/>
      <c r="YE429" s="41"/>
      <c r="YF429" s="41"/>
      <c r="YG429" s="41"/>
      <c r="YH429" s="41"/>
      <c r="YI429" s="41"/>
      <c r="YJ429" s="41"/>
      <c r="YK429" s="41"/>
      <c r="YL429" s="41"/>
      <c r="YM429" s="41"/>
      <c r="YN429" s="41"/>
      <c r="YO429" s="41"/>
      <c r="YP429" s="41"/>
      <c r="YQ429" s="41"/>
      <c r="YR429" s="41"/>
      <c r="YS429" s="41"/>
      <c r="YT429" s="41"/>
      <c r="YU429" s="41"/>
      <c r="YV429" s="41"/>
      <c r="YW429" s="41"/>
      <c r="YX429" s="41"/>
      <c r="YY429" s="41"/>
      <c r="YZ429" s="41"/>
      <c r="ZA429" s="41"/>
      <c r="ZB429" s="41"/>
      <c r="ZC429" s="41"/>
      <c r="ZD429" s="41"/>
      <c r="ZE429" s="41"/>
      <c r="ZF429" s="41"/>
      <c r="ZG429" s="41"/>
      <c r="ZH429" s="41"/>
      <c r="ZI429" s="41"/>
      <c r="ZJ429" s="41"/>
      <c r="ZK429" s="41"/>
      <c r="ZL429" s="41"/>
      <c r="ZM429" s="41"/>
      <c r="ZN429" s="41"/>
      <c r="ZO429" s="41"/>
      <c r="ZP429" s="41"/>
      <c r="ZQ429" s="41"/>
      <c r="ZR429" s="41"/>
      <c r="ZS429" s="41"/>
      <c r="ZT429" s="41"/>
      <c r="ZU429" s="41"/>
      <c r="ZV429" s="41"/>
      <c r="ZW429" s="41"/>
      <c r="ZX429" s="41"/>
      <c r="ZY429" s="41"/>
      <c r="ZZ429" s="41"/>
      <c r="AAA429" s="41"/>
      <c r="AAB429" s="41"/>
      <c r="AAC429" s="41"/>
      <c r="AAD429" s="41"/>
      <c r="AAE429" s="41"/>
      <c r="AAF429" s="41"/>
      <c r="AAG429" s="41"/>
      <c r="AAH429" s="41"/>
      <c r="AAI429" s="41"/>
      <c r="AAJ429" s="41"/>
      <c r="AAK429" s="41"/>
      <c r="AAL429" s="41"/>
      <c r="AAM429" s="41"/>
      <c r="AAN429" s="41"/>
      <c r="AAO429" s="41"/>
      <c r="AAP429" s="41"/>
      <c r="AAQ429" s="41"/>
      <c r="AAR429" s="41"/>
      <c r="AAS429" s="41"/>
      <c r="AAT429" s="41"/>
      <c r="AAU429" s="41"/>
      <c r="AAV429" s="41"/>
      <c r="AAW429" s="41"/>
      <c r="AAX429" s="41"/>
      <c r="AAY429" s="41"/>
      <c r="AAZ429" s="41"/>
      <c r="ABA429" s="41"/>
      <c r="ABB429" s="41"/>
      <c r="ABC429" s="41"/>
      <c r="ABD429" s="41"/>
      <c r="ABE429" s="41"/>
      <c r="ABF429" s="41"/>
      <c r="ABG429" s="41"/>
      <c r="ABH429" s="41"/>
      <c r="ABI429" s="41"/>
      <c r="ABJ429" s="41"/>
      <c r="ABK429" s="41"/>
      <c r="ABL429" s="41"/>
      <c r="ABM429" s="41"/>
      <c r="ABN429" s="41"/>
      <c r="ABO429" s="41"/>
      <c r="ABP429" s="41"/>
      <c r="ABQ429" s="41"/>
      <c r="ABR429" s="41"/>
      <c r="ABS429" s="41"/>
      <c r="ABT429" s="41"/>
      <c r="ABU429" s="41"/>
      <c r="ABV429" s="41"/>
      <c r="ABW429" s="41"/>
      <c r="ABX429" s="41"/>
      <c r="ABY429" s="41"/>
      <c r="ABZ429" s="41"/>
      <c r="ACA429" s="41"/>
      <c r="ACB429" s="41"/>
      <c r="ACC429" s="41"/>
      <c r="ACD429" s="41"/>
      <c r="ACE429" s="41"/>
      <c r="ACF429" s="41"/>
      <c r="ACG429" s="41"/>
      <c r="ACH429" s="41"/>
      <c r="ACI429" s="41"/>
      <c r="ACJ429" s="41"/>
      <c r="ACK429" s="41"/>
      <c r="ACL429" s="41"/>
      <c r="ACM429" s="41"/>
      <c r="ACN429" s="41"/>
      <c r="ACO429" s="41"/>
      <c r="ACP429" s="41"/>
      <c r="ACQ429" s="41"/>
      <c r="ACR429" s="41"/>
      <c r="ACS429" s="41"/>
      <c r="ACT429" s="41"/>
      <c r="ACU429" s="41"/>
      <c r="ACV429" s="41"/>
      <c r="ACW429" s="41"/>
      <c r="ACX429" s="41"/>
      <c r="ACY429" s="41"/>
      <c r="ACZ429" s="41"/>
      <c r="ADA429" s="41"/>
      <c r="ADB429" s="41"/>
      <c r="ADC429" s="41"/>
      <c r="ADD429" s="41"/>
      <c r="ADE429" s="41"/>
      <c r="ADF429" s="41"/>
      <c r="ADG429" s="41"/>
      <c r="ADH429" s="41"/>
      <c r="ADI429" s="41"/>
      <c r="ADJ429" s="41"/>
      <c r="ADK429" s="41"/>
      <c r="ADL429" s="41"/>
      <c r="ADM429" s="41"/>
      <c r="ADN429" s="41"/>
      <c r="ADO429" s="41"/>
      <c r="ADP429" s="41"/>
      <c r="ADQ429" s="41"/>
      <c r="ADR429" s="41"/>
      <c r="ADS429" s="41"/>
      <c r="ADT429" s="41"/>
      <c r="ADU429" s="41"/>
      <c r="ADV429" s="41"/>
      <c r="ADW429" s="41"/>
      <c r="ADX429" s="41"/>
      <c r="ADY429" s="41"/>
      <c r="ADZ429" s="41"/>
      <c r="AEA429" s="41"/>
      <c r="AEB429" s="41"/>
      <c r="AEC429" s="41"/>
      <c r="AED429" s="41"/>
      <c r="AEE429" s="41"/>
      <c r="AEF429" s="41"/>
      <c r="AEG429" s="41"/>
      <c r="AEH429" s="41"/>
      <c r="AEI429" s="41"/>
      <c r="AEJ429" s="41"/>
      <c r="AEK429" s="41"/>
      <c r="AEL429" s="41"/>
      <c r="AEM429" s="41"/>
      <c r="AEN429" s="41"/>
      <c r="AEO429" s="41"/>
      <c r="AEP429" s="41"/>
      <c r="AEQ429" s="41"/>
      <c r="AER429" s="41"/>
      <c r="AES429" s="41"/>
      <c r="AET429" s="41"/>
      <c r="AEU429" s="41"/>
      <c r="AEV429" s="41"/>
      <c r="AEW429" s="41"/>
      <c r="AEX429" s="41"/>
      <c r="AEY429" s="41"/>
      <c r="AEZ429" s="41"/>
      <c r="AFA429" s="41"/>
      <c r="AFB429" s="41"/>
      <c r="AFC429" s="41"/>
      <c r="AFD429" s="41"/>
      <c r="AFE429" s="41"/>
      <c r="AFF429" s="41"/>
      <c r="AFG429" s="41"/>
      <c r="AFH429" s="41"/>
      <c r="AFI429" s="41"/>
      <c r="AFJ429" s="41"/>
      <c r="AFK429" s="41"/>
      <c r="AFL429" s="41"/>
      <c r="AFM429" s="41"/>
      <c r="AFN429" s="41"/>
      <c r="AFO429" s="41"/>
      <c r="AFP429" s="41"/>
      <c r="AFQ429" s="41"/>
      <c r="AFR429" s="41"/>
      <c r="AFS429" s="41"/>
      <c r="AFT429" s="41"/>
      <c r="AFU429" s="41"/>
      <c r="AFV429" s="41"/>
      <c r="AFW429" s="41"/>
      <c r="AFX429" s="41"/>
      <c r="AFY429" s="41"/>
      <c r="AFZ429" s="41"/>
      <c r="AGA429" s="41"/>
      <c r="AGB429" s="41"/>
      <c r="AGC429" s="41"/>
      <c r="AGD429" s="41"/>
      <c r="AGE429" s="41"/>
      <c r="AGF429" s="41"/>
      <c r="AGG429" s="41"/>
      <c r="AGH429" s="41"/>
      <c r="AGI429" s="41"/>
      <c r="AGJ429" s="41"/>
      <c r="AGK429" s="41"/>
      <c r="AGL429" s="41"/>
      <c r="AGM429" s="41"/>
      <c r="AGN429" s="41"/>
      <c r="AGO429" s="41"/>
      <c r="AGP429" s="41"/>
      <c r="AGQ429" s="41"/>
      <c r="AGR429" s="41"/>
      <c r="AGS429" s="41"/>
      <c r="AGT429" s="41"/>
      <c r="AGU429" s="41"/>
      <c r="AGV429" s="41"/>
      <c r="AGW429" s="41"/>
      <c r="AGX429" s="41"/>
      <c r="AGY429" s="41"/>
      <c r="AGZ429" s="41"/>
      <c r="AHA429" s="41"/>
      <c r="AHB429" s="41"/>
      <c r="AHC429" s="41"/>
      <c r="AHD429" s="41"/>
      <c r="AHE429" s="41"/>
      <c r="AHF429" s="41"/>
      <c r="AHG429" s="41"/>
      <c r="AHH429" s="41"/>
      <c r="AHI429" s="41"/>
      <c r="AHJ429" s="41"/>
      <c r="AHK429" s="41"/>
      <c r="AHL429" s="41"/>
      <c r="AHM429" s="41"/>
      <c r="AHN429" s="41"/>
      <c r="AHO429" s="41"/>
      <c r="AHP429" s="41"/>
      <c r="AHQ429" s="41"/>
      <c r="AHR429" s="41"/>
      <c r="AHS429" s="41"/>
      <c r="AHT429" s="41"/>
      <c r="AHU429" s="41"/>
      <c r="AHV429" s="41"/>
      <c r="AHW429" s="41"/>
      <c r="AHX429" s="41"/>
      <c r="AHY429" s="41"/>
      <c r="AHZ429" s="41"/>
      <c r="AIA429" s="41"/>
      <c r="AIB429" s="41"/>
      <c r="AIC429" s="41"/>
      <c r="AID429" s="41"/>
      <c r="AIE429" s="41"/>
      <c r="AIF429" s="41"/>
      <c r="AIG429" s="41"/>
      <c r="AIH429" s="41"/>
      <c r="AII429" s="41"/>
      <c r="AIJ429" s="41"/>
      <c r="AIK429" s="41"/>
      <c r="AIL429" s="41"/>
      <c r="AIM429" s="41"/>
      <c r="AIN429" s="41"/>
      <c r="AIO429" s="41"/>
      <c r="AIP429" s="41"/>
      <c r="AIQ429" s="41"/>
      <c r="AIR429" s="41"/>
      <c r="AIS429" s="41"/>
      <c r="AIT429" s="41"/>
      <c r="AIU429" s="41"/>
      <c r="AIV429" s="41"/>
      <c r="AIW429" s="41"/>
      <c r="AIX429" s="41"/>
      <c r="AIY429" s="41"/>
      <c r="AIZ429" s="41"/>
      <c r="AJA429" s="41"/>
      <c r="AJB429" s="41"/>
      <c r="AJC429" s="41"/>
      <c r="AJD429" s="41"/>
      <c r="AJE429" s="41"/>
      <c r="AJF429" s="41"/>
      <c r="AJG429" s="41"/>
      <c r="AJH429" s="41"/>
      <c r="AJI429" s="41"/>
      <c r="AJJ429" s="41"/>
      <c r="AJK429" s="41"/>
      <c r="AJL429" s="41"/>
      <c r="AJM429" s="41"/>
      <c r="AJN429" s="41"/>
      <c r="AJO429" s="41"/>
      <c r="AJP429" s="41"/>
      <c r="AJQ429" s="41"/>
      <c r="AJR429" s="41"/>
      <c r="AJS429" s="41"/>
      <c r="AJT429" s="41"/>
      <c r="AJU429" s="41"/>
      <c r="AJV429" s="41"/>
      <c r="AJW429" s="41"/>
      <c r="AJX429" s="41"/>
      <c r="AJY429" s="41"/>
      <c r="AJZ429" s="41"/>
      <c r="AKA429" s="41"/>
      <c r="AKB429" s="41"/>
      <c r="AKC429" s="41"/>
      <c r="AKD429" s="41"/>
      <c r="AKE429" s="41"/>
      <c r="AKF429" s="41"/>
      <c r="AKG429" s="41"/>
      <c r="AKH429" s="41"/>
      <c r="AKI429" s="41"/>
      <c r="AKJ429" s="41"/>
      <c r="AKK429" s="41"/>
      <c r="AKL429" s="41"/>
      <c r="AKM429" s="41"/>
      <c r="AKN429" s="41"/>
      <c r="AKO429" s="41"/>
      <c r="AKP429" s="41"/>
      <c r="AKQ429" s="41"/>
      <c r="AKR429" s="41"/>
      <c r="AKS429" s="41"/>
      <c r="AKT429" s="41"/>
      <c r="AKU429" s="41"/>
      <c r="AKV429" s="41"/>
      <c r="AKW429" s="41"/>
      <c r="AKX429" s="41"/>
      <c r="AKY429" s="41"/>
      <c r="AKZ429" s="41"/>
      <c r="ALA429" s="41"/>
      <c r="ALB429" s="41"/>
      <c r="ALC429" s="41"/>
      <c r="ALD429" s="41"/>
      <c r="ALE429" s="41"/>
      <c r="ALF429" s="41"/>
      <c r="ALG429" s="41"/>
      <c r="ALH429" s="41"/>
      <c r="ALI429" s="41"/>
      <c r="ALJ429" s="41"/>
      <c r="ALK429" s="41"/>
      <c r="ALL429" s="41"/>
      <c r="ALM429" s="41"/>
      <c r="ALN429" s="41"/>
      <c r="ALO429" s="41"/>
      <c r="ALP429" s="41"/>
      <c r="ALQ429" s="41"/>
      <c r="ALR429" s="41"/>
      <c r="ALS429" s="41"/>
      <c r="ALT429" s="41"/>
      <c r="ALU429" s="41"/>
      <c r="ALV429" s="41"/>
      <c r="ALW429" s="41"/>
      <c r="ALX429" s="41"/>
      <c r="ALY429" s="41"/>
      <c r="ALZ429" s="41"/>
      <c r="AMA429" s="41"/>
      <c r="AMB429" s="41"/>
      <c r="AMC429" s="41"/>
      <c r="AMD429" s="41"/>
      <c r="AME429" s="41"/>
    </row>
    <row r="430" spans="1:1019" ht="15.75" customHeight="1" x14ac:dyDescent="0.2"/>
    <row r="431" spans="1:1019" ht="19.5" customHeight="1" x14ac:dyDescent="0.2"/>
    <row r="432" spans="1:1019" ht="18" customHeight="1" x14ac:dyDescent="0.2">
      <c r="AG432" s="41"/>
      <c r="AH432" s="41"/>
      <c r="AI432" s="41"/>
      <c r="AJ432" s="41"/>
      <c r="AK432" s="41"/>
      <c r="AL432" s="41"/>
      <c r="AM432" s="41"/>
      <c r="AN432" s="41"/>
      <c r="AO432" s="41"/>
      <c r="AP432" s="41"/>
      <c r="AQ432" s="41"/>
      <c r="AR432" s="41"/>
      <c r="AS432" s="41"/>
      <c r="AT432" s="41"/>
      <c r="AU432" s="41"/>
      <c r="AV432" s="41"/>
      <c r="AW432" s="41"/>
      <c r="AX432" s="41"/>
      <c r="AY432" s="41"/>
      <c r="AZ432" s="41"/>
      <c r="BA432" s="41"/>
      <c r="BB432" s="41"/>
      <c r="BC432" s="41"/>
      <c r="BD432" s="41"/>
      <c r="BE432" s="41"/>
      <c r="BF432" s="41"/>
      <c r="BG432" s="41"/>
      <c r="BH432" s="41"/>
      <c r="BI432" s="41"/>
      <c r="BJ432" s="41"/>
      <c r="BK432" s="41"/>
      <c r="BL432" s="41"/>
      <c r="BM432" s="41"/>
      <c r="BN432" s="41"/>
      <c r="BO432" s="41"/>
      <c r="BP432" s="41"/>
      <c r="BQ432" s="41"/>
      <c r="BR432" s="41"/>
      <c r="BS432" s="41"/>
      <c r="BT432" s="41"/>
      <c r="BU432" s="41"/>
      <c r="BV432" s="41"/>
      <c r="BW432" s="41"/>
      <c r="BX432" s="41"/>
      <c r="BY432" s="41"/>
      <c r="BZ432" s="41"/>
      <c r="CA432" s="41"/>
      <c r="CB432" s="41"/>
      <c r="CC432" s="41"/>
      <c r="CD432" s="41"/>
      <c r="CE432" s="41"/>
      <c r="CF432" s="41"/>
      <c r="CG432" s="41"/>
      <c r="CH432" s="41"/>
      <c r="CI432" s="41"/>
      <c r="CJ432" s="41"/>
      <c r="CK432" s="41"/>
      <c r="CL432" s="41"/>
      <c r="CM432" s="41"/>
      <c r="CN432" s="41"/>
      <c r="CO432" s="41"/>
      <c r="CP432" s="41"/>
      <c r="CQ432" s="41"/>
      <c r="CR432" s="41"/>
      <c r="CS432" s="41"/>
      <c r="CT432" s="41"/>
      <c r="CU432" s="41"/>
      <c r="CV432" s="41"/>
      <c r="CW432" s="41"/>
      <c r="CX432" s="41"/>
      <c r="CY432" s="41"/>
      <c r="CZ432" s="41"/>
      <c r="DA432" s="41"/>
      <c r="DB432" s="41"/>
      <c r="DC432" s="41"/>
      <c r="DD432" s="41"/>
      <c r="DE432" s="41"/>
      <c r="DF432" s="41"/>
      <c r="DG432" s="41"/>
      <c r="DH432" s="41"/>
      <c r="DI432" s="41"/>
      <c r="DJ432" s="41"/>
      <c r="DK432" s="41"/>
      <c r="DL432" s="41"/>
      <c r="DM432" s="41"/>
      <c r="DN432" s="41"/>
      <c r="DO432" s="41"/>
      <c r="DP432" s="41"/>
      <c r="DQ432" s="41"/>
      <c r="DR432" s="41"/>
      <c r="DS432" s="41"/>
      <c r="DT432" s="41"/>
      <c r="DU432" s="41"/>
      <c r="DV432" s="41"/>
      <c r="DW432" s="41"/>
      <c r="DX432" s="41"/>
      <c r="DY432" s="41"/>
      <c r="DZ432" s="41"/>
      <c r="EA432" s="41"/>
      <c r="EB432" s="41"/>
      <c r="EC432" s="41"/>
      <c r="ED432" s="41"/>
      <c r="EE432" s="41"/>
      <c r="EF432" s="41"/>
      <c r="EG432" s="41"/>
      <c r="EH432" s="41"/>
      <c r="EI432" s="41"/>
      <c r="EJ432" s="41"/>
      <c r="EK432" s="41"/>
      <c r="EL432" s="41"/>
      <c r="EM432" s="41"/>
      <c r="EN432" s="41"/>
      <c r="EO432" s="41"/>
      <c r="EP432" s="41"/>
      <c r="EQ432" s="41"/>
      <c r="ER432" s="41"/>
      <c r="ES432" s="41"/>
      <c r="ET432" s="41"/>
      <c r="EU432" s="41"/>
      <c r="EV432" s="41"/>
      <c r="EW432" s="41"/>
      <c r="EX432" s="41"/>
      <c r="EY432" s="41"/>
      <c r="EZ432" s="41"/>
      <c r="FA432" s="41"/>
      <c r="FB432" s="41"/>
      <c r="FC432" s="41"/>
      <c r="FD432" s="41"/>
      <c r="FE432" s="41"/>
      <c r="FF432" s="41"/>
      <c r="FG432" s="41"/>
      <c r="FH432" s="41"/>
      <c r="FI432" s="41"/>
      <c r="FJ432" s="41"/>
      <c r="FK432" s="41"/>
      <c r="FL432" s="41"/>
      <c r="FM432" s="41"/>
      <c r="FN432" s="41"/>
      <c r="FO432" s="41"/>
      <c r="FP432" s="41"/>
      <c r="FQ432" s="41"/>
      <c r="FR432" s="41"/>
      <c r="FS432" s="41"/>
      <c r="FT432" s="41"/>
      <c r="FU432" s="41"/>
      <c r="FV432" s="41"/>
      <c r="FW432" s="41"/>
      <c r="FX432" s="41"/>
      <c r="FY432" s="41"/>
      <c r="FZ432" s="41"/>
      <c r="GA432" s="41"/>
      <c r="GB432" s="41"/>
      <c r="GC432" s="41"/>
      <c r="GD432" s="41"/>
      <c r="GE432" s="41"/>
      <c r="GF432" s="41"/>
      <c r="GG432" s="41"/>
      <c r="GH432" s="41"/>
      <c r="GI432" s="41"/>
      <c r="GJ432" s="41"/>
      <c r="GK432" s="41"/>
      <c r="GL432" s="41"/>
      <c r="GM432" s="41"/>
      <c r="GN432" s="41"/>
      <c r="GO432" s="41"/>
      <c r="GP432" s="41"/>
      <c r="GQ432" s="41"/>
      <c r="GR432" s="41"/>
      <c r="GS432" s="41"/>
      <c r="GT432" s="41"/>
      <c r="GU432" s="41"/>
      <c r="GV432" s="41"/>
      <c r="GW432" s="41"/>
      <c r="GX432" s="41"/>
      <c r="GY432" s="41"/>
      <c r="GZ432" s="41"/>
      <c r="HA432" s="41"/>
      <c r="HB432" s="41"/>
      <c r="HC432" s="41"/>
      <c r="HD432" s="41"/>
      <c r="HE432" s="41"/>
      <c r="HF432" s="41"/>
      <c r="HG432" s="41"/>
      <c r="HH432" s="41"/>
      <c r="HI432" s="41"/>
      <c r="HJ432" s="41"/>
      <c r="HK432" s="41"/>
      <c r="HL432" s="41"/>
      <c r="HM432" s="41"/>
      <c r="HN432" s="41"/>
      <c r="HO432" s="41"/>
      <c r="HP432" s="41"/>
      <c r="HQ432" s="41"/>
      <c r="HR432" s="41"/>
      <c r="HS432" s="41"/>
      <c r="HT432" s="41"/>
      <c r="HU432" s="41"/>
      <c r="HV432" s="41"/>
      <c r="HW432" s="41"/>
      <c r="HX432" s="41"/>
      <c r="HY432" s="41"/>
      <c r="HZ432" s="41"/>
      <c r="IA432" s="41"/>
      <c r="IB432" s="41"/>
      <c r="IC432" s="41"/>
      <c r="ID432" s="41"/>
      <c r="IE432" s="41"/>
      <c r="IF432" s="41"/>
      <c r="IG432" s="41"/>
      <c r="IH432" s="41"/>
      <c r="II432" s="41"/>
      <c r="IJ432" s="41"/>
      <c r="IK432" s="41"/>
      <c r="IL432" s="41"/>
      <c r="IM432" s="41"/>
      <c r="IN432" s="41"/>
      <c r="IO432" s="41"/>
      <c r="IP432" s="41"/>
      <c r="IQ432" s="41"/>
      <c r="IR432" s="41"/>
      <c r="IS432" s="41"/>
      <c r="IT432" s="41"/>
      <c r="IU432" s="41"/>
      <c r="IV432" s="41"/>
      <c r="IW432" s="41"/>
      <c r="IX432" s="41"/>
      <c r="IY432" s="41"/>
      <c r="IZ432" s="41"/>
      <c r="JA432" s="41"/>
      <c r="JB432" s="41"/>
      <c r="JC432" s="41"/>
      <c r="JD432" s="41"/>
      <c r="JE432" s="41"/>
      <c r="JF432" s="41"/>
      <c r="JG432" s="41"/>
      <c r="JH432" s="41"/>
      <c r="JI432" s="41"/>
      <c r="JJ432" s="41"/>
      <c r="JK432" s="41"/>
      <c r="JL432" s="41"/>
      <c r="JM432" s="41"/>
      <c r="JN432" s="41"/>
      <c r="JO432" s="41"/>
      <c r="JP432" s="41"/>
      <c r="JQ432" s="41"/>
      <c r="JR432" s="41"/>
      <c r="JS432" s="41"/>
      <c r="JT432" s="41"/>
      <c r="JU432" s="41"/>
      <c r="JV432" s="41"/>
      <c r="JW432" s="41"/>
      <c r="JX432" s="41"/>
      <c r="JY432" s="41"/>
      <c r="JZ432" s="41"/>
      <c r="KA432" s="41"/>
      <c r="KB432" s="41"/>
      <c r="KC432" s="41"/>
      <c r="KD432" s="41"/>
      <c r="KE432" s="41"/>
      <c r="KF432" s="41"/>
      <c r="KG432" s="41"/>
      <c r="KH432" s="41"/>
      <c r="KI432" s="41"/>
      <c r="KJ432" s="41"/>
      <c r="KK432" s="41"/>
      <c r="KL432" s="41"/>
      <c r="KM432" s="41"/>
      <c r="KN432" s="41"/>
      <c r="KO432" s="41"/>
      <c r="KP432" s="41"/>
      <c r="KQ432" s="41"/>
      <c r="KR432" s="41"/>
      <c r="KS432" s="41"/>
      <c r="KT432" s="41"/>
      <c r="KU432" s="41"/>
      <c r="KV432" s="41"/>
      <c r="KW432" s="41"/>
      <c r="KX432" s="41"/>
      <c r="KY432" s="41"/>
      <c r="KZ432" s="41"/>
      <c r="LA432" s="41"/>
      <c r="LB432" s="41"/>
      <c r="LC432" s="41"/>
      <c r="LD432" s="41"/>
      <c r="LE432" s="41"/>
      <c r="LF432" s="41"/>
      <c r="LG432" s="41"/>
      <c r="LH432" s="41"/>
      <c r="LI432" s="41"/>
      <c r="LJ432" s="41"/>
      <c r="LK432" s="41"/>
      <c r="LL432" s="41"/>
      <c r="LM432" s="41"/>
      <c r="LN432" s="41"/>
      <c r="LO432" s="41"/>
      <c r="LP432" s="41"/>
      <c r="LQ432" s="41"/>
      <c r="LR432" s="41"/>
      <c r="LS432" s="41"/>
      <c r="LT432" s="41"/>
      <c r="LU432" s="41"/>
      <c r="LV432" s="41"/>
      <c r="LW432" s="41"/>
      <c r="LX432" s="41"/>
      <c r="LY432" s="41"/>
      <c r="LZ432" s="41"/>
      <c r="MA432" s="41"/>
      <c r="MB432" s="41"/>
      <c r="MC432" s="41"/>
      <c r="MD432" s="41"/>
      <c r="ME432" s="41"/>
      <c r="MF432" s="41"/>
      <c r="MG432" s="41"/>
      <c r="MH432" s="41"/>
      <c r="MI432" s="41"/>
      <c r="MJ432" s="41"/>
      <c r="MK432" s="41"/>
      <c r="ML432" s="41"/>
      <c r="MM432" s="41"/>
      <c r="MN432" s="41"/>
      <c r="MO432" s="41"/>
      <c r="MP432" s="41"/>
      <c r="MQ432" s="41"/>
      <c r="MR432" s="41"/>
      <c r="MS432" s="41"/>
      <c r="MT432" s="41"/>
      <c r="MU432" s="41"/>
      <c r="MV432" s="41"/>
      <c r="MW432" s="41"/>
      <c r="MX432" s="41"/>
      <c r="MY432" s="41"/>
      <c r="MZ432" s="41"/>
      <c r="NA432" s="41"/>
      <c r="NB432" s="41"/>
      <c r="NC432" s="41"/>
      <c r="ND432" s="41"/>
      <c r="NE432" s="41"/>
      <c r="NF432" s="41"/>
      <c r="NG432" s="41"/>
      <c r="NH432" s="41"/>
      <c r="NI432" s="41"/>
      <c r="NJ432" s="41"/>
      <c r="NK432" s="41"/>
      <c r="NL432" s="41"/>
      <c r="NM432" s="41"/>
      <c r="NN432" s="41"/>
      <c r="NO432" s="41"/>
      <c r="NP432" s="41"/>
      <c r="NQ432" s="41"/>
      <c r="NR432" s="41"/>
      <c r="NS432" s="41"/>
      <c r="NT432" s="41"/>
      <c r="NU432" s="41"/>
      <c r="NV432" s="41"/>
      <c r="NW432" s="41"/>
      <c r="NX432" s="41"/>
      <c r="NY432" s="41"/>
      <c r="NZ432" s="41"/>
      <c r="OA432" s="41"/>
      <c r="OB432" s="41"/>
      <c r="OC432" s="41"/>
      <c r="OD432" s="41"/>
      <c r="OE432" s="41"/>
      <c r="OF432" s="41"/>
      <c r="OG432" s="41"/>
      <c r="OH432" s="41"/>
      <c r="OI432" s="41"/>
      <c r="OJ432" s="41"/>
      <c r="OK432" s="41"/>
      <c r="OL432" s="41"/>
      <c r="OM432" s="41"/>
      <c r="ON432" s="41"/>
      <c r="OO432" s="41"/>
      <c r="OP432" s="41"/>
      <c r="OQ432" s="41"/>
      <c r="OR432" s="41"/>
      <c r="OS432" s="41"/>
      <c r="OT432" s="41"/>
      <c r="OU432" s="41"/>
      <c r="OV432" s="41"/>
      <c r="OW432" s="41"/>
      <c r="OX432" s="41"/>
      <c r="OY432" s="41"/>
      <c r="OZ432" s="41"/>
      <c r="PA432" s="41"/>
      <c r="PB432" s="41"/>
      <c r="PC432" s="41"/>
      <c r="PD432" s="41"/>
      <c r="PE432" s="41"/>
      <c r="PF432" s="41"/>
      <c r="PG432" s="41"/>
      <c r="PH432" s="41"/>
      <c r="PI432" s="41"/>
      <c r="PJ432" s="41"/>
      <c r="PK432" s="41"/>
      <c r="PL432" s="41"/>
      <c r="PM432" s="41"/>
      <c r="PN432" s="41"/>
      <c r="PO432" s="41"/>
      <c r="PP432" s="41"/>
      <c r="PQ432" s="41"/>
      <c r="PR432" s="41"/>
      <c r="PS432" s="41"/>
      <c r="PT432" s="41"/>
      <c r="PU432" s="41"/>
      <c r="PV432" s="41"/>
      <c r="PW432" s="41"/>
      <c r="PX432" s="41"/>
      <c r="PY432" s="41"/>
      <c r="PZ432" s="41"/>
      <c r="QA432" s="41"/>
      <c r="QB432" s="41"/>
      <c r="QC432" s="41"/>
      <c r="QD432" s="41"/>
      <c r="QE432" s="41"/>
      <c r="QF432" s="41"/>
      <c r="QG432" s="41"/>
      <c r="QH432" s="41"/>
      <c r="QI432" s="41"/>
      <c r="QJ432" s="41"/>
      <c r="QK432" s="41"/>
      <c r="QL432" s="41"/>
      <c r="QM432" s="41"/>
      <c r="QN432" s="41"/>
      <c r="QO432" s="41"/>
      <c r="QP432" s="41"/>
      <c r="QQ432" s="41"/>
      <c r="QR432" s="41"/>
      <c r="QS432" s="41"/>
      <c r="QT432" s="41"/>
      <c r="QU432" s="41"/>
      <c r="QV432" s="41"/>
      <c r="QW432" s="41"/>
      <c r="QX432" s="41"/>
      <c r="QY432" s="41"/>
      <c r="QZ432" s="41"/>
      <c r="RA432" s="41"/>
      <c r="RB432" s="41"/>
      <c r="RC432" s="41"/>
      <c r="RD432" s="41"/>
      <c r="RE432" s="41"/>
      <c r="RF432" s="41"/>
      <c r="RG432" s="41"/>
      <c r="RH432" s="41"/>
      <c r="RI432" s="41"/>
      <c r="RJ432" s="41"/>
      <c r="RK432" s="41"/>
      <c r="RL432" s="41"/>
      <c r="RM432" s="41"/>
      <c r="RN432" s="41"/>
      <c r="RO432" s="41"/>
      <c r="RP432" s="41"/>
      <c r="RQ432" s="41"/>
      <c r="RR432" s="41"/>
      <c r="RS432" s="41"/>
      <c r="RT432" s="41"/>
      <c r="RU432" s="41"/>
      <c r="RV432" s="41"/>
      <c r="RW432" s="41"/>
      <c r="RX432" s="41"/>
      <c r="RY432" s="41"/>
      <c r="RZ432" s="41"/>
      <c r="SA432" s="41"/>
      <c r="SB432" s="41"/>
      <c r="SC432" s="41"/>
      <c r="SD432" s="41"/>
      <c r="SE432" s="41"/>
      <c r="SF432" s="41"/>
      <c r="SG432" s="41"/>
      <c r="SH432" s="41"/>
      <c r="SI432" s="41"/>
      <c r="SJ432" s="41"/>
      <c r="SK432" s="41"/>
      <c r="SL432" s="41"/>
      <c r="SM432" s="41"/>
      <c r="SN432" s="41"/>
      <c r="SO432" s="41"/>
      <c r="SP432" s="41"/>
      <c r="SQ432" s="41"/>
      <c r="SR432" s="41"/>
      <c r="SS432" s="41"/>
      <c r="ST432" s="41"/>
      <c r="SU432" s="41"/>
      <c r="SV432" s="41"/>
      <c r="SW432" s="41"/>
      <c r="SX432" s="41"/>
      <c r="SY432" s="41"/>
      <c r="SZ432" s="41"/>
      <c r="TA432" s="41"/>
      <c r="TB432" s="41"/>
      <c r="TC432" s="41"/>
      <c r="TD432" s="41"/>
      <c r="TE432" s="41"/>
      <c r="TF432" s="41"/>
      <c r="TG432" s="41"/>
      <c r="TH432" s="41"/>
      <c r="TI432" s="41"/>
      <c r="TJ432" s="41"/>
      <c r="TK432" s="41"/>
      <c r="TL432" s="41"/>
      <c r="TM432" s="41"/>
      <c r="TN432" s="41"/>
      <c r="TO432" s="41"/>
      <c r="TP432" s="41"/>
      <c r="TQ432" s="41"/>
      <c r="TR432" s="41"/>
      <c r="TS432" s="41"/>
      <c r="TT432" s="41"/>
      <c r="TU432" s="41"/>
      <c r="TV432" s="41"/>
      <c r="TW432" s="41"/>
      <c r="TX432" s="41"/>
      <c r="TY432" s="41"/>
      <c r="TZ432" s="41"/>
      <c r="UA432" s="41"/>
      <c r="UB432" s="41"/>
      <c r="UC432" s="41"/>
      <c r="UD432" s="41"/>
      <c r="UE432" s="41"/>
      <c r="UF432" s="41"/>
      <c r="UG432" s="41"/>
      <c r="UH432" s="41"/>
      <c r="UI432" s="41"/>
      <c r="UJ432" s="41"/>
      <c r="UK432" s="41"/>
      <c r="UL432" s="41"/>
      <c r="UM432" s="41"/>
      <c r="UN432" s="41"/>
      <c r="UO432" s="41"/>
      <c r="UP432" s="41"/>
      <c r="UQ432" s="41"/>
      <c r="UR432" s="41"/>
      <c r="US432" s="41"/>
      <c r="UT432" s="41"/>
      <c r="UU432" s="41"/>
      <c r="UV432" s="41"/>
      <c r="UW432" s="41"/>
      <c r="UX432" s="41"/>
      <c r="UY432" s="41"/>
      <c r="UZ432" s="41"/>
      <c r="VA432" s="41"/>
      <c r="VB432" s="41"/>
      <c r="VC432" s="41"/>
      <c r="VD432" s="41"/>
      <c r="VE432" s="41"/>
      <c r="VF432" s="41"/>
      <c r="VG432" s="41"/>
      <c r="VH432" s="41"/>
      <c r="VI432" s="41"/>
      <c r="VJ432" s="41"/>
      <c r="VK432" s="41"/>
      <c r="VL432" s="41"/>
      <c r="VM432" s="41"/>
      <c r="VN432" s="41"/>
      <c r="VO432" s="41"/>
      <c r="VP432" s="41"/>
      <c r="VQ432" s="41"/>
      <c r="VR432" s="41"/>
      <c r="VS432" s="41"/>
      <c r="VT432" s="41"/>
      <c r="VU432" s="41"/>
      <c r="VV432" s="41"/>
      <c r="VW432" s="41"/>
      <c r="VX432" s="41"/>
      <c r="VY432" s="41"/>
      <c r="VZ432" s="41"/>
      <c r="WA432" s="41"/>
      <c r="WB432" s="41"/>
      <c r="WC432" s="41"/>
      <c r="WD432" s="41"/>
      <c r="WE432" s="41"/>
      <c r="WF432" s="41"/>
      <c r="WG432" s="41"/>
      <c r="WH432" s="41"/>
      <c r="WI432" s="41"/>
      <c r="WJ432" s="41"/>
      <c r="WK432" s="41"/>
      <c r="WL432" s="41"/>
      <c r="WM432" s="41"/>
      <c r="WN432" s="41"/>
      <c r="WO432" s="41"/>
      <c r="WP432" s="41"/>
      <c r="WQ432" s="41"/>
      <c r="WR432" s="41"/>
      <c r="WS432" s="41"/>
      <c r="WT432" s="41"/>
      <c r="WU432" s="41"/>
      <c r="WV432" s="41"/>
      <c r="WW432" s="41"/>
      <c r="WX432" s="41"/>
      <c r="WY432" s="41"/>
      <c r="WZ432" s="41"/>
      <c r="XA432" s="41"/>
      <c r="XB432" s="41"/>
      <c r="XC432" s="41"/>
      <c r="XD432" s="41"/>
      <c r="XE432" s="41"/>
      <c r="XF432" s="41"/>
      <c r="XG432" s="41"/>
      <c r="XH432" s="41"/>
      <c r="XI432" s="41"/>
      <c r="XJ432" s="41"/>
      <c r="XK432" s="41"/>
      <c r="XL432" s="41"/>
      <c r="XM432" s="41"/>
      <c r="XN432" s="41"/>
      <c r="XO432" s="41"/>
      <c r="XP432" s="41"/>
      <c r="XQ432" s="41"/>
      <c r="XR432" s="41"/>
      <c r="XS432" s="41"/>
      <c r="XT432" s="41"/>
      <c r="XU432" s="41"/>
      <c r="XV432" s="41"/>
      <c r="XW432" s="41"/>
      <c r="XX432" s="41"/>
      <c r="XY432" s="41"/>
      <c r="XZ432" s="41"/>
      <c r="YA432" s="41"/>
      <c r="YB432" s="41"/>
      <c r="YC432" s="41"/>
      <c r="YD432" s="41"/>
      <c r="YE432" s="41"/>
      <c r="YF432" s="41"/>
      <c r="YG432" s="41"/>
      <c r="YH432" s="41"/>
      <c r="YI432" s="41"/>
      <c r="YJ432" s="41"/>
      <c r="YK432" s="41"/>
      <c r="YL432" s="41"/>
      <c r="YM432" s="41"/>
      <c r="YN432" s="41"/>
      <c r="YO432" s="41"/>
      <c r="YP432" s="41"/>
      <c r="YQ432" s="41"/>
      <c r="YR432" s="41"/>
      <c r="YS432" s="41"/>
      <c r="YT432" s="41"/>
      <c r="YU432" s="41"/>
      <c r="YV432" s="41"/>
      <c r="YW432" s="41"/>
      <c r="YX432" s="41"/>
      <c r="YY432" s="41"/>
      <c r="YZ432" s="41"/>
      <c r="ZA432" s="41"/>
      <c r="ZB432" s="41"/>
      <c r="ZC432" s="41"/>
      <c r="ZD432" s="41"/>
      <c r="ZE432" s="41"/>
      <c r="ZF432" s="41"/>
      <c r="ZG432" s="41"/>
      <c r="ZH432" s="41"/>
      <c r="ZI432" s="41"/>
      <c r="ZJ432" s="41"/>
      <c r="ZK432" s="41"/>
      <c r="ZL432" s="41"/>
      <c r="ZM432" s="41"/>
      <c r="ZN432" s="41"/>
      <c r="ZO432" s="41"/>
      <c r="ZP432" s="41"/>
      <c r="ZQ432" s="41"/>
      <c r="ZR432" s="41"/>
      <c r="ZS432" s="41"/>
      <c r="ZT432" s="41"/>
      <c r="ZU432" s="41"/>
      <c r="ZV432" s="41"/>
      <c r="ZW432" s="41"/>
      <c r="ZX432" s="41"/>
      <c r="ZY432" s="41"/>
      <c r="ZZ432" s="41"/>
      <c r="AAA432" s="41"/>
      <c r="AAB432" s="41"/>
      <c r="AAC432" s="41"/>
      <c r="AAD432" s="41"/>
      <c r="AAE432" s="41"/>
      <c r="AAF432" s="41"/>
      <c r="AAG432" s="41"/>
      <c r="AAH432" s="41"/>
      <c r="AAI432" s="41"/>
      <c r="AAJ432" s="41"/>
      <c r="AAK432" s="41"/>
      <c r="AAL432" s="41"/>
      <c r="AAM432" s="41"/>
      <c r="AAN432" s="41"/>
      <c r="AAO432" s="41"/>
      <c r="AAP432" s="41"/>
      <c r="AAQ432" s="41"/>
      <c r="AAR432" s="41"/>
      <c r="AAS432" s="41"/>
      <c r="AAT432" s="41"/>
      <c r="AAU432" s="41"/>
      <c r="AAV432" s="41"/>
      <c r="AAW432" s="41"/>
      <c r="AAX432" s="41"/>
      <c r="AAY432" s="41"/>
      <c r="AAZ432" s="41"/>
      <c r="ABA432" s="41"/>
      <c r="ABB432" s="41"/>
      <c r="ABC432" s="41"/>
      <c r="ABD432" s="41"/>
      <c r="ABE432" s="41"/>
      <c r="ABF432" s="41"/>
      <c r="ABG432" s="41"/>
      <c r="ABH432" s="41"/>
      <c r="ABI432" s="41"/>
      <c r="ABJ432" s="41"/>
      <c r="ABK432" s="41"/>
      <c r="ABL432" s="41"/>
      <c r="ABM432" s="41"/>
      <c r="ABN432" s="41"/>
      <c r="ABO432" s="41"/>
      <c r="ABP432" s="41"/>
      <c r="ABQ432" s="41"/>
      <c r="ABR432" s="41"/>
      <c r="ABS432" s="41"/>
      <c r="ABT432" s="41"/>
      <c r="ABU432" s="41"/>
      <c r="ABV432" s="41"/>
      <c r="ABW432" s="41"/>
      <c r="ABX432" s="41"/>
      <c r="ABY432" s="41"/>
      <c r="ABZ432" s="41"/>
      <c r="ACA432" s="41"/>
      <c r="ACB432" s="41"/>
      <c r="ACC432" s="41"/>
      <c r="ACD432" s="41"/>
      <c r="ACE432" s="41"/>
      <c r="ACF432" s="41"/>
      <c r="ACG432" s="41"/>
      <c r="ACH432" s="41"/>
      <c r="ACI432" s="41"/>
      <c r="ACJ432" s="41"/>
      <c r="ACK432" s="41"/>
      <c r="ACL432" s="41"/>
      <c r="ACM432" s="41"/>
      <c r="ACN432" s="41"/>
      <c r="ACO432" s="41"/>
      <c r="ACP432" s="41"/>
      <c r="ACQ432" s="41"/>
      <c r="ACR432" s="41"/>
      <c r="ACS432" s="41"/>
      <c r="ACT432" s="41"/>
      <c r="ACU432" s="41"/>
      <c r="ACV432" s="41"/>
      <c r="ACW432" s="41"/>
      <c r="ACX432" s="41"/>
      <c r="ACY432" s="41"/>
      <c r="ACZ432" s="41"/>
      <c r="ADA432" s="41"/>
      <c r="ADB432" s="41"/>
      <c r="ADC432" s="41"/>
      <c r="ADD432" s="41"/>
      <c r="ADE432" s="41"/>
      <c r="ADF432" s="41"/>
      <c r="ADG432" s="41"/>
      <c r="ADH432" s="41"/>
      <c r="ADI432" s="41"/>
      <c r="ADJ432" s="41"/>
      <c r="ADK432" s="41"/>
      <c r="ADL432" s="41"/>
      <c r="ADM432" s="41"/>
      <c r="ADN432" s="41"/>
      <c r="ADO432" s="41"/>
      <c r="ADP432" s="41"/>
      <c r="ADQ432" s="41"/>
      <c r="ADR432" s="41"/>
      <c r="ADS432" s="41"/>
      <c r="ADT432" s="41"/>
      <c r="ADU432" s="41"/>
      <c r="ADV432" s="41"/>
      <c r="ADW432" s="41"/>
      <c r="ADX432" s="41"/>
      <c r="ADY432" s="41"/>
      <c r="ADZ432" s="41"/>
      <c r="AEA432" s="41"/>
      <c r="AEB432" s="41"/>
      <c r="AEC432" s="41"/>
      <c r="AED432" s="41"/>
      <c r="AEE432" s="41"/>
      <c r="AEF432" s="41"/>
      <c r="AEG432" s="41"/>
      <c r="AEH432" s="41"/>
      <c r="AEI432" s="41"/>
      <c r="AEJ432" s="41"/>
      <c r="AEK432" s="41"/>
      <c r="AEL432" s="41"/>
      <c r="AEM432" s="41"/>
      <c r="AEN432" s="41"/>
      <c r="AEO432" s="41"/>
      <c r="AEP432" s="41"/>
      <c r="AEQ432" s="41"/>
      <c r="AER432" s="41"/>
      <c r="AES432" s="41"/>
      <c r="AET432" s="41"/>
      <c r="AEU432" s="41"/>
      <c r="AEV432" s="41"/>
      <c r="AEW432" s="41"/>
      <c r="AEX432" s="41"/>
      <c r="AEY432" s="41"/>
      <c r="AEZ432" s="41"/>
      <c r="AFA432" s="41"/>
      <c r="AFB432" s="41"/>
      <c r="AFC432" s="41"/>
      <c r="AFD432" s="41"/>
      <c r="AFE432" s="41"/>
      <c r="AFF432" s="41"/>
      <c r="AFG432" s="41"/>
      <c r="AFH432" s="41"/>
      <c r="AFI432" s="41"/>
      <c r="AFJ432" s="41"/>
      <c r="AFK432" s="41"/>
      <c r="AFL432" s="41"/>
      <c r="AFM432" s="41"/>
      <c r="AFN432" s="41"/>
      <c r="AFO432" s="41"/>
      <c r="AFP432" s="41"/>
      <c r="AFQ432" s="41"/>
      <c r="AFR432" s="41"/>
      <c r="AFS432" s="41"/>
      <c r="AFT432" s="41"/>
      <c r="AFU432" s="41"/>
      <c r="AFV432" s="41"/>
      <c r="AFW432" s="41"/>
      <c r="AFX432" s="41"/>
      <c r="AFY432" s="41"/>
      <c r="AFZ432" s="41"/>
      <c r="AGA432" s="41"/>
      <c r="AGB432" s="41"/>
      <c r="AGC432" s="41"/>
      <c r="AGD432" s="41"/>
      <c r="AGE432" s="41"/>
      <c r="AGF432" s="41"/>
      <c r="AGG432" s="41"/>
      <c r="AGH432" s="41"/>
      <c r="AGI432" s="41"/>
      <c r="AGJ432" s="41"/>
      <c r="AGK432" s="41"/>
      <c r="AGL432" s="41"/>
      <c r="AGM432" s="41"/>
      <c r="AGN432" s="41"/>
      <c r="AGO432" s="41"/>
      <c r="AGP432" s="41"/>
      <c r="AGQ432" s="41"/>
      <c r="AGR432" s="41"/>
      <c r="AGS432" s="41"/>
      <c r="AGT432" s="41"/>
      <c r="AGU432" s="41"/>
      <c r="AGV432" s="41"/>
      <c r="AGW432" s="41"/>
      <c r="AGX432" s="41"/>
      <c r="AGY432" s="41"/>
      <c r="AGZ432" s="41"/>
      <c r="AHA432" s="41"/>
      <c r="AHB432" s="41"/>
      <c r="AHC432" s="41"/>
      <c r="AHD432" s="41"/>
      <c r="AHE432" s="41"/>
      <c r="AHF432" s="41"/>
      <c r="AHG432" s="41"/>
      <c r="AHH432" s="41"/>
      <c r="AHI432" s="41"/>
      <c r="AHJ432" s="41"/>
      <c r="AHK432" s="41"/>
      <c r="AHL432" s="41"/>
      <c r="AHM432" s="41"/>
      <c r="AHN432" s="41"/>
      <c r="AHO432" s="41"/>
      <c r="AHP432" s="41"/>
      <c r="AHQ432" s="41"/>
      <c r="AHR432" s="41"/>
      <c r="AHS432" s="41"/>
      <c r="AHT432" s="41"/>
      <c r="AHU432" s="41"/>
      <c r="AHV432" s="41"/>
      <c r="AHW432" s="41"/>
      <c r="AHX432" s="41"/>
      <c r="AHY432" s="41"/>
      <c r="AHZ432" s="41"/>
      <c r="AIA432" s="41"/>
      <c r="AIB432" s="41"/>
      <c r="AIC432" s="41"/>
      <c r="AID432" s="41"/>
      <c r="AIE432" s="41"/>
      <c r="AIF432" s="41"/>
      <c r="AIG432" s="41"/>
      <c r="AIH432" s="41"/>
      <c r="AII432" s="41"/>
      <c r="AIJ432" s="41"/>
      <c r="AIK432" s="41"/>
      <c r="AIL432" s="41"/>
      <c r="AIM432" s="41"/>
      <c r="AIN432" s="41"/>
      <c r="AIO432" s="41"/>
      <c r="AIP432" s="41"/>
      <c r="AIQ432" s="41"/>
      <c r="AIR432" s="41"/>
      <c r="AIS432" s="41"/>
      <c r="AIT432" s="41"/>
      <c r="AIU432" s="41"/>
      <c r="AIV432" s="41"/>
      <c r="AIW432" s="41"/>
      <c r="AIX432" s="41"/>
      <c r="AIY432" s="41"/>
      <c r="AIZ432" s="41"/>
      <c r="AJA432" s="41"/>
      <c r="AJB432" s="41"/>
      <c r="AJC432" s="41"/>
      <c r="AJD432" s="41"/>
      <c r="AJE432" s="41"/>
      <c r="AJF432" s="41"/>
      <c r="AJG432" s="41"/>
      <c r="AJH432" s="41"/>
      <c r="AJI432" s="41"/>
      <c r="AJJ432" s="41"/>
      <c r="AJK432" s="41"/>
      <c r="AJL432" s="41"/>
      <c r="AJM432" s="41"/>
      <c r="AJN432" s="41"/>
      <c r="AJO432" s="41"/>
      <c r="AJP432" s="41"/>
      <c r="AJQ432" s="41"/>
      <c r="AJR432" s="41"/>
      <c r="AJS432" s="41"/>
      <c r="AJT432" s="41"/>
      <c r="AJU432" s="41"/>
      <c r="AJV432" s="41"/>
      <c r="AJW432" s="41"/>
      <c r="AJX432" s="41"/>
      <c r="AJY432" s="41"/>
      <c r="AJZ432" s="41"/>
      <c r="AKA432" s="41"/>
      <c r="AKB432" s="41"/>
      <c r="AKC432" s="41"/>
      <c r="AKD432" s="41"/>
      <c r="AKE432" s="41"/>
      <c r="AKF432" s="41"/>
      <c r="AKG432" s="41"/>
      <c r="AKH432" s="41"/>
      <c r="AKI432" s="41"/>
      <c r="AKJ432" s="41"/>
      <c r="AKK432" s="41"/>
      <c r="AKL432" s="41"/>
      <c r="AKM432" s="41"/>
      <c r="AKN432" s="41"/>
      <c r="AKO432" s="41"/>
      <c r="AKP432" s="41"/>
      <c r="AKQ432" s="41"/>
      <c r="AKR432" s="41"/>
      <c r="AKS432" s="41"/>
      <c r="AKT432" s="41"/>
      <c r="AKU432" s="41"/>
      <c r="AKV432" s="41"/>
      <c r="AKW432" s="41"/>
      <c r="AKX432" s="41"/>
      <c r="AKY432" s="41"/>
      <c r="AKZ432" s="41"/>
      <c r="ALA432" s="41"/>
      <c r="ALB432" s="41"/>
      <c r="ALC432" s="41"/>
      <c r="ALD432" s="41"/>
      <c r="ALE432" s="41"/>
      <c r="ALF432" s="41"/>
      <c r="ALG432" s="41"/>
      <c r="ALH432" s="41"/>
      <c r="ALI432" s="41"/>
      <c r="ALJ432" s="41"/>
      <c r="ALK432" s="41"/>
      <c r="ALL432" s="41"/>
      <c r="ALM432" s="41"/>
      <c r="ALN432" s="41"/>
      <c r="ALO432" s="41"/>
      <c r="ALP432" s="41"/>
      <c r="ALQ432" s="41"/>
      <c r="ALR432" s="41"/>
      <c r="ALS432" s="41"/>
      <c r="ALT432" s="41"/>
      <c r="ALU432" s="41"/>
      <c r="ALV432" s="41"/>
      <c r="ALW432" s="41"/>
      <c r="ALX432" s="41"/>
      <c r="ALY432" s="41"/>
      <c r="ALZ432" s="41"/>
      <c r="AMA432" s="41"/>
      <c r="AMB432" s="41"/>
      <c r="AMC432" s="41"/>
      <c r="AMD432" s="41"/>
      <c r="AME432" s="41"/>
    </row>
    <row r="433" spans="1:1019" ht="15.75" customHeight="1" x14ac:dyDescent="0.2"/>
    <row r="434" spans="1:1019" ht="30" customHeight="1" x14ac:dyDescent="0.2"/>
    <row r="435" spans="1:1019" ht="27" customHeight="1" x14ac:dyDescent="0.2"/>
    <row r="436" spans="1:1019" ht="23.25" customHeight="1" x14ac:dyDescent="0.2"/>
    <row r="437" spans="1:1019" ht="30.75" customHeight="1" x14ac:dyDescent="0.2"/>
    <row r="438" spans="1:1019" ht="21.75" customHeight="1" x14ac:dyDescent="0.2"/>
    <row r="439" spans="1:1019" ht="24" customHeight="1" x14ac:dyDescent="0.2"/>
    <row r="440" spans="1:1019" ht="15.75" customHeight="1" x14ac:dyDescent="0.2"/>
    <row r="441" spans="1:1019" s="42" customFormat="1" ht="31.5" customHeight="1" x14ac:dyDescent="0.2">
      <c r="O441" s="41"/>
      <c r="P441" s="41"/>
      <c r="Q441" s="41"/>
      <c r="R441" s="41"/>
      <c r="AA441" s="41"/>
      <c r="AB441" s="41"/>
      <c r="AC441" s="60"/>
      <c r="AD441" s="60"/>
      <c r="AE441" s="60"/>
      <c r="AF441" s="60"/>
    </row>
    <row r="442" spans="1:1019" ht="15" customHeight="1" x14ac:dyDescent="0.2">
      <c r="AG442" s="41"/>
      <c r="AH442" s="41"/>
      <c r="AI442" s="41"/>
      <c r="AJ442" s="41"/>
      <c r="AK442" s="41"/>
      <c r="AL442" s="41"/>
      <c r="AM442" s="41"/>
      <c r="AN442" s="41"/>
      <c r="AO442" s="41"/>
      <c r="AP442" s="41"/>
      <c r="AQ442" s="53"/>
      <c r="AR442" s="53"/>
      <c r="AS442" s="53"/>
      <c r="AT442" s="53"/>
      <c r="AU442" s="53"/>
      <c r="AV442" s="53"/>
      <c r="AW442" s="53"/>
      <c r="AX442" s="53"/>
      <c r="AY442" s="53"/>
      <c r="AZ442" s="53"/>
      <c r="BA442" s="53"/>
      <c r="BB442" s="53"/>
      <c r="BC442" s="53"/>
      <c r="BD442" s="53"/>
      <c r="BE442" s="53"/>
      <c r="BF442" s="53"/>
      <c r="BG442" s="54"/>
      <c r="BH442" s="41"/>
      <c r="BI442" s="41"/>
      <c r="BJ442" s="41"/>
      <c r="BK442" s="41"/>
      <c r="BL442" s="41"/>
      <c r="BM442" s="41"/>
      <c r="BN442" s="41"/>
      <c r="BO442" s="41"/>
      <c r="BP442" s="41"/>
      <c r="BQ442" s="41"/>
      <c r="BR442" s="41"/>
      <c r="BS442" s="41"/>
      <c r="BT442" s="41"/>
      <c r="BU442" s="41"/>
      <c r="BV442" s="41"/>
      <c r="BW442" s="41"/>
      <c r="BX442" s="41"/>
      <c r="BY442" s="41"/>
      <c r="BZ442" s="41"/>
      <c r="CA442" s="41"/>
      <c r="CB442" s="41"/>
      <c r="CC442" s="41"/>
      <c r="CD442" s="41"/>
      <c r="CE442" s="41"/>
      <c r="CF442" s="41"/>
      <c r="CG442" s="41"/>
      <c r="CH442" s="41"/>
      <c r="CI442" s="41"/>
      <c r="CJ442" s="41"/>
      <c r="CK442" s="41"/>
      <c r="CL442" s="41"/>
      <c r="CM442" s="41"/>
      <c r="CN442" s="41"/>
      <c r="CO442" s="41"/>
      <c r="CP442" s="41"/>
      <c r="CQ442" s="41"/>
      <c r="CR442" s="41"/>
      <c r="CS442" s="41"/>
      <c r="CT442" s="41"/>
      <c r="CU442" s="41"/>
      <c r="CV442" s="41"/>
      <c r="CW442" s="41"/>
      <c r="CX442" s="41"/>
      <c r="CY442" s="41"/>
      <c r="CZ442" s="41"/>
      <c r="DA442" s="41"/>
      <c r="DB442" s="41"/>
      <c r="DC442" s="41"/>
      <c r="DD442" s="41"/>
      <c r="DE442" s="41"/>
      <c r="DF442" s="41"/>
      <c r="DG442" s="41"/>
      <c r="DH442" s="41"/>
      <c r="DI442" s="41"/>
      <c r="DJ442" s="41"/>
      <c r="DK442" s="41"/>
      <c r="DL442" s="41"/>
      <c r="DM442" s="41"/>
      <c r="DN442" s="41"/>
      <c r="DO442" s="41"/>
      <c r="DP442" s="41"/>
      <c r="DQ442" s="41"/>
      <c r="DR442" s="41"/>
      <c r="DS442" s="41"/>
      <c r="DT442" s="41"/>
      <c r="DU442" s="41"/>
      <c r="DV442" s="41"/>
      <c r="DW442" s="41"/>
      <c r="DX442" s="41"/>
      <c r="DY442" s="41"/>
      <c r="DZ442" s="41"/>
      <c r="EA442" s="41"/>
      <c r="EB442" s="41"/>
      <c r="EC442" s="41"/>
      <c r="ED442" s="41"/>
      <c r="EE442" s="41"/>
      <c r="EF442" s="41"/>
      <c r="EG442" s="41"/>
      <c r="EH442" s="41"/>
      <c r="EI442" s="41"/>
      <c r="EJ442" s="41"/>
      <c r="EK442" s="41"/>
      <c r="EL442" s="41"/>
      <c r="EM442" s="41"/>
      <c r="EN442" s="41"/>
      <c r="EO442" s="41"/>
      <c r="EP442" s="41"/>
      <c r="EQ442" s="41"/>
      <c r="ER442" s="41"/>
      <c r="ES442" s="41"/>
      <c r="ET442" s="41"/>
      <c r="EU442" s="41"/>
      <c r="EV442" s="41"/>
      <c r="EW442" s="41"/>
      <c r="EX442" s="41"/>
      <c r="EY442" s="41"/>
      <c r="EZ442" s="41"/>
      <c r="FA442" s="41"/>
      <c r="FB442" s="41"/>
      <c r="FC442" s="41"/>
      <c r="FD442" s="41"/>
      <c r="FE442" s="41"/>
      <c r="FF442" s="41"/>
      <c r="FG442" s="41"/>
      <c r="FH442" s="41"/>
      <c r="FI442" s="41"/>
      <c r="FJ442" s="41"/>
      <c r="FK442" s="41"/>
      <c r="FL442" s="41"/>
      <c r="FM442" s="41"/>
      <c r="FN442" s="41"/>
      <c r="FO442" s="41"/>
      <c r="FP442" s="41"/>
      <c r="FQ442" s="41"/>
      <c r="FR442" s="41"/>
      <c r="FS442" s="41"/>
      <c r="FT442" s="41"/>
      <c r="FU442" s="41"/>
      <c r="FV442" s="41"/>
      <c r="FW442" s="41"/>
      <c r="FX442" s="41"/>
      <c r="FY442" s="41"/>
      <c r="FZ442" s="41"/>
      <c r="GA442" s="41"/>
      <c r="GB442" s="41"/>
      <c r="GC442" s="41"/>
      <c r="GD442" s="41"/>
      <c r="GE442" s="41"/>
      <c r="GF442" s="41"/>
      <c r="GG442" s="41"/>
      <c r="GH442" s="41"/>
      <c r="GI442" s="41"/>
      <c r="GJ442" s="41"/>
      <c r="GK442" s="41"/>
      <c r="GL442" s="41"/>
      <c r="GM442" s="41"/>
      <c r="GN442" s="41"/>
      <c r="GO442" s="41"/>
      <c r="GP442" s="41"/>
      <c r="GQ442" s="41"/>
      <c r="GR442" s="41"/>
      <c r="GS442" s="41"/>
      <c r="GT442" s="41"/>
      <c r="GU442" s="41"/>
      <c r="GV442" s="41"/>
      <c r="GW442" s="41"/>
      <c r="GX442" s="41"/>
      <c r="GY442" s="41"/>
      <c r="GZ442" s="41"/>
      <c r="HA442" s="41"/>
      <c r="HB442" s="41"/>
      <c r="HC442" s="41"/>
      <c r="HD442" s="41"/>
      <c r="HE442" s="41"/>
      <c r="HF442" s="41"/>
      <c r="HG442" s="41"/>
      <c r="HH442" s="41"/>
      <c r="HI442" s="41"/>
      <c r="HJ442" s="41"/>
      <c r="HK442" s="41"/>
      <c r="HL442" s="41"/>
      <c r="HM442" s="41"/>
      <c r="HN442" s="41"/>
      <c r="HO442" s="41"/>
      <c r="HP442" s="41"/>
      <c r="HQ442" s="41"/>
      <c r="HR442" s="41"/>
      <c r="HS442" s="41"/>
      <c r="HT442" s="41"/>
      <c r="HU442" s="41"/>
      <c r="HV442" s="41"/>
      <c r="HW442" s="41"/>
      <c r="HX442" s="41"/>
      <c r="HY442" s="41"/>
      <c r="HZ442" s="41"/>
      <c r="IA442" s="41"/>
      <c r="IB442" s="41"/>
      <c r="IC442" s="41"/>
      <c r="ID442" s="41"/>
      <c r="IE442" s="41"/>
      <c r="IF442" s="41"/>
      <c r="IG442" s="41"/>
      <c r="IH442" s="41"/>
      <c r="II442" s="41"/>
      <c r="IJ442" s="41"/>
      <c r="IK442" s="41"/>
      <c r="IL442" s="41"/>
      <c r="IM442" s="41"/>
      <c r="IN442" s="41"/>
      <c r="IO442" s="41"/>
      <c r="IP442" s="41"/>
      <c r="IQ442" s="41"/>
      <c r="IR442" s="41"/>
      <c r="IS442" s="41"/>
      <c r="IT442" s="41"/>
      <c r="IU442" s="41"/>
      <c r="IV442" s="41"/>
      <c r="IW442" s="41"/>
      <c r="IX442" s="41"/>
      <c r="IY442" s="41"/>
      <c r="IZ442" s="41"/>
      <c r="JA442" s="41"/>
      <c r="JB442" s="41"/>
      <c r="JC442" s="41"/>
      <c r="JD442" s="41"/>
      <c r="JE442" s="41"/>
      <c r="JF442" s="41"/>
      <c r="JG442" s="41"/>
      <c r="JH442" s="41"/>
      <c r="JI442" s="41"/>
      <c r="JJ442" s="41"/>
      <c r="JK442" s="41"/>
      <c r="JL442" s="41"/>
      <c r="JM442" s="41"/>
      <c r="JN442" s="41"/>
      <c r="JO442" s="41"/>
      <c r="JP442" s="41"/>
      <c r="JQ442" s="41"/>
      <c r="JR442" s="41"/>
      <c r="JS442" s="41"/>
      <c r="JT442" s="41"/>
      <c r="JU442" s="41"/>
      <c r="JV442" s="41"/>
      <c r="JW442" s="41"/>
      <c r="JX442" s="41"/>
      <c r="JY442" s="41"/>
      <c r="JZ442" s="41"/>
      <c r="KA442" s="41"/>
      <c r="KB442" s="41"/>
      <c r="KC442" s="41"/>
      <c r="KD442" s="41"/>
      <c r="KE442" s="41"/>
      <c r="KF442" s="41"/>
      <c r="KG442" s="41"/>
      <c r="KH442" s="41"/>
      <c r="KI442" s="41"/>
      <c r="KJ442" s="41"/>
      <c r="KK442" s="41"/>
      <c r="KL442" s="41"/>
      <c r="KM442" s="41"/>
      <c r="KN442" s="41"/>
      <c r="KO442" s="41"/>
      <c r="KP442" s="41"/>
      <c r="KQ442" s="41"/>
      <c r="KR442" s="41"/>
      <c r="KS442" s="41"/>
      <c r="KT442" s="41"/>
      <c r="KU442" s="41"/>
      <c r="KV442" s="41"/>
      <c r="KW442" s="41"/>
      <c r="KX442" s="41"/>
      <c r="KY442" s="41"/>
      <c r="KZ442" s="41"/>
      <c r="LA442" s="41"/>
      <c r="LB442" s="41"/>
      <c r="LC442" s="41"/>
      <c r="LD442" s="41"/>
      <c r="LE442" s="41"/>
      <c r="LF442" s="41"/>
      <c r="LG442" s="41"/>
      <c r="LH442" s="41"/>
      <c r="LI442" s="41"/>
      <c r="LJ442" s="41"/>
      <c r="LK442" s="41"/>
      <c r="LL442" s="41"/>
      <c r="LM442" s="41"/>
      <c r="LN442" s="41"/>
      <c r="LO442" s="41"/>
      <c r="LP442" s="41"/>
      <c r="LQ442" s="41"/>
      <c r="LR442" s="41"/>
      <c r="LS442" s="41"/>
      <c r="LT442" s="41"/>
      <c r="LU442" s="41"/>
      <c r="LV442" s="41"/>
      <c r="LW442" s="41"/>
      <c r="LX442" s="41"/>
      <c r="LY442" s="41"/>
      <c r="LZ442" s="41"/>
      <c r="MA442" s="41"/>
      <c r="MB442" s="41"/>
      <c r="MC442" s="41"/>
      <c r="MD442" s="41"/>
      <c r="ME442" s="41"/>
      <c r="MF442" s="41"/>
      <c r="MG442" s="41"/>
      <c r="MH442" s="41"/>
      <c r="MI442" s="41"/>
      <c r="MJ442" s="41"/>
      <c r="MK442" s="41"/>
      <c r="ML442" s="41"/>
      <c r="MM442" s="41"/>
      <c r="MN442" s="41"/>
      <c r="MO442" s="41"/>
      <c r="MP442" s="41"/>
      <c r="MQ442" s="41"/>
      <c r="MR442" s="41"/>
      <c r="MS442" s="41"/>
      <c r="MT442" s="41"/>
      <c r="MU442" s="41"/>
      <c r="MV442" s="41"/>
      <c r="MW442" s="41"/>
      <c r="MX442" s="41"/>
      <c r="MY442" s="41"/>
      <c r="MZ442" s="41"/>
      <c r="NA442" s="41"/>
      <c r="NB442" s="41"/>
      <c r="NC442" s="41"/>
      <c r="ND442" s="41"/>
      <c r="NE442" s="41"/>
      <c r="NF442" s="41"/>
      <c r="NG442" s="41"/>
      <c r="NH442" s="41"/>
      <c r="NI442" s="41"/>
      <c r="NJ442" s="41"/>
      <c r="NK442" s="41"/>
      <c r="NL442" s="41"/>
      <c r="NM442" s="41"/>
      <c r="NN442" s="41"/>
      <c r="NO442" s="41"/>
      <c r="NP442" s="41"/>
      <c r="NQ442" s="41"/>
      <c r="NR442" s="41"/>
      <c r="NS442" s="41"/>
      <c r="NT442" s="41"/>
      <c r="NU442" s="41"/>
      <c r="NV442" s="41"/>
      <c r="NW442" s="41"/>
      <c r="NX442" s="41"/>
      <c r="NY442" s="41"/>
      <c r="NZ442" s="41"/>
      <c r="OA442" s="41"/>
      <c r="OB442" s="41"/>
      <c r="OC442" s="41"/>
      <c r="OD442" s="41"/>
      <c r="OE442" s="41"/>
      <c r="OF442" s="41"/>
      <c r="OG442" s="41"/>
      <c r="OH442" s="41"/>
      <c r="OI442" s="41"/>
      <c r="OJ442" s="41"/>
      <c r="OK442" s="41"/>
      <c r="OL442" s="41"/>
      <c r="OM442" s="41"/>
      <c r="ON442" s="41"/>
      <c r="OO442" s="41"/>
      <c r="OP442" s="41"/>
      <c r="OQ442" s="41"/>
      <c r="OR442" s="41"/>
      <c r="OS442" s="41"/>
      <c r="OT442" s="41"/>
      <c r="OU442" s="41"/>
      <c r="OV442" s="41"/>
      <c r="OW442" s="41"/>
      <c r="OX442" s="41"/>
      <c r="OY442" s="41"/>
      <c r="OZ442" s="41"/>
      <c r="PA442" s="41"/>
      <c r="PB442" s="41"/>
      <c r="PC442" s="41"/>
      <c r="PD442" s="41"/>
      <c r="PE442" s="41"/>
      <c r="PF442" s="41"/>
      <c r="PG442" s="41"/>
      <c r="PH442" s="41"/>
      <c r="PI442" s="41"/>
      <c r="PJ442" s="41"/>
      <c r="PK442" s="41"/>
      <c r="PL442" s="41"/>
      <c r="PM442" s="41"/>
      <c r="PN442" s="41"/>
      <c r="PO442" s="41"/>
      <c r="PP442" s="41"/>
      <c r="PQ442" s="41"/>
      <c r="PR442" s="41"/>
      <c r="PS442" s="41"/>
      <c r="PT442" s="41"/>
      <c r="PU442" s="41"/>
      <c r="PV442" s="41"/>
      <c r="PW442" s="41"/>
      <c r="PX442" s="41"/>
      <c r="PY442" s="41"/>
      <c r="PZ442" s="41"/>
      <c r="QA442" s="41"/>
      <c r="QB442" s="41"/>
      <c r="QC442" s="41"/>
      <c r="QD442" s="41"/>
      <c r="QE442" s="41"/>
      <c r="QF442" s="41"/>
      <c r="QG442" s="41"/>
      <c r="QH442" s="41"/>
      <c r="QI442" s="41"/>
      <c r="QJ442" s="41"/>
      <c r="QK442" s="41"/>
      <c r="QL442" s="41"/>
      <c r="QM442" s="41"/>
      <c r="QN442" s="41"/>
      <c r="QO442" s="41"/>
      <c r="QP442" s="41"/>
      <c r="QQ442" s="41"/>
      <c r="QR442" s="41"/>
      <c r="QS442" s="41"/>
      <c r="QT442" s="41"/>
      <c r="QU442" s="41"/>
      <c r="QV442" s="41"/>
      <c r="QW442" s="41"/>
      <c r="QX442" s="41"/>
      <c r="QY442" s="41"/>
      <c r="QZ442" s="41"/>
      <c r="RA442" s="41"/>
      <c r="RB442" s="41"/>
      <c r="RC442" s="41"/>
      <c r="RD442" s="41"/>
      <c r="RE442" s="41"/>
      <c r="RF442" s="41"/>
      <c r="RG442" s="41"/>
      <c r="RH442" s="41"/>
      <c r="RI442" s="41"/>
      <c r="RJ442" s="41"/>
      <c r="RK442" s="41"/>
      <c r="RL442" s="41"/>
      <c r="RM442" s="41"/>
      <c r="RN442" s="41"/>
      <c r="RO442" s="41"/>
      <c r="RP442" s="41"/>
      <c r="RQ442" s="41"/>
      <c r="RR442" s="41"/>
      <c r="RS442" s="41"/>
      <c r="RT442" s="41"/>
      <c r="RU442" s="41"/>
      <c r="RV442" s="41"/>
      <c r="RW442" s="41"/>
      <c r="RX442" s="41"/>
      <c r="RY442" s="41"/>
      <c r="RZ442" s="41"/>
      <c r="SA442" s="41"/>
      <c r="SB442" s="41"/>
      <c r="SC442" s="41"/>
      <c r="SD442" s="41"/>
      <c r="SE442" s="41"/>
      <c r="SF442" s="41"/>
      <c r="SG442" s="41"/>
      <c r="SH442" s="41"/>
      <c r="SI442" s="41"/>
      <c r="SJ442" s="41"/>
      <c r="SK442" s="41"/>
      <c r="SL442" s="41"/>
      <c r="SM442" s="41"/>
      <c r="SN442" s="41"/>
      <c r="SO442" s="41"/>
      <c r="SP442" s="41"/>
      <c r="SQ442" s="41"/>
      <c r="SR442" s="41"/>
      <c r="SS442" s="41"/>
      <c r="ST442" s="41"/>
      <c r="SU442" s="41"/>
      <c r="SV442" s="41"/>
      <c r="SW442" s="41"/>
      <c r="SX442" s="41"/>
      <c r="SY442" s="41"/>
      <c r="SZ442" s="41"/>
      <c r="TA442" s="41"/>
      <c r="TB442" s="41"/>
      <c r="TC442" s="41"/>
      <c r="TD442" s="41"/>
      <c r="TE442" s="41"/>
      <c r="TF442" s="41"/>
      <c r="TG442" s="41"/>
      <c r="TH442" s="41"/>
      <c r="TI442" s="41"/>
      <c r="TJ442" s="41"/>
      <c r="TK442" s="41"/>
      <c r="TL442" s="41"/>
      <c r="TM442" s="41"/>
      <c r="TN442" s="41"/>
      <c r="TO442" s="41"/>
      <c r="TP442" s="41"/>
      <c r="TQ442" s="41"/>
      <c r="TR442" s="41"/>
      <c r="TS442" s="41"/>
      <c r="TT442" s="41"/>
      <c r="TU442" s="41"/>
      <c r="TV442" s="41"/>
      <c r="TW442" s="41"/>
      <c r="TX442" s="41"/>
      <c r="TY442" s="41"/>
      <c r="TZ442" s="41"/>
      <c r="UA442" s="41"/>
      <c r="UB442" s="41"/>
      <c r="UC442" s="41"/>
      <c r="UD442" s="41"/>
      <c r="UE442" s="41"/>
      <c r="UF442" s="41"/>
      <c r="UG442" s="41"/>
      <c r="UH442" s="41"/>
      <c r="UI442" s="41"/>
      <c r="UJ442" s="41"/>
      <c r="UK442" s="41"/>
      <c r="UL442" s="41"/>
      <c r="UM442" s="41"/>
      <c r="UN442" s="41"/>
      <c r="UO442" s="41"/>
      <c r="UP442" s="41"/>
      <c r="UQ442" s="41"/>
      <c r="UR442" s="41"/>
      <c r="US442" s="41"/>
      <c r="UT442" s="41"/>
      <c r="UU442" s="41"/>
      <c r="UV442" s="41"/>
      <c r="UW442" s="41"/>
      <c r="UX442" s="41"/>
      <c r="UY442" s="41"/>
      <c r="UZ442" s="41"/>
      <c r="VA442" s="41"/>
      <c r="VB442" s="41"/>
      <c r="VC442" s="41"/>
      <c r="VD442" s="41"/>
      <c r="VE442" s="41"/>
      <c r="VF442" s="41"/>
      <c r="VG442" s="41"/>
      <c r="VH442" s="41"/>
      <c r="VI442" s="41"/>
      <c r="VJ442" s="41"/>
      <c r="VK442" s="41"/>
      <c r="VL442" s="41"/>
      <c r="VM442" s="41"/>
      <c r="VN442" s="41"/>
      <c r="VO442" s="41"/>
      <c r="VP442" s="41"/>
      <c r="VQ442" s="41"/>
      <c r="VR442" s="41"/>
      <c r="VS442" s="41"/>
      <c r="VT442" s="41"/>
      <c r="VU442" s="41"/>
      <c r="VV442" s="41"/>
      <c r="VW442" s="41"/>
      <c r="VX442" s="41"/>
      <c r="VY442" s="41"/>
      <c r="VZ442" s="41"/>
      <c r="WA442" s="41"/>
      <c r="WB442" s="41"/>
      <c r="WC442" s="41"/>
      <c r="WD442" s="41"/>
      <c r="WE442" s="41"/>
      <c r="WF442" s="41"/>
      <c r="WG442" s="41"/>
      <c r="WH442" s="41"/>
      <c r="WI442" s="41"/>
      <c r="WJ442" s="41"/>
      <c r="WK442" s="41"/>
      <c r="WL442" s="41"/>
      <c r="WM442" s="41"/>
      <c r="WN442" s="41"/>
      <c r="WO442" s="41"/>
      <c r="WP442" s="41"/>
      <c r="WQ442" s="41"/>
      <c r="WR442" s="41"/>
      <c r="WS442" s="41"/>
      <c r="WT442" s="41"/>
      <c r="WU442" s="41"/>
      <c r="WV442" s="41"/>
      <c r="WW442" s="41"/>
      <c r="WX442" s="41"/>
      <c r="WY442" s="41"/>
      <c r="WZ442" s="41"/>
      <c r="XA442" s="41"/>
      <c r="XB442" s="41"/>
      <c r="XC442" s="41"/>
      <c r="XD442" s="41"/>
      <c r="XE442" s="41"/>
      <c r="XF442" s="41"/>
      <c r="XG442" s="41"/>
      <c r="XH442" s="41"/>
      <c r="XI442" s="41"/>
      <c r="XJ442" s="41"/>
      <c r="XK442" s="41"/>
      <c r="XL442" s="41"/>
      <c r="XM442" s="41"/>
      <c r="XN442" s="41"/>
      <c r="XO442" s="41"/>
      <c r="XP442" s="41"/>
      <c r="XQ442" s="41"/>
      <c r="XR442" s="41"/>
      <c r="XS442" s="41"/>
      <c r="XT442" s="41"/>
      <c r="XU442" s="41"/>
      <c r="XV442" s="41"/>
      <c r="XW442" s="41"/>
      <c r="XX442" s="41"/>
      <c r="XY442" s="41"/>
      <c r="XZ442" s="41"/>
      <c r="YA442" s="41"/>
      <c r="YB442" s="41"/>
      <c r="YC442" s="41"/>
      <c r="YD442" s="41"/>
      <c r="YE442" s="41"/>
      <c r="YF442" s="41"/>
      <c r="YG442" s="41"/>
      <c r="YH442" s="41"/>
      <c r="YI442" s="41"/>
      <c r="YJ442" s="41"/>
      <c r="YK442" s="41"/>
      <c r="YL442" s="41"/>
      <c r="YM442" s="41"/>
      <c r="YN442" s="41"/>
      <c r="YO442" s="41"/>
      <c r="YP442" s="41"/>
      <c r="YQ442" s="41"/>
      <c r="YR442" s="41"/>
      <c r="YS442" s="41"/>
      <c r="YT442" s="41"/>
      <c r="YU442" s="41"/>
      <c r="YV442" s="41"/>
      <c r="YW442" s="41"/>
      <c r="YX442" s="41"/>
      <c r="YY442" s="41"/>
      <c r="YZ442" s="41"/>
      <c r="ZA442" s="41"/>
      <c r="ZB442" s="41"/>
      <c r="ZC442" s="41"/>
      <c r="ZD442" s="41"/>
      <c r="ZE442" s="41"/>
      <c r="ZF442" s="41"/>
      <c r="ZG442" s="41"/>
      <c r="ZH442" s="41"/>
      <c r="ZI442" s="41"/>
      <c r="ZJ442" s="41"/>
      <c r="ZK442" s="41"/>
      <c r="ZL442" s="41"/>
      <c r="ZM442" s="41"/>
      <c r="ZN442" s="41"/>
      <c r="ZO442" s="41"/>
      <c r="ZP442" s="41"/>
      <c r="ZQ442" s="41"/>
      <c r="ZR442" s="41"/>
      <c r="ZS442" s="41"/>
      <c r="ZT442" s="41"/>
      <c r="ZU442" s="41"/>
      <c r="ZV442" s="41"/>
      <c r="ZW442" s="41"/>
      <c r="ZX442" s="41"/>
      <c r="ZY442" s="41"/>
      <c r="ZZ442" s="41"/>
      <c r="AAA442" s="41"/>
      <c r="AAB442" s="41"/>
      <c r="AAC442" s="41"/>
      <c r="AAD442" s="41"/>
      <c r="AAE442" s="41"/>
      <c r="AAF442" s="41"/>
      <c r="AAG442" s="41"/>
      <c r="AAH442" s="41"/>
      <c r="AAI442" s="41"/>
      <c r="AAJ442" s="41"/>
      <c r="AAK442" s="41"/>
      <c r="AAL442" s="41"/>
      <c r="AAM442" s="41"/>
      <c r="AAN442" s="41"/>
      <c r="AAO442" s="41"/>
      <c r="AAP442" s="41"/>
      <c r="AAQ442" s="41"/>
      <c r="AAR442" s="41"/>
      <c r="AAS442" s="41"/>
      <c r="AAT442" s="41"/>
      <c r="AAU442" s="41"/>
      <c r="AAV442" s="41"/>
      <c r="AAW442" s="41"/>
      <c r="AAX442" s="41"/>
      <c r="AAY442" s="41"/>
      <c r="AAZ442" s="41"/>
      <c r="ABA442" s="41"/>
      <c r="ABB442" s="41"/>
      <c r="ABC442" s="41"/>
      <c r="ABD442" s="41"/>
      <c r="ABE442" s="41"/>
      <c r="ABF442" s="41"/>
      <c r="ABG442" s="41"/>
      <c r="ABH442" s="41"/>
      <c r="ABI442" s="41"/>
      <c r="ABJ442" s="41"/>
      <c r="ABK442" s="41"/>
      <c r="ABL442" s="41"/>
      <c r="ABM442" s="41"/>
      <c r="ABN442" s="41"/>
      <c r="ABO442" s="41"/>
      <c r="ABP442" s="41"/>
      <c r="ABQ442" s="41"/>
      <c r="ABR442" s="41"/>
      <c r="ABS442" s="41"/>
      <c r="ABT442" s="41"/>
      <c r="ABU442" s="41"/>
      <c r="ABV442" s="41"/>
      <c r="ABW442" s="41"/>
      <c r="ABX442" s="41"/>
      <c r="ABY442" s="41"/>
      <c r="ABZ442" s="41"/>
      <c r="ACA442" s="41"/>
      <c r="ACB442" s="41"/>
      <c r="ACC442" s="41"/>
      <c r="ACD442" s="41"/>
      <c r="ACE442" s="41"/>
      <c r="ACF442" s="41"/>
      <c r="ACG442" s="41"/>
      <c r="ACH442" s="41"/>
      <c r="ACI442" s="41"/>
      <c r="ACJ442" s="41"/>
      <c r="ACK442" s="41"/>
      <c r="ACL442" s="41"/>
      <c r="ACM442" s="41"/>
      <c r="ACN442" s="41"/>
      <c r="ACO442" s="41"/>
      <c r="ACP442" s="41"/>
      <c r="ACQ442" s="41"/>
      <c r="ACR442" s="41"/>
      <c r="ACS442" s="41"/>
      <c r="ACT442" s="41"/>
      <c r="ACU442" s="41"/>
      <c r="ACV442" s="41"/>
      <c r="ACW442" s="41"/>
      <c r="ACX442" s="41"/>
      <c r="ACY442" s="41"/>
      <c r="ACZ442" s="41"/>
      <c r="ADA442" s="41"/>
      <c r="ADB442" s="41"/>
      <c r="ADC442" s="41"/>
      <c r="ADD442" s="41"/>
      <c r="ADE442" s="41"/>
      <c r="ADF442" s="41"/>
      <c r="ADG442" s="41"/>
      <c r="ADH442" s="41"/>
      <c r="ADI442" s="41"/>
      <c r="ADJ442" s="41"/>
      <c r="ADK442" s="41"/>
      <c r="ADL442" s="41"/>
      <c r="ADM442" s="41"/>
      <c r="ADN442" s="41"/>
      <c r="ADO442" s="41"/>
      <c r="ADP442" s="41"/>
      <c r="ADQ442" s="41"/>
      <c r="ADR442" s="41"/>
      <c r="ADS442" s="41"/>
      <c r="ADT442" s="41"/>
      <c r="ADU442" s="41"/>
      <c r="ADV442" s="41"/>
      <c r="ADW442" s="41"/>
      <c r="ADX442" s="41"/>
      <c r="ADY442" s="41"/>
      <c r="ADZ442" s="41"/>
      <c r="AEA442" s="41"/>
      <c r="AEB442" s="41"/>
      <c r="AEC442" s="41"/>
      <c r="AED442" s="41"/>
      <c r="AEE442" s="41"/>
      <c r="AEF442" s="41"/>
      <c r="AEG442" s="41"/>
      <c r="AEH442" s="41"/>
      <c r="AEI442" s="41"/>
      <c r="AEJ442" s="41"/>
      <c r="AEK442" s="41"/>
      <c r="AEL442" s="41"/>
      <c r="AEM442" s="41"/>
      <c r="AEN442" s="41"/>
      <c r="AEO442" s="41"/>
      <c r="AEP442" s="41"/>
      <c r="AEQ442" s="41"/>
      <c r="AER442" s="41"/>
      <c r="AES442" s="41"/>
      <c r="AET442" s="41"/>
      <c r="AEU442" s="41"/>
      <c r="AEV442" s="41"/>
      <c r="AEW442" s="41"/>
      <c r="AEX442" s="41"/>
      <c r="AEY442" s="41"/>
      <c r="AEZ442" s="41"/>
      <c r="AFA442" s="41"/>
      <c r="AFB442" s="41"/>
      <c r="AFC442" s="41"/>
      <c r="AFD442" s="41"/>
      <c r="AFE442" s="41"/>
      <c r="AFF442" s="41"/>
      <c r="AFG442" s="41"/>
      <c r="AFH442" s="41"/>
      <c r="AFI442" s="41"/>
      <c r="AFJ442" s="41"/>
      <c r="AFK442" s="41"/>
      <c r="AFL442" s="41"/>
      <c r="AFM442" s="41"/>
      <c r="AFN442" s="41"/>
      <c r="AFO442" s="41"/>
      <c r="AFP442" s="41"/>
      <c r="AFQ442" s="41"/>
      <c r="AFR442" s="41"/>
      <c r="AFS442" s="41"/>
      <c r="AFT442" s="41"/>
      <c r="AFU442" s="41"/>
      <c r="AFV442" s="41"/>
      <c r="AFW442" s="41"/>
      <c r="AFX442" s="41"/>
      <c r="AFY442" s="41"/>
      <c r="AFZ442" s="41"/>
      <c r="AGA442" s="41"/>
      <c r="AGB442" s="41"/>
      <c r="AGC442" s="41"/>
      <c r="AGD442" s="41"/>
      <c r="AGE442" s="41"/>
      <c r="AGF442" s="41"/>
      <c r="AGG442" s="41"/>
      <c r="AGH442" s="41"/>
      <c r="AGI442" s="41"/>
      <c r="AGJ442" s="41"/>
      <c r="AGK442" s="41"/>
      <c r="AGL442" s="41"/>
      <c r="AGM442" s="41"/>
      <c r="AGN442" s="41"/>
      <c r="AGO442" s="41"/>
      <c r="AGP442" s="41"/>
      <c r="AGQ442" s="41"/>
      <c r="AGR442" s="41"/>
      <c r="AGS442" s="41"/>
      <c r="AGT442" s="41"/>
      <c r="AGU442" s="41"/>
      <c r="AGV442" s="41"/>
      <c r="AGW442" s="41"/>
      <c r="AGX442" s="41"/>
      <c r="AGY442" s="41"/>
      <c r="AGZ442" s="41"/>
      <c r="AHA442" s="41"/>
      <c r="AHB442" s="41"/>
      <c r="AHC442" s="41"/>
      <c r="AHD442" s="41"/>
      <c r="AHE442" s="41"/>
      <c r="AHF442" s="41"/>
      <c r="AHG442" s="41"/>
      <c r="AHH442" s="41"/>
      <c r="AHI442" s="41"/>
      <c r="AHJ442" s="41"/>
      <c r="AHK442" s="41"/>
      <c r="AHL442" s="41"/>
      <c r="AHM442" s="41"/>
      <c r="AHN442" s="41"/>
      <c r="AHO442" s="41"/>
      <c r="AHP442" s="41"/>
      <c r="AHQ442" s="41"/>
      <c r="AHR442" s="41"/>
      <c r="AHS442" s="41"/>
      <c r="AHT442" s="41"/>
      <c r="AHU442" s="41"/>
      <c r="AHV442" s="41"/>
      <c r="AHW442" s="41"/>
      <c r="AHX442" s="41"/>
      <c r="AHY442" s="41"/>
      <c r="AHZ442" s="41"/>
      <c r="AIA442" s="41"/>
      <c r="AIB442" s="41"/>
      <c r="AIC442" s="41"/>
      <c r="AID442" s="41"/>
      <c r="AIE442" s="41"/>
      <c r="AIF442" s="41"/>
      <c r="AIG442" s="41"/>
      <c r="AIH442" s="41"/>
      <c r="AII442" s="41"/>
      <c r="AIJ442" s="41"/>
      <c r="AIK442" s="41"/>
      <c r="AIL442" s="41"/>
      <c r="AIM442" s="41"/>
      <c r="AIN442" s="41"/>
      <c r="AIO442" s="41"/>
      <c r="AIP442" s="41"/>
      <c r="AIQ442" s="41"/>
      <c r="AIR442" s="41"/>
      <c r="AIS442" s="41"/>
      <c r="AIT442" s="41"/>
      <c r="AIU442" s="41"/>
      <c r="AIV442" s="41"/>
      <c r="AIW442" s="41"/>
      <c r="AIX442" s="41"/>
      <c r="AIY442" s="41"/>
      <c r="AIZ442" s="41"/>
      <c r="AJA442" s="41"/>
      <c r="AJB442" s="41"/>
      <c r="AJC442" s="41"/>
      <c r="AJD442" s="41"/>
      <c r="AJE442" s="41"/>
      <c r="AJF442" s="41"/>
      <c r="AJG442" s="41"/>
      <c r="AJH442" s="41"/>
      <c r="AJI442" s="41"/>
      <c r="AJJ442" s="41"/>
      <c r="AJK442" s="41"/>
      <c r="AJL442" s="41"/>
      <c r="AJM442" s="41"/>
      <c r="AJN442" s="41"/>
      <c r="AJO442" s="41"/>
      <c r="AJP442" s="41"/>
      <c r="AJQ442" s="41"/>
      <c r="AJR442" s="41"/>
      <c r="AJS442" s="41"/>
      <c r="AJT442" s="41"/>
      <c r="AJU442" s="41"/>
      <c r="AJV442" s="41"/>
      <c r="AJW442" s="41"/>
      <c r="AJX442" s="41"/>
      <c r="AJY442" s="41"/>
      <c r="AJZ442" s="41"/>
      <c r="AKA442" s="41"/>
      <c r="AKB442" s="41"/>
      <c r="AKC442" s="41"/>
      <c r="AKD442" s="41"/>
      <c r="AKE442" s="41"/>
      <c r="AKF442" s="41"/>
      <c r="AKG442" s="41"/>
      <c r="AKH442" s="41"/>
      <c r="AKI442" s="41"/>
      <c r="AKJ442" s="41"/>
      <c r="AKK442" s="41"/>
      <c r="AKL442" s="41"/>
      <c r="AKM442" s="41"/>
      <c r="AKN442" s="41"/>
      <c r="AKO442" s="41"/>
      <c r="AKP442" s="41"/>
      <c r="AKQ442" s="41"/>
      <c r="AKR442" s="41"/>
      <c r="AKS442" s="41"/>
      <c r="AKT442" s="41"/>
      <c r="AKU442" s="41"/>
      <c r="AKV442" s="41"/>
      <c r="AKW442" s="41"/>
      <c r="AKX442" s="41"/>
      <c r="AKY442" s="41"/>
      <c r="AKZ442" s="41"/>
      <c r="ALA442" s="41"/>
      <c r="ALB442" s="41"/>
      <c r="ALC442" s="41"/>
      <c r="ALD442" s="41"/>
      <c r="ALE442" s="41"/>
      <c r="ALF442" s="41"/>
      <c r="ALG442" s="41"/>
      <c r="ALH442" s="41"/>
      <c r="ALI442" s="41"/>
      <c r="ALJ442" s="41"/>
      <c r="ALK442" s="41"/>
      <c r="ALL442" s="41"/>
      <c r="ALM442" s="41"/>
      <c r="ALN442" s="41"/>
      <c r="ALO442" s="41"/>
      <c r="ALP442" s="41"/>
      <c r="ALQ442" s="41"/>
      <c r="ALR442" s="41"/>
      <c r="ALS442" s="41"/>
      <c r="ALT442" s="41"/>
      <c r="ALU442" s="41"/>
      <c r="ALV442" s="41"/>
      <c r="ALW442" s="41"/>
      <c r="ALX442" s="41"/>
      <c r="ALY442" s="41"/>
      <c r="ALZ442" s="41"/>
      <c r="AMA442" s="41"/>
      <c r="AMB442" s="41"/>
      <c r="AMC442" s="41"/>
      <c r="AMD442" s="41"/>
      <c r="AME442" s="41"/>
    </row>
    <row r="443" spans="1:1019" ht="18" customHeight="1" x14ac:dyDescent="0.2">
      <c r="AQ443" s="53"/>
      <c r="AR443" s="53"/>
      <c r="AS443" s="53"/>
      <c r="AT443" s="53"/>
      <c r="AU443" s="53"/>
      <c r="AV443" s="53"/>
      <c r="AW443" s="53"/>
      <c r="AX443" s="53"/>
      <c r="AY443" s="53"/>
      <c r="AZ443" s="53"/>
      <c r="BA443" s="53"/>
      <c r="BB443" s="53"/>
      <c r="BC443" s="53"/>
      <c r="BD443" s="53"/>
      <c r="BE443" s="53"/>
      <c r="BF443" s="53"/>
      <c r="BG443" s="54"/>
    </row>
    <row r="444" spans="1:1019" ht="15" customHeight="1" x14ac:dyDescent="0.2">
      <c r="AQ444" s="53"/>
      <c r="AR444" s="53"/>
      <c r="AS444" s="53"/>
      <c r="AT444" s="53"/>
      <c r="AU444" s="53"/>
      <c r="AV444" s="53"/>
      <c r="AW444" s="53"/>
      <c r="AX444" s="53"/>
      <c r="AY444" s="53"/>
      <c r="AZ444" s="53"/>
      <c r="BA444" s="53"/>
      <c r="BB444" s="53"/>
      <c r="BC444" s="53"/>
      <c r="BD444" s="53"/>
      <c r="BE444" s="53"/>
      <c r="BF444" s="53"/>
      <c r="BG444" s="54"/>
    </row>
    <row r="445" spans="1:1019" s="74" customFormat="1" ht="21" customHeight="1" x14ac:dyDescent="0.2">
      <c r="A445" s="42"/>
      <c r="B445" s="42"/>
      <c r="C445" s="42"/>
      <c r="D445" s="42"/>
      <c r="E445" s="42"/>
      <c r="F445" s="42"/>
      <c r="G445" s="42"/>
      <c r="H445" s="42"/>
      <c r="I445" s="42"/>
      <c r="J445" s="42"/>
      <c r="K445" s="42"/>
      <c r="L445" s="42"/>
      <c r="M445" s="42"/>
      <c r="N445" s="42"/>
      <c r="O445" s="41"/>
      <c r="P445" s="41"/>
      <c r="Q445" s="41"/>
      <c r="R445" s="41"/>
      <c r="S445" s="42"/>
      <c r="T445" s="42"/>
      <c r="U445" s="42"/>
      <c r="V445" s="42"/>
      <c r="W445" s="42"/>
      <c r="X445" s="42"/>
      <c r="Y445" s="42"/>
      <c r="Z445" s="42"/>
      <c r="AA445" s="41"/>
      <c r="AB445" s="41"/>
      <c r="AC445" s="60"/>
      <c r="AD445" s="60"/>
      <c r="AE445" s="60"/>
      <c r="AF445" s="60"/>
    </row>
    <row r="446" spans="1:1019" ht="19.5" customHeight="1" x14ac:dyDescent="0.2"/>
    <row r="447" spans="1:1019" ht="15.75" customHeight="1" x14ac:dyDescent="0.2">
      <c r="AG447" s="41"/>
      <c r="AH447" s="41"/>
      <c r="AI447" s="41"/>
      <c r="AJ447" s="41"/>
      <c r="AK447" s="41"/>
      <c r="AL447" s="41"/>
      <c r="AM447" s="41"/>
      <c r="AN447" s="41"/>
      <c r="AO447" s="41"/>
      <c r="AP447" s="41"/>
      <c r="AQ447" s="41"/>
      <c r="AR447" s="41"/>
      <c r="AS447" s="41"/>
      <c r="AT447" s="41"/>
      <c r="AU447" s="41"/>
      <c r="AV447" s="41"/>
      <c r="AW447" s="41"/>
      <c r="AX447" s="41"/>
      <c r="AY447" s="41"/>
      <c r="AZ447" s="41"/>
      <c r="BA447" s="41"/>
      <c r="BB447" s="41"/>
      <c r="BC447" s="41"/>
      <c r="BD447" s="41"/>
      <c r="BE447" s="41"/>
      <c r="BF447" s="41"/>
      <c r="BG447" s="41"/>
      <c r="BH447" s="41"/>
      <c r="BI447" s="41"/>
      <c r="BJ447" s="41"/>
      <c r="BK447" s="41"/>
      <c r="BL447" s="41"/>
      <c r="BM447" s="41"/>
      <c r="BN447" s="41"/>
      <c r="BO447" s="41"/>
      <c r="BP447" s="41"/>
      <c r="BQ447" s="41"/>
      <c r="BR447" s="41"/>
      <c r="BS447" s="41"/>
      <c r="BT447" s="41"/>
      <c r="BU447" s="41"/>
      <c r="BV447" s="41"/>
      <c r="BW447" s="41"/>
      <c r="BX447" s="41"/>
      <c r="BY447" s="41"/>
      <c r="BZ447" s="41"/>
      <c r="CA447" s="41"/>
      <c r="CB447" s="41"/>
      <c r="CC447" s="41"/>
      <c r="CD447" s="41"/>
      <c r="CE447" s="41"/>
      <c r="CF447" s="41"/>
      <c r="CG447" s="41"/>
      <c r="CH447" s="41"/>
      <c r="CI447" s="41"/>
      <c r="CJ447" s="41"/>
      <c r="CK447" s="41"/>
      <c r="CL447" s="41"/>
      <c r="CM447" s="41"/>
      <c r="CN447" s="41"/>
      <c r="CO447" s="41"/>
      <c r="CP447" s="41"/>
      <c r="CQ447" s="41"/>
      <c r="CR447" s="41"/>
      <c r="CS447" s="41"/>
      <c r="CT447" s="41"/>
      <c r="CU447" s="41"/>
      <c r="CV447" s="41"/>
      <c r="CW447" s="41"/>
      <c r="CX447" s="41"/>
      <c r="CY447" s="41"/>
      <c r="CZ447" s="41"/>
      <c r="DA447" s="41"/>
      <c r="DB447" s="41"/>
      <c r="DC447" s="41"/>
      <c r="DD447" s="41"/>
      <c r="DE447" s="41"/>
      <c r="DF447" s="41"/>
      <c r="DG447" s="41"/>
      <c r="DH447" s="41"/>
      <c r="DI447" s="41"/>
      <c r="DJ447" s="41"/>
      <c r="DK447" s="41"/>
      <c r="DL447" s="41"/>
      <c r="DM447" s="41"/>
      <c r="DN447" s="41"/>
      <c r="DO447" s="41"/>
      <c r="DP447" s="41"/>
      <c r="DQ447" s="41"/>
      <c r="DR447" s="41"/>
      <c r="DS447" s="41"/>
      <c r="DT447" s="41"/>
      <c r="DU447" s="41"/>
      <c r="DV447" s="41"/>
      <c r="DW447" s="41"/>
      <c r="DX447" s="41"/>
      <c r="DY447" s="41"/>
      <c r="DZ447" s="41"/>
      <c r="EA447" s="41"/>
      <c r="EB447" s="41"/>
      <c r="EC447" s="41"/>
      <c r="ED447" s="41"/>
      <c r="EE447" s="41"/>
      <c r="EF447" s="41"/>
      <c r="EG447" s="41"/>
      <c r="EH447" s="41"/>
      <c r="EI447" s="41"/>
      <c r="EJ447" s="41"/>
      <c r="EK447" s="41"/>
      <c r="EL447" s="41"/>
      <c r="EM447" s="41"/>
      <c r="EN447" s="41"/>
      <c r="EO447" s="41"/>
      <c r="EP447" s="41"/>
      <c r="EQ447" s="41"/>
      <c r="ER447" s="41"/>
      <c r="ES447" s="41"/>
      <c r="ET447" s="41"/>
      <c r="EU447" s="41"/>
      <c r="EV447" s="41"/>
      <c r="EW447" s="41"/>
      <c r="EX447" s="41"/>
      <c r="EY447" s="41"/>
      <c r="EZ447" s="41"/>
      <c r="FA447" s="41"/>
      <c r="FB447" s="41"/>
      <c r="FC447" s="41"/>
      <c r="FD447" s="41"/>
      <c r="FE447" s="41"/>
      <c r="FF447" s="41"/>
      <c r="FG447" s="41"/>
      <c r="FH447" s="41"/>
      <c r="FI447" s="41"/>
      <c r="FJ447" s="41"/>
      <c r="FK447" s="41"/>
      <c r="FL447" s="41"/>
      <c r="FM447" s="41"/>
      <c r="FN447" s="41"/>
      <c r="FO447" s="41"/>
      <c r="FP447" s="41"/>
      <c r="FQ447" s="41"/>
      <c r="FR447" s="41"/>
      <c r="FS447" s="41"/>
      <c r="FT447" s="41"/>
      <c r="FU447" s="41"/>
      <c r="FV447" s="41"/>
      <c r="FW447" s="41"/>
      <c r="FX447" s="41"/>
      <c r="FY447" s="41"/>
      <c r="FZ447" s="41"/>
      <c r="GA447" s="41"/>
      <c r="GB447" s="41"/>
      <c r="GC447" s="41"/>
      <c r="GD447" s="41"/>
      <c r="GE447" s="41"/>
      <c r="GF447" s="41"/>
      <c r="GG447" s="41"/>
      <c r="GH447" s="41"/>
      <c r="GI447" s="41"/>
      <c r="GJ447" s="41"/>
      <c r="GK447" s="41"/>
      <c r="GL447" s="41"/>
      <c r="GM447" s="41"/>
      <c r="GN447" s="41"/>
      <c r="GO447" s="41"/>
      <c r="GP447" s="41"/>
      <c r="GQ447" s="41"/>
      <c r="GR447" s="41"/>
      <c r="GS447" s="41"/>
      <c r="GT447" s="41"/>
      <c r="GU447" s="41"/>
      <c r="GV447" s="41"/>
      <c r="GW447" s="41"/>
      <c r="GX447" s="41"/>
      <c r="GY447" s="41"/>
      <c r="GZ447" s="41"/>
      <c r="HA447" s="41"/>
      <c r="HB447" s="41"/>
      <c r="HC447" s="41"/>
      <c r="HD447" s="41"/>
      <c r="HE447" s="41"/>
      <c r="HF447" s="41"/>
      <c r="HG447" s="41"/>
      <c r="HH447" s="41"/>
      <c r="HI447" s="41"/>
      <c r="HJ447" s="41"/>
      <c r="HK447" s="41"/>
      <c r="HL447" s="41"/>
      <c r="HM447" s="41"/>
      <c r="HN447" s="41"/>
      <c r="HO447" s="41"/>
      <c r="HP447" s="41"/>
      <c r="HQ447" s="41"/>
      <c r="HR447" s="41"/>
      <c r="HS447" s="41"/>
      <c r="HT447" s="41"/>
      <c r="HU447" s="41"/>
      <c r="HV447" s="41"/>
      <c r="HW447" s="41"/>
      <c r="HX447" s="41"/>
      <c r="HY447" s="41"/>
      <c r="HZ447" s="41"/>
      <c r="IA447" s="41"/>
      <c r="IB447" s="41"/>
      <c r="IC447" s="41"/>
      <c r="ID447" s="41"/>
      <c r="IE447" s="41"/>
      <c r="IF447" s="41"/>
      <c r="IG447" s="41"/>
      <c r="IH447" s="41"/>
      <c r="II447" s="41"/>
      <c r="IJ447" s="41"/>
      <c r="IK447" s="41"/>
      <c r="IL447" s="41"/>
      <c r="IM447" s="41"/>
      <c r="IN447" s="41"/>
      <c r="IO447" s="41"/>
      <c r="IP447" s="41"/>
      <c r="IQ447" s="41"/>
      <c r="IR447" s="41"/>
      <c r="IS447" s="41"/>
      <c r="IT447" s="41"/>
      <c r="IU447" s="41"/>
      <c r="IV447" s="41"/>
      <c r="IW447" s="41"/>
      <c r="IX447" s="41"/>
      <c r="IY447" s="41"/>
      <c r="IZ447" s="41"/>
      <c r="JA447" s="41"/>
      <c r="JB447" s="41"/>
      <c r="JC447" s="41"/>
      <c r="JD447" s="41"/>
      <c r="JE447" s="41"/>
      <c r="JF447" s="41"/>
      <c r="JG447" s="41"/>
      <c r="JH447" s="41"/>
      <c r="JI447" s="41"/>
      <c r="JJ447" s="41"/>
      <c r="JK447" s="41"/>
      <c r="JL447" s="41"/>
      <c r="JM447" s="41"/>
      <c r="JN447" s="41"/>
      <c r="JO447" s="41"/>
      <c r="JP447" s="41"/>
      <c r="JQ447" s="41"/>
      <c r="JR447" s="41"/>
      <c r="JS447" s="41"/>
      <c r="JT447" s="41"/>
      <c r="JU447" s="41"/>
      <c r="JV447" s="41"/>
      <c r="JW447" s="41"/>
      <c r="JX447" s="41"/>
      <c r="JY447" s="41"/>
      <c r="JZ447" s="41"/>
      <c r="KA447" s="41"/>
      <c r="KB447" s="41"/>
      <c r="KC447" s="41"/>
      <c r="KD447" s="41"/>
      <c r="KE447" s="41"/>
      <c r="KF447" s="41"/>
      <c r="KG447" s="41"/>
      <c r="KH447" s="41"/>
      <c r="KI447" s="41"/>
      <c r="KJ447" s="41"/>
      <c r="KK447" s="41"/>
      <c r="KL447" s="41"/>
      <c r="KM447" s="41"/>
      <c r="KN447" s="41"/>
      <c r="KO447" s="41"/>
      <c r="KP447" s="41"/>
      <c r="KQ447" s="41"/>
      <c r="KR447" s="41"/>
      <c r="KS447" s="41"/>
      <c r="KT447" s="41"/>
      <c r="KU447" s="41"/>
      <c r="KV447" s="41"/>
      <c r="KW447" s="41"/>
      <c r="KX447" s="41"/>
      <c r="KY447" s="41"/>
      <c r="KZ447" s="41"/>
      <c r="LA447" s="41"/>
      <c r="LB447" s="41"/>
      <c r="LC447" s="41"/>
      <c r="LD447" s="41"/>
      <c r="LE447" s="41"/>
      <c r="LF447" s="41"/>
      <c r="LG447" s="41"/>
      <c r="LH447" s="41"/>
      <c r="LI447" s="41"/>
      <c r="LJ447" s="41"/>
      <c r="LK447" s="41"/>
      <c r="LL447" s="41"/>
      <c r="LM447" s="41"/>
      <c r="LN447" s="41"/>
      <c r="LO447" s="41"/>
      <c r="LP447" s="41"/>
      <c r="LQ447" s="41"/>
      <c r="LR447" s="41"/>
      <c r="LS447" s="41"/>
      <c r="LT447" s="41"/>
      <c r="LU447" s="41"/>
      <c r="LV447" s="41"/>
      <c r="LW447" s="41"/>
      <c r="LX447" s="41"/>
      <c r="LY447" s="41"/>
      <c r="LZ447" s="41"/>
      <c r="MA447" s="41"/>
      <c r="MB447" s="41"/>
      <c r="MC447" s="41"/>
      <c r="MD447" s="41"/>
      <c r="ME447" s="41"/>
      <c r="MF447" s="41"/>
      <c r="MG447" s="41"/>
      <c r="MH447" s="41"/>
      <c r="MI447" s="41"/>
      <c r="MJ447" s="41"/>
      <c r="MK447" s="41"/>
      <c r="ML447" s="41"/>
      <c r="MM447" s="41"/>
      <c r="MN447" s="41"/>
      <c r="MO447" s="41"/>
      <c r="MP447" s="41"/>
      <c r="MQ447" s="41"/>
      <c r="MR447" s="41"/>
      <c r="MS447" s="41"/>
      <c r="MT447" s="41"/>
      <c r="MU447" s="41"/>
      <c r="MV447" s="41"/>
      <c r="MW447" s="41"/>
      <c r="MX447" s="41"/>
      <c r="MY447" s="41"/>
      <c r="MZ447" s="41"/>
      <c r="NA447" s="41"/>
      <c r="NB447" s="41"/>
      <c r="NC447" s="41"/>
      <c r="ND447" s="41"/>
      <c r="NE447" s="41"/>
      <c r="NF447" s="41"/>
      <c r="NG447" s="41"/>
      <c r="NH447" s="41"/>
      <c r="NI447" s="41"/>
      <c r="NJ447" s="41"/>
      <c r="NK447" s="41"/>
      <c r="NL447" s="41"/>
      <c r="NM447" s="41"/>
      <c r="NN447" s="41"/>
      <c r="NO447" s="41"/>
      <c r="NP447" s="41"/>
      <c r="NQ447" s="41"/>
      <c r="NR447" s="41"/>
      <c r="NS447" s="41"/>
      <c r="NT447" s="41"/>
      <c r="NU447" s="41"/>
      <c r="NV447" s="41"/>
      <c r="NW447" s="41"/>
      <c r="NX447" s="41"/>
      <c r="NY447" s="41"/>
      <c r="NZ447" s="41"/>
      <c r="OA447" s="41"/>
      <c r="OB447" s="41"/>
      <c r="OC447" s="41"/>
      <c r="OD447" s="41"/>
      <c r="OE447" s="41"/>
      <c r="OF447" s="41"/>
      <c r="OG447" s="41"/>
      <c r="OH447" s="41"/>
      <c r="OI447" s="41"/>
      <c r="OJ447" s="41"/>
      <c r="OK447" s="41"/>
      <c r="OL447" s="41"/>
      <c r="OM447" s="41"/>
      <c r="ON447" s="41"/>
      <c r="OO447" s="41"/>
      <c r="OP447" s="41"/>
      <c r="OQ447" s="41"/>
      <c r="OR447" s="41"/>
      <c r="OS447" s="41"/>
      <c r="OT447" s="41"/>
      <c r="OU447" s="41"/>
      <c r="OV447" s="41"/>
      <c r="OW447" s="41"/>
      <c r="OX447" s="41"/>
      <c r="OY447" s="41"/>
      <c r="OZ447" s="41"/>
      <c r="PA447" s="41"/>
      <c r="PB447" s="41"/>
      <c r="PC447" s="41"/>
      <c r="PD447" s="41"/>
      <c r="PE447" s="41"/>
      <c r="PF447" s="41"/>
      <c r="PG447" s="41"/>
      <c r="PH447" s="41"/>
      <c r="PI447" s="41"/>
      <c r="PJ447" s="41"/>
      <c r="PK447" s="41"/>
      <c r="PL447" s="41"/>
      <c r="PM447" s="41"/>
      <c r="PN447" s="41"/>
      <c r="PO447" s="41"/>
      <c r="PP447" s="41"/>
      <c r="PQ447" s="41"/>
      <c r="PR447" s="41"/>
      <c r="PS447" s="41"/>
      <c r="PT447" s="41"/>
      <c r="PU447" s="41"/>
      <c r="PV447" s="41"/>
      <c r="PW447" s="41"/>
      <c r="PX447" s="41"/>
      <c r="PY447" s="41"/>
      <c r="PZ447" s="41"/>
      <c r="QA447" s="41"/>
      <c r="QB447" s="41"/>
      <c r="QC447" s="41"/>
      <c r="QD447" s="41"/>
      <c r="QE447" s="41"/>
      <c r="QF447" s="41"/>
      <c r="QG447" s="41"/>
      <c r="QH447" s="41"/>
      <c r="QI447" s="41"/>
      <c r="QJ447" s="41"/>
      <c r="QK447" s="41"/>
      <c r="QL447" s="41"/>
      <c r="QM447" s="41"/>
      <c r="QN447" s="41"/>
      <c r="QO447" s="41"/>
      <c r="QP447" s="41"/>
      <c r="QQ447" s="41"/>
      <c r="QR447" s="41"/>
      <c r="QS447" s="41"/>
      <c r="QT447" s="41"/>
      <c r="QU447" s="41"/>
      <c r="QV447" s="41"/>
      <c r="QW447" s="41"/>
      <c r="QX447" s="41"/>
      <c r="QY447" s="41"/>
      <c r="QZ447" s="41"/>
      <c r="RA447" s="41"/>
      <c r="RB447" s="41"/>
      <c r="RC447" s="41"/>
      <c r="RD447" s="41"/>
      <c r="RE447" s="41"/>
      <c r="RF447" s="41"/>
      <c r="RG447" s="41"/>
      <c r="RH447" s="41"/>
      <c r="RI447" s="41"/>
      <c r="RJ447" s="41"/>
      <c r="RK447" s="41"/>
      <c r="RL447" s="41"/>
      <c r="RM447" s="41"/>
      <c r="RN447" s="41"/>
      <c r="RO447" s="41"/>
      <c r="RP447" s="41"/>
      <c r="RQ447" s="41"/>
      <c r="RR447" s="41"/>
      <c r="RS447" s="41"/>
      <c r="RT447" s="41"/>
      <c r="RU447" s="41"/>
      <c r="RV447" s="41"/>
      <c r="RW447" s="41"/>
      <c r="RX447" s="41"/>
      <c r="RY447" s="41"/>
      <c r="RZ447" s="41"/>
      <c r="SA447" s="41"/>
      <c r="SB447" s="41"/>
      <c r="SC447" s="41"/>
      <c r="SD447" s="41"/>
      <c r="SE447" s="41"/>
      <c r="SF447" s="41"/>
      <c r="SG447" s="41"/>
      <c r="SH447" s="41"/>
      <c r="SI447" s="41"/>
      <c r="SJ447" s="41"/>
      <c r="SK447" s="41"/>
      <c r="SL447" s="41"/>
      <c r="SM447" s="41"/>
      <c r="SN447" s="41"/>
      <c r="SO447" s="41"/>
      <c r="SP447" s="41"/>
      <c r="SQ447" s="41"/>
      <c r="SR447" s="41"/>
      <c r="SS447" s="41"/>
      <c r="ST447" s="41"/>
      <c r="SU447" s="41"/>
      <c r="SV447" s="41"/>
      <c r="SW447" s="41"/>
      <c r="SX447" s="41"/>
      <c r="SY447" s="41"/>
      <c r="SZ447" s="41"/>
      <c r="TA447" s="41"/>
      <c r="TB447" s="41"/>
      <c r="TC447" s="41"/>
      <c r="TD447" s="41"/>
      <c r="TE447" s="41"/>
      <c r="TF447" s="41"/>
      <c r="TG447" s="41"/>
      <c r="TH447" s="41"/>
      <c r="TI447" s="41"/>
      <c r="TJ447" s="41"/>
      <c r="TK447" s="41"/>
      <c r="TL447" s="41"/>
      <c r="TM447" s="41"/>
      <c r="TN447" s="41"/>
      <c r="TO447" s="41"/>
      <c r="TP447" s="41"/>
      <c r="TQ447" s="41"/>
      <c r="TR447" s="41"/>
      <c r="TS447" s="41"/>
      <c r="TT447" s="41"/>
      <c r="TU447" s="41"/>
      <c r="TV447" s="41"/>
      <c r="TW447" s="41"/>
      <c r="TX447" s="41"/>
      <c r="TY447" s="41"/>
      <c r="TZ447" s="41"/>
      <c r="UA447" s="41"/>
      <c r="UB447" s="41"/>
      <c r="UC447" s="41"/>
      <c r="UD447" s="41"/>
      <c r="UE447" s="41"/>
      <c r="UF447" s="41"/>
      <c r="UG447" s="41"/>
      <c r="UH447" s="41"/>
      <c r="UI447" s="41"/>
      <c r="UJ447" s="41"/>
      <c r="UK447" s="41"/>
      <c r="UL447" s="41"/>
      <c r="UM447" s="41"/>
      <c r="UN447" s="41"/>
      <c r="UO447" s="41"/>
      <c r="UP447" s="41"/>
      <c r="UQ447" s="41"/>
      <c r="UR447" s="41"/>
      <c r="US447" s="41"/>
      <c r="UT447" s="41"/>
      <c r="UU447" s="41"/>
      <c r="UV447" s="41"/>
      <c r="UW447" s="41"/>
      <c r="UX447" s="41"/>
      <c r="UY447" s="41"/>
      <c r="UZ447" s="41"/>
      <c r="VA447" s="41"/>
      <c r="VB447" s="41"/>
      <c r="VC447" s="41"/>
      <c r="VD447" s="41"/>
      <c r="VE447" s="41"/>
      <c r="VF447" s="41"/>
      <c r="VG447" s="41"/>
      <c r="VH447" s="41"/>
      <c r="VI447" s="41"/>
      <c r="VJ447" s="41"/>
      <c r="VK447" s="41"/>
      <c r="VL447" s="41"/>
      <c r="VM447" s="41"/>
      <c r="VN447" s="41"/>
      <c r="VO447" s="41"/>
      <c r="VP447" s="41"/>
      <c r="VQ447" s="41"/>
      <c r="VR447" s="41"/>
      <c r="VS447" s="41"/>
      <c r="VT447" s="41"/>
      <c r="VU447" s="41"/>
      <c r="VV447" s="41"/>
      <c r="VW447" s="41"/>
      <c r="VX447" s="41"/>
      <c r="VY447" s="41"/>
      <c r="VZ447" s="41"/>
      <c r="WA447" s="41"/>
      <c r="WB447" s="41"/>
      <c r="WC447" s="41"/>
      <c r="WD447" s="41"/>
      <c r="WE447" s="41"/>
      <c r="WF447" s="41"/>
      <c r="WG447" s="41"/>
      <c r="WH447" s="41"/>
      <c r="WI447" s="41"/>
      <c r="WJ447" s="41"/>
      <c r="WK447" s="41"/>
      <c r="WL447" s="41"/>
      <c r="WM447" s="41"/>
      <c r="WN447" s="41"/>
      <c r="WO447" s="41"/>
      <c r="WP447" s="41"/>
      <c r="WQ447" s="41"/>
      <c r="WR447" s="41"/>
      <c r="WS447" s="41"/>
      <c r="WT447" s="41"/>
      <c r="WU447" s="41"/>
      <c r="WV447" s="41"/>
      <c r="WW447" s="41"/>
      <c r="WX447" s="41"/>
      <c r="WY447" s="41"/>
      <c r="WZ447" s="41"/>
      <c r="XA447" s="41"/>
      <c r="XB447" s="41"/>
      <c r="XC447" s="41"/>
      <c r="XD447" s="41"/>
      <c r="XE447" s="41"/>
      <c r="XF447" s="41"/>
      <c r="XG447" s="41"/>
      <c r="XH447" s="41"/>
      <c r="XI447" s="41"/>
      <c r="XJ447" s="41"/>
      <c r="XK447" s="41"/>
      <c r="XL447" s="41"/>
      <c r="XM447" s="41"/>
      <c r="XN447" s="41"/>
      <c r="XO447" s="41"/>
      <c r="XP447" s="41"/>
      <c r="XQ447" s="41"/>
      <c r="XR447" s="41"/>
      <c r="XS447" s="41"/>
      <c r="XT447" s="41"/>
      <c r="XU447" s="41"/>
      <c r="XV447" s="41"/>
      <c r="XW447" s="41"/>
      <c r="XX447" s="41"/>
      <c r="XY447" s="41"/>
      <c r="XZ447" s="41"/>
      <c r="YA447" s="41"/>
      <c r="YB447" s="41"/>
      <c r="YC447" s="41"/>
      <c r="YD447" s="41"/>
      <c r="YE447" s="41"/>
      <c r="YF447" s="41"/>
      <c r="YG447" s="41"/>
      <c r="YH447" s="41"/>
      <c r="YI447" s="41"/>
      <c r="YJ447" s="41"/>
      <c r="YK447" s="41"/>
      <c r="YL447" s="41"/>
      <c r="YM447" s="41"/>
      <c r="YN447" s="41"/>
      <c r="YO447" s="41"/>
      <c r="YP447" s="41"/>
      <c r="YQ447" s="41"/>
      <c r="YR447" s="41"/>
      <c r="YS447" s="41"/>
      <c r="YT447" s="41"/>
      <c r="YU447" s="41"/>
      <c r="YV447" s="41"/>
      <c r="YW447" s="41"/>
      <c r="YX447" s="41"/>
      <c r="YY447" s="41"/>
      <c r="YZ447" s="41"/>
      <c r="ZA447" s="41"/>
      <c r="ZB447" s="41"/>
      <c r="ZC447" s="41"/>
      <c r="ZD447" s="41"/>
      <c r="ZE447" s="41"/>
      <c r="ZF447" s="41"/>
      <c r="ZG447" s="41"/>
      <c r="ZH447" s="41"/>
      <c r="ZI447" s="41"/>
      <c r="ZJ447" s="41"/>
      <c r="ZK447" s="41"/>
      <c r="ZL447" s="41"/>
      <c r="ZM447" s="41"/>
      <c r="ZN447" s="41"/>
      <c r="ZO447" s="41"/>
      <c r="ZP447" s="41"/>
      <c r="ZQ447" s="41"/>
      <c r="ZR447" s="41"/>
      <c r="ZS447" s="41"/>
      <c r="ZT447" s="41"/>
      <c r="ZU447" s="41"/>
      <c r="ZV447" s="41"/>
      <c r="ZW447" s="41"/>
      <c r="ZX447" s="41"/>
      <c r="ZY447" s="41"/>
      <c r="ZZ447" s="41"/>
      <c r="AAA447" s="41"/>
      <c r="AAB447" s="41"/>
      <c r="AAC447" s="41"/>
      <c r="AAD447" s="41"/>
      <c r="AAE447" s="41"/>
      <c r="AAF447" s="41"/>
      <c r="AAG447" s="41"/>
      <c r="AAH447" s="41"/>
      <c r="AAI447" s="41"/>
      <c r="AAJ447" s="41"/>
      <c r="AAK447" s="41"/>
      <c r="AAL447" s="41"/>
      <c r="AAM447" s="41"/>
      <c r="AAN447" s="41"/>
      <c r="AAO447" s="41"/>
      <c r="AAP447" s="41"/>
      <c r="AAQ447" s="41"/>
      <c r="AAR447" s="41"/>
      <c r="AAS447" s="41"/>
      <c r="AAT447" s="41"/>
      <c r="AAU447" s="41"/>
      <c r="AAV447" s="41"/>
      <c r="AAW447" s="41"/>
      <c r="AAX447" s="41"/>
      <c r="AAY447" s="41"/>
      <c r="AAZ447" s="41"/>
      <c r="ABA447" s="41"/>
      <c r="ABB447" s="41"/>
      <c r="ABC447" s="41"/>
      <c r="ABD447" s="41"/>
      <c r="ABE447" s="41"/>
      <c r="ABF447" s="41"/>
      <c r="ABG447" s="41"/>
      <c r="ABH447" s="41"/>
      <c r="ABI447" s="41"/>
      <c r="ABJ447" s="41"/>
      <c r="ABK447" s="41"/>
      <c r="ABL447" s="41"/>
      <c r="ABM447" s="41"/>
      <c r="ABN447" s="41"/>
      <c r="ABO447" s="41"/>
      <c r="ABP447" s="41"/>
      <c r="ABQ447" s="41"/>
      <c r="ABR447" s="41"/>
      <c r="ABS447" s="41"/>
      <c r="ABT447" s="41"/>
      <c r="ABU447" s="41"/>
      <c r="ABV447" s="41"/>
      <c r="ABW447" s="41"/>
      <c r="ABX447" s="41"/>
      <c r="ABY447" s="41"/>
      <c r="ABZ447" s="41"/>
      <c r="ACA447" s="41"/>
      <c r="ACB447" s="41"/>
      <c r="ACC447" s="41"/>
      <c r="ACD447" s="41"/>
      <c r="ACE447" s="41"/>
      <c r="ACF447" s="41"/>
      <c r="ACG447" s="41"/>
      <c r="ACH447" s="41"/>
      <c r="ACI447" s="41"/>
      <c r="ACJ447" s="41"/>
      <c r="ACK447" s="41"/>
      <c r="ACL447" s="41"/>
      <c r="ACM447" s="41"/>
      <c r="ACN447" s="41"/>
      <c r="ACO447" s="41"/>
      <c r="ACP447" s="41"/>
      <c r="ACQ447" s="41"/>
      <c r="ACR447" s="41"/>
      <c r="ACS447" s="41"/>
      <c r="ACT447" s="41"/>
      <c r="ACU447" s="41"/>
      <c r="ACV447" s="41"/>
      <c r="ACW447" s="41"/>
      <c r="ACX447" s="41"/>
      <c r="ACY447" s="41"/>
      <c r="ACZ447" s="41"/>
      <c r="ADA447" s="41"/>
      <c r="ADB447" s="41"/>
      <c r="ADC447" s="41"/>
      <c r="ADD447" s="41"/>
      <c r="ADE447" s="41"/>
      <c r="ADF447" s="41"/>
      <c r="ADG447" s="41"/>
      <c r="ADH447" s="41"/>
      <c r="ADI447" s="41"/>
      <c r="ADJ447" s="41"/>
      <c r="ADK447" s="41"/>
      <c r="ADL447" s="41"/>
      <c r="ADM447" s="41"/>
      <c r="ADN447" s="41"/>
      <c r="ADO447" s="41"/>
      <c r="ADP447" s="41"/>
      <c r="ADQ447" s="41"/>
      <c r="ADR447" s="41"/>
      <c r="ADS447" s="41"/>
      <c r="ADT447" s="41"/>
      <c r="ADU447" s="41"/>
      <c r="ADV447" s="41"/>
      <c r="ADW447" s="41"/>
      <c r="ADX447" s="41"/>
      <c r="ADY447" s="41"/>
      <c r="ADZ447" s="41"/>
      <c r="AEA447" s="41"/>
      <c r="AEB447" s="41"/>
      <c r="AEC447" s="41"/>
      <c r="AED447" s="41"/>
      <c r="AEE447" s="41"/>
      <c r="AEF447" s="41"/>
      <c r="AEG447" s="41"/>
      <c r="AEH447" s="41"/>
      <c r="AEI447" s="41"/>
      <c r="AEJ447" s="41"/>
      <c r="AEK447" s="41"/>
      <c r="AEL447" s="41"/>
      <c r="AEM447" s="41"/>
      <c r="AEN447" s="41"/>
      <c r="AEO447" s="41"/>
      <c r="AEP447" s="41"/>
      <c r="AEQ447" s="41"/>
      <c r="AER447" s="41"/>
      <c r="AES447" s="41"/>
      <c r="AET447" s="41"/>
      <c r="AEU447" s="41"/>
      <c r="AEV447" s="41"/>
      <c r="AEW447" s="41"/>
      <c r="AEX447" s="41"/>
      <c r="AEY447" s="41"/>
      <c r="AEZ447" s="41"/>
      <c r="AFA447" s="41"/>
      <c r="AFB447" s="41"/>
      <c r="AFC447" s="41"/>
      <c r="AFD447" s="41"/>
      <c r="AFE447" s="41"/>
      <c r="AFF447" s="41"/>
      <c r="AFG447" s="41"/>
      <c r="AFH447" s="41"/>
      <c r="AFI447" s="41"/>
      <c r="AFJ447" s="41"/>
      <c r="AFK447" s="41"/>
      <c r="AFL447" s="41"/>
      <c r="AFM447" s="41"/>
      <c r="AFN447" s="41"/>
      <c r="AFO447" s="41"/>
      <c r="AFP447" s="41"/>
      <c r="AFQ447" s="41"/>
      <c r="AFR447" s="41"/>
      <c r="AFS447" s="41"/>
      <c r="AFT447" s="41"/>
      <c r="AFU447" s="41"/>
      <c r="AFV447" s="41"/>
      <c r="AFW447" s="41"/>
      <c r="AFX447" s="41"/>
      <c r="AFY447" s="41"/>
      <c r="AFZ447" s="41"/>
      <c r="AGA447" s="41"/>
      <c r="AGB447" s="41"/>
      <c r="AGC447" s="41"/>
      <c r="AGD447" s="41"/>
      <c r="AGE447" s="41"/>
      <c r="AGF447" s="41"/>
      <c r="AGG447" s="41"/>
      <c r="AGH447" s="41"/>
      <c r="AGI447" s="41"/>
      <c r="AGJ447" s="41"/>
      <c r="AGK447" s="41"/>
      <c r="AGL447" s="41"/>
      <c r="AGM447" s="41"/>
      <c r="AGN447" s="41"/>
      <c r="AGO447" s="41"/>
      <c r="AGP447" s="41"/>
      <c r="AGQ447" s="41"/>
      <c r="AGR447" s="41"/>
      <c r="AGS447" s="41"/>
      <c r="AGT447" s="41"/>
      <c r="AGU447" s="41"/>
      <c r="AGV447" s="41"/>
      <c r="AGW447" s="41"/>
      <c r="AGX447" s="41"/>
      <c r="AGY447" s="41"/>
      <c r="AGZ447" s="41"/>
      <c r="AHA447" s="41"/>
      <c r="AHB447" s="41"/>
      <c r="AHC447" s="41"/>
      <c r="AHD447" s="41"/>
      <c r="AHE447" s="41"/>
      <c r="AHF447" s="41"/>
      <c r="AHG447" s="41"/>
      <c r="AHH447" s="41"/>
      <c r="AHI447" s="41"/>
      <c r="AHJ447" s="41"/>
      <c r="AHK447" s="41"/>
      <c r="AHL447" s="41"/>
      <c r="AHM447" s="41"/>
      <c r="AHN447" s="41"/>
      <c r="AHO447" s="41"/>
      <c r="AHP447" s="41"/>
      <c r="AHQ447" s="41"/>
      <c r="AHR447" s="41"/>
      <c r="AHS447" s="41"/>
      <c r="AHT447" s="41"/>
      <c r="AHU447" s="41"/>
      <c r="AHV447" s="41"/>
      <c r="AHW447" s="41"/>
      <c r="AHX447" s="41"/>
      <c r="AHY447" s="41"/>
      <c r="AHZ447" s="41"/>
      <c r="AIA447" s="41"/>
      <c r="AIB447" s="41"/>
      <c r="AIC447" s="41"/>
      <c r="AID447" s="41"/>
      <c r="AIE447" s="41"/>
      <c r="AIF447" s="41"/>
      <c r="AIG447" s="41"/>
      <c r="AIH447" s="41"/>
      <c r="AII447" s="41"/>
      <c r="AIJ447" s="41"/>
      <c r="AIK447" s="41"/>
      <c r="AIL447" s="41"/>
      <c r="AIM447" s="41"/>
      <c r="AIN447" s="41"/>
      <c r="AIO447" s="41"/>
      <c r="AIP447" s="41"/>
      <c r="AIQ447" s="41"/>
      <c r="AIR447" s="41"/>
      <c r="AIS447" s="41"/>
      <c r="AIT447" s="41"/>
      <c r="AIU447" s="41"/>
      <c r="AIV447" s="41"/>
      <c r="AIW447" s="41"/>
      <c r="AIX447" s="41"/>
      <c r="AIY447" s="41"/>
      <c r="AIZ447" s="41"/>
      <c r="AJA447" s="41"/>
      <c r="AJB447" s="41"/>
      <c r="AJC447" s="41"/>
      <c r="AJD447" s="41"/>
      <c r="AJE447" s="41"/>
      <c r="AJF447" s="41"/>
      <c r="AJG447" s="41"/>
      <c r="AJH447" s="41"/>
      <c r="AJI447" s="41"/>
      <c r="AJJ447" s="41"/>
      <c r="AJK447" s="41"/>
      <c r="AJL447" s="41"/>
      <c r="AJM447" s="41"/>
      <c r="AJN447" s="41"/>
      <c r="AJO447" s="41"/>
      <c r="AJP447" s="41"/>
      <c r="AJQ447" s="41"/>
      <c r="AJR447" s="41"/>
      <c r="AJS447" s="41"/>
      <c r="AJT447" s="41"/>
      <c r="AJU447" s="41"/>
      <c r="AJV447" s="41"/>
      <c r="AJW447" s="41"/>
      <c r="AJX447" s="41"/>
      <c r="AJY447" s="41"/>
      <c r="AJZ447" s="41"/>
      <c r="AKA447" s="41"/>
      <c r="AKB447" s="41"/>
      <c r="AKC447" s="41"/>
      <c r="AKD447" s="41"/>
      <c r="AKE447" s="41"/>
      <c r="AKF447" s="41"/>
      <c r="AKG447" s="41"/>
      <c r="AKH447" s="41"/>
      <c r="AKI447" s="41"/>
      <c r="AKJ447" s="41"/>
      <c r="AKK447" s="41"/>
      <c r="AKL447" s="41"/>
      <c r="AKM447" s="41"/>
      <c r="AKN447" s="41"/>
      <c r="AKO447" s="41"/>
      <c r="AKP447" s="41"/>
      <c r="AKQ447" s="41"/>
      <c r="AKR447" s="41"/>
      <c r="AKS447" s="41"/>
      <c r="AKT447" s="41"/>
      <c r="AKU447" s="41"/>
      <c r="AKV447" s="41"/>
      <c r="AKW447" s="41"/>
      <c r="AKX447" s="41"/>
      <c r="AKY447" s="41"/>
      <c r="AKZ447" s="41"/>
      <c r="ALA447" s="41"/>
      <c r="ALB447" s="41"/>
      <c r="ALC447" s="41"/>
      <c r="ALD447" s="41"/>
      <c r="ALE447" s="41"/>
      <c r="ALF447" s="41"/>
      <c r="ALG447" s="41"/>
      <c r="ALH447" s="41"/>
      <c r="ALI447" s="41"/>
      <c r="ALJ447" s="41"/>
      <c r="ALK447" s="41"/>
      <c r="ALL447" s="41"/>
      <c r="ALM447" s="41"/>
      <c r="ALN447" s="41"/>
      <c r="ALO447" s="41"/>
      <c r="ALP447" s="41"/>
      <c r="ALQ447" s="41"/>
      <c r="ALR447" s="41"/>
      <c r="ALS447" s="41"/>
      <c r="ALT447" s="41"/>
      <c r="ALU447" s="41"/>
      <c r="ALV447" s="41"/>
      <c r="ALW447" s="41"/>
      <c r="ALX447" s="41"/>
      <c r="ALY447" s="41"/>
      <c r="ALZ447" s="41"/>
      <c r="AMA447" s="41"/>
      <c r="AMB447" s="41"/>
      <c r="AMC447" s="41"/>
      <c r="AMD447" s="41"/>
      <c r="AME447" s="41"/>
    </row>
    <row r="448" spans="1:1019" s="74" customFormat="1" ht="21" customHeight="1" x14ac:dyDescent="0.2">
      <c r="A448" s="42"/>
      <c r="B448" s="42"/>
      <c r="C448" s="42"/>
      <c r="D448" s="42"/>
      <c r="E448" s="42"/>
      <c r="F448" s="42"/>
      <c r="G448" s="42"/>
      <c r="H448" s="42"/>
      <c r="I448" s="42"/>
      <c r="J448" s="42"/>
      <c r="K448" s="42"/>
      <c r="L448" s="42"/>
      <c r="M448" s="42"/>
      <c r="N448" s="42"/>
      <c r="O448" s="41"/>
      <c r="P448" s="41"/>
      <c r="Q448" s="41"/>
      <c r="R448" s="41"/>
      <c r="S448" s="42"/>
      <c r="T448" s="42"/>
      <c r="U448" s="42"/>
      <c r="V448" s="42"/>
      <c r="W448" s="42"/>
      <c r="X448" s="42"/>
      <c r="Y448" s="42"/>
      <c r="Z448" s="42"/>
      <c r="AA448" s="41"/>
      <c r="AB448" s="41"/>
      <c r="AC448" s="60"/>
      <c r="AD448" s="60"/>
      <c r="AE448" s="60"/>
      <c r="AF448" s="60"/>
    </row>
    <row r="449" spans="33:1019" ht="19.5" customHeight="1" x14ac:dyDescent="0.2"/>
    <row r="450" spans="33:1019" ht="15.75" customHeight="1" x14ac:dyDescent="0.2">
      <c r="AG450" s="41"/>
      <c r="AH450" s="41"/>
      <c r="AI450" s="41"/>
      <c r="AJ450" s="41"/>
      <c r="AK450" s="41"/>
      <c r="AL450" s="41"/>
      <c r="AM450" s="41"/>
      <c r="AN450" s="41"/>
      <c r="AO450" s="41"/>
      <c r="AP450" s="41"/>
      <c r="AQ450" s="41"/>
      <c r="AR450" s="41"/>
      <c r="AS450" s="41"/>
      <c r="AT450" s="41"/>
      <c r="AU450" s="41"/>
      <c r="AV450" s="41"/>
      <c r="AW450" s="41"/>
      <c r="AX450" s="41"/>
      <c r="AY450" s="41"/>
      <c r="AZ450" s="41"/>
      <c r="BA450" s="41"/>
      <c r="BB450" s="41"/>
      <c r="BC450" s="41"/>
      <c r="BD450" s="41"/>
      <c r="BE450" s="41"/>
      <c r="BF450" s="41"/>
      <c r="BG450" s="41"/>
      <c r="BH450" s="41"/>
      <c r="BI450" s="41"/>
      <c r="BJ450" s="41"/>
      <c r="BK450" s="41"/>
      <c r="BL450" s="41"/>
      <c r="BM450" s="41"/>
      <c r="BN450" s="41"/>
      <c r="BO450" s="41"/>
      <c r="BP450" s="41"/>
      <c r="BQ450" s="41"/>
      <c r="BR450" s="41"/>
      <c r="BS450" s="41"/>
      <c r="BT450" s="41"/>
      <c r="BU450" s="41"/>
      <c r="BV450" s="41"/>
      <c r="BW450" s="41"/>
      <c r="BX450" s="41"/>
      <c r="BY450" s="41"/>
      <c r="BZ450" s="41"/>
      <c r="CA450" s="41"/>
      <c r="CB450" s="41"/>
      <c r="CC450" s="41"/>
      <c r="CD450" s="41"/>
      <c r="CE450" s="41"/>
      <c r="CF450" s="41"/>
      <c r="CG450" s="41"/>
      <c r="CH450" s="41"/>
      <c r="CI450" s="41"/>
      <c r="CJ450" s="41"/>
      <c r="CK450" s="41"/>
      <c r="CL450" s="41"/>
      <c r="CM450" s="41"/>
      <c r="CN450" s="41"/>
      <c r="CO450" s="41"/>
      <c r="CP450" s="41"/>
      <c r="CQ450" s="41"/>
      <c r="CR450" s="41"/>
      <c r="CS450" s="41"/>
      <c r="CT450" s="41"/>
      <c r="CU450" s="41"/>
      <c r="CV450" s="41"/>
      <c r="CW450" s="41"/>
      <c r="CX450" s="41"/>
      <c r="CY450" s="41"/>
      <c r="CZ450" s="41"/>
      <c r="DA450" s="41"/>
      <c r="DB450" s="41"/>
      <c r="DC450" s="41"/>
      <c r="DD450" s="41"/>
      <c r="DE450" s="41"/>
      <c r="DF450" s="41"/>
      <c r="DG450" s="41"/>
      <c r="DH450" s="41"/>
      <c r="DI450" s="41"/>
      <c r="DJ450" s="41"/>
      <c r="DK450" s="41"/>
      <c r="DL450" s="41"/>
      <c r="DM450" s="41"/>
      <c r="DN450" s="41"/>
      <c r="DO450" s="41"/>
      <c r="DP450" s="41"/>
      <c r="DQ450" s="41"/>
      <c r="DR450" s="41"/>
      <c r="DS450" s="41"/>
      <c r="DT450" s="41"/>
      <c r="DU450" s="41"/>
      <c r="DV450" s="41"/>
      <c r="DW450" s="41"/>
      <c r="DX450" s="41"/>
      <c r="DY450" s="41"/>
      <c r="DZ450" s="41"/>
      <c r="EA450" s="41"/>
      <c r="EB450" s="41"/>
      <c r="EC450" s="41"/>
      <c r="ED450" s="41"/>
      <c r="EE450" s="41"/>
      <c r="EF450" s="41"/>
      <c r="EG450" s="41"/>
      <c r="EH450" s="41"/>
      <c r="EI450" s="41"/>
      <c r="EJ450" s="41"/>
      <c r="EK450" s="41"/>
      <c r="EL450" s="41"/>
      <c r="EM450" s="41"/>
      <c r="EN450" s="41"/>
      <c r="EO450" s="41"/>
      <c r="EP450" s="41"/>
      <c r="EQ450" s="41"/>
      <c r="ER450" s="41"/>
      <c r="ES450" s="41"/>
      <c r="ET450" s="41"/>
      <c r="EU450" s="41"/>
      <c r="EV450" s="41"/>
      <c r="EW450" s="41"/>
      <c r="EX450" s="41"/>
      <c r="EY450" s="41"/>
      <c r="EZ450" s="41"/>
      <c r="FA450" s="41"/>
      <c r="FB450" s="41"/>
      <c r="FC450" s="41"/>
      <c r="FD450" s="41"/>
      <c r="FE450" s="41"/>
      <c r="FF450" s="41"/>
      <c r="FG450" s="41"/>
      <c r="FH450" s="41"/>
      <c r="FI450" s="41"/>
      <c r="FJ450" s="41"/>
      <c r="FK450" s="41"/>
      <c r="FL450" s="41"/>
      <c r="FM450" s="41"/>
      <c r="FN450" s="41"/>
      <c r="FO450" s="41"/>
      <c r="FP450" s="41"/>
      <c r="FQ450" s="41"/>
      <c r="FR450" s="41"/>
      <c r="FS450" s="41"/>
      <c r="FT450" s="41"/>
      <c r="FU450" s="41"/>
      <c r="FV450" s="41"/>
      <c r="FW450" s="41"/>
      <c r="FX450" s="41"/>
      <c r="FY450" s="41"/>
      <c r="FZ450" s="41"/>
      <c r="GA450" s="41"/>
      <c r="GB450" s="41"/>
      <c r="GC450" s="41"/>
      <c r="GD450" s="41"/>
      <c r="GE450" s="41"/>
      <c r="GF450" s="41"/>
      <c r="GG450" s="41"/>
      <c r="GH450" s="41"/>
      <c r="GI450" s="41"/>
      <c r="GJ450" s="41"/>
      <c r="GK450" s="41"/>
      <c r="GL450" s="41"/>
      <c r="GM450" s="41"/>
      <c r="GN450" s="41"/>
      <c r="GO450" s="41"/>
      <c r="GP450" s="41"/>
      <c r="GQ450" s="41"/>
      <c r="GR450" s="41"/>
      <c r="GS450" s="41"/>
      <c r="GT450" s="41"/>
      <c r="GU450" s="41"/>
      <c r="GV450" s="41"/>
      <c r="GW450" s="41"/>
      <c r="GX450" s="41"/>
      <c r="GY450" s="41"/>
      <c r="GZ450" s="41"/>
      <c r="HA450" s="41"/>
      <c r="HB450" s="41"/>
      <c r="HC450" s="41"/>
      <c r="HD450" s="41"/>
      <c r="HE450" s="41"/>
      <c r="HF450" s="41"/>
      <c r="HG450" s="41"/>
      <c r="HH450" s="41"/>
      <c r="HI450" s="41"/>
      <c r="HJ450" s="41"/>
      <c r="HK450" s="41"/>
      <c r="HL450" s="41"/>
      <c r="HM450" s="41"/>
      <c r="HN450" s="41"/>
      <c r="HO450" s="41"/>
      <c r="HP450" s="41"/>
      <c r="HQ450" s="41"/>
      <c r="HR450" s="41"/>
      <c r="HS450" s="41"/>
      <c r="HT450" s="41"/>
      <c r="HU450" s="41"/>
      <c r="HV450" s="41"/>
      <c r="HW450" s="41"/>
      <c r="HX450" s="41"/>
      <c r="HY450" s="41"/>
      <c r="HZ450" s="41"/>
      <c r="IA450" s="41"/>
      <c r="IB450" s="41"/>
      <c r="IC450" s="41"/>
      <c r="ID450" s="41"/>
      <c r="IE450" s="41"/>
      <c r="IF450" s="41"/>
      <c r="IG450" s="41"/>
      <c r="IH450" s="41"/>
      <c r="II450" s="41"/>
      <c r="IJ450" s="41"/>
      <c r="IK450" s="41"/>
      <c r="IL450" s="41"/>
      <c r="IM450" s="41"/>
      <c r="IN450" s="41"/>
      <c r="IO450" s="41"/>
      <c r="IP450" s="41"/>
      <c r="IQ450" s="41"/>
      <c r="IR450" s="41"/>
      <c r="IS450" s="41"/>
      <c r="IT450" s="41"/>
      <c r="IU450" s="41"/>
      <c r="IV450" s="41"/>
      <c r="IW450" s="41"/>
      <c r="IX450" s="41"/>
      <c r="IY450" s="41"/>
      <c r="IZ450" s="41"/>
      <c r="JA450" s="41"/>
      <c r="JB450" s="41"/>
      <c r="JC450" s="41"/>
      <c r="JD450" s="41"/>
      <c r="JE450" s="41"/>
      <c r="JF450" s="41"/>
      <c r="JG450" s="41"/>
      <c r="JH450" s="41"/>
      <c r="JI450" s="41"/>
      <c r="JJ450" s="41"/>
      <c r="JK450" s="41"/>
      <c r="JL450" s="41"/>
      <c r="JM450" s="41"/>
      <c r="JN450" s="41"/>
      <c r="JO450" s="41"/>
      <c r="JP450" s="41"/>
      <c r="JQ450" s="41"/>
      <c r="JR450" s="41"/>
      <c r="JS450" s="41"/>
      <c r="JT450" s="41"/>
      <c r="JU450" s="41"/>
      <c r="JV450" s="41"/>
      <c r="JW450" s="41"/>
      <c r="JX450" s="41"/>
      <c r="JY450" s="41"/>
      <c r="JZ450" s="41"/>
      <c r="KA450" s="41"/>
      <c r="KB450" s="41"/>
      <c r="KC450" s="41"/>
      <c r="KD450" s="41"/>
      <c r="KE450" s="41"/>
      <c r="KF450" s="41"/>
      <c r="KG450" s="41"/>
      <c r="KH450" s="41"/>
      <c r="KI450" s="41"/>
      <c r="KJ450" s="41"/>
      <c r="KK450" s="41"/>
      <c r="KL450" s="41"/>
      <c r="KM450" s="41"/>
      <c r="KN450" s="41"/>
      <c r="KO450" s="41"/>
      <c r="KP450" s="41"/>
      <c r="KQ450" s="41"/>
      <c r="KR450" s="41"/>
      <c r="KS450" s="41"/>
      <c r="KT450" s="41"/>
      <c r="KU450" s="41"/>
      <c r="KV450" s="41"/>
      <c r="KW450" s="41"/>
      <c r="KX450" s="41"/>
      <c r="KY450" s="41"/>
      <c r="KZ450" s="41"/>
      <c r="LA450" s="41"/>
      <c r="LB450" s="41"/>
      <c r="LC450" s="41"/>
      <c r="LD450" s="41"/>
      <c r="LE450" s="41"/>
      <c r="LF450" s="41"/>
      <c r="LG450" s="41"/>
      <c r="LH450" s="41"/>
      <c r="LI450" s="41"/>
      <c r="LJ450" s="41"/>
      <c r="LK450" s="41"/>
      <c r="LL450" s="41"/>
      <c r="LM450" s="41"/>
      <c r="LN450" s="41"/>
      <c r="LO450" s="41"/>
      <c r="LP450" s="41"/>
      <c r="LQ450" s="41"/>
      <c r="LR450" s="41"/>
      <c r="LS450" s="41"/>
      <c r="LT450" s="41"/>
      <c r="LU450" s="41"/>
      <c r="LV450" s="41"/>
      <c r="LW450" s="41"/>
      <c r="LX450" s="41"/>
      <c r="LY450" s="41"/>
      <c r="LZ450" s="41"/>
      <c r="MA450" s="41"/>
      <c r="MB450" s="41"/>
      <c r="MC450" s="41"/>
      <c r="MD450" s="41"/>
      <c r="ME450" s="41"/>
      <c r="MF450" s="41"/>
      <c r="MG450" s="41"/>
      <c r="MH450" s="41"/>
      <c r="MI450" s="41"/>
      <c r="MJ450" s="41"/>
      <c r="MK450" s="41"/>
      <c r="ML450" s="41"/>
      <c r="MM450" s="41"/>
      <c r="MN450" s="41"/>
      <c r="MO450" s="41"/>
      <c r="MP450" s="41"/>
      <c r="MQ450" s="41"/>
      <c r="MR450" s="41"/>
      <c r="MS450" s="41"/>
      <c r="MT450" s="41"/>
      <c r="MU450" s="41"/>
      <c r="MV450" s="41"/>
      <c r="MW450" s="41"/>
      <c r="MX450" s="41"/>
      <c r="MY450" s="41"/>
      <c r="MZ450" s="41"/>
      <c r="NA450" s="41"/>
      <c r="NB450" s="41"/>
      <c r="NC450" s="41"/>
      <c r="ND450" s="41"/>
      <c r="NE450" s="41"/>
      <c r="NF450" s="41"/>
      <c r="NG450" s="41"/>
      <c r="NH450" s="41"/>
      <c r="NI450" s="41"/>
      <c r="NJ450" s="41"/>
      <c r="NK450" s="41"/>
      <c r="NL450" s="41"/>
      <c r="NM450" s="41"/>
      <c r="NN450" s="41"/>
      <c r="NO450" s="41"/>
      <c r="NP450" s="41"/>
      <c r="NQ450" s="41"/>
      <c r="NR450" s="41"/>
      <c r="NS450" s="41"/>
      <c r="NT450" s="41"/>
      <c r="NU450" s="41"/>
      <c r="NV450" s="41"/>
      <c r="NW450" s="41"/>
      <c r="NX450" s="41"/>
      <c r="NY450" s="41"/>
      <c r="NZ450" s="41"/>
      <c r="OA450" s="41"/>
      <c r="OB450" s="41"/>
      <c r="OC450" s="41"/>
      <c r="OD450" s="41"/>
      <c r="OE450" s="41"/>
      <c r="OF450" s="41"/>
      <c r="OG450" s="41"/>
      <c r="OH450" s="41"/>
      <c r="OI450" s="41"/>
      <c r="OJ450" s="41"/>
      <c r="OK450" s="41"/>
      <c r="OL450" s="41"/>
      <c r="OM450" s="41"/>
      <c r="ON450" s="41"/>
      <c r="OO450" s="41"/>
      <c r="OP450" s="41"/>
      <c r="OQ450" s="41"/>
      <c r="OR450" s="41"/>
      <c r="OS450" s="41"/>
      <c r="OT450" s="41"/>
      <c r="OU450" s="41"/>
      <c r="OV450" s="41"/>
      <c r="OW450" s="41"/>
      <c r="OX450" s="41"/>
      <c r="OY450" s="41"/>
      <c r="OZ450" s="41"/>
      <c r="PA450" s="41"/>
      <c r="PB450" s="41"/>
      <c r="PC450" s="41"/>
      <c r="PD450" s="41"/>
      <c r="PE450" s="41"/>
      <c r="PF450" s="41"/>
      <c r="PG450" s="41"/>
      <c r="PH450" s="41"/>
      <c r="PI450" s="41"/>
      <c r="PJ450" s="41"/>
      <c r="PK450" s="41"/>
      <c r="PL450" s="41"/>
      <c r="PM450" s="41"/>
      <c r="PN450" s="41"/>
      <c r="PO450" s="41"/>
      <c r="PP450" s="41"/>
      <c r="PQ450" s="41"/>
      <c r="PR450" s="41"/>
      <c r="PS450" s="41"/>
      <c r="PT450" s="41"/>
      <c r="PU450" s="41"/>
      <c r="PV450" s="41"/>
      <c r="PW450" s="41"/>
      <c r="PX450" s="41"/>
      <c r="PY450" s="41"/>
      <c r="PZ450" s="41"/>
      <c r="QA450" s="41"/>
      <c r="QB450" s="41"/>
      <c r="QC450" s="41"/>
      <c r="QD450" s="41"/>
      <c r="QE450" s="41"/>
      <c r="QF450" s="41"/>
      <c r="QG450" s="41"/>
      <c r="QH450" s="41"/>
      <c r="QI450" s="41"/>
      <c r="QJ450" s="41"/>
      <c r="QK450" s="41"/>
      <c r="QL450" s="41"/>
      <c r="QM450" s="41"/>
      <c r="QN450" s="41"/>
      <c r="QO450" s="41"/>
      <c r="QP450" s="41"/>
      <c r="QQ450" s="41"/>
      <c r="QR450" s="41"/>
      <c r="QS450" s="41"/>
      <c r="QT450" s="41"/>
      <c r="QU450" s="41"/>
      <c r="QV450" s="41"/>
      <c r="QW450" s="41"/>
      <c r="QX450" s="41"/>
      <c r="QY450" s="41"/>
      <c r="QZ450" s="41"/>
      <c r="RA450" s="41"/>
      <c r="RB450" s="41"/>
      <c r="RC450" s="41"/>
      <c r="RD450" s="41"/>
      <c r="RE450" s="41"/>
      <c r="RF450" s="41"/>
      <c r="RG450" s="41"/>
      <c r="RH450" s="41"/>
      <c r="RI450" s="41"/>
      <c r="RJ450" s="41"/>
      <c r="RK450" s="41"/>
      <c r="RL450" s="41"/>
      <c r="RM450" s="41"/>
      <c r="RN450" s="41"/>
      <c r="RO450" s="41"/>
      <c r="RP450" s="41"/>
      <c r="RQ450" s="41"/>
      <c r="RR450" s="41"/>
      <c r="RS450" s="41"/>
      <c r="RT450" s="41"/>
      <c r="RU450" s="41"/>
      <c r="RV450" s="41"/>
      <c r="RW450" s="41"/>
      <c r="RX450" s="41"/>
      <c r="RY450" s="41"/>
      <c r="RZ450" s="41"/>
      <c r="SA450" s="41"/>
      <c r="SB450" s="41"/>
      <c r="SC450" s="41"/>
      <c r="SD450" s="41"/>
      <c r="SE450" s="41"/>
      <c r="SF450" s="41"/>
      <c r="SG450" s="41"/>
      <c r="SH450" s="41"/>
      <c r="SI450" s="41"/>
      <c r="SJ450" s="41"/>
      <c r="SK450" s="41"/>
      <c r="SL450" s="41"/>
      <c r="SM450" s="41"/>
      <c r="SN450" s="41"/>
      <c r="SO450" s="41"/>
      <c r="SP450" s="41"/>
      <c r="SQ450" s="41"/>
      <c r="SR450" s="41"/>
      <c r="SS450" s="41"/>
      <c r="ST450" s="41"/>
      <c r="SU450" s="41"/>
      <c r="SV450" s="41"/>
      <c r="SW450" s="41"/>
      <c r="SX450" s="41"/>
      <c r="SY450" s="41"/>
      <c r="SZ450" s="41"/>
      <c r="TA450" s="41"/>
      <c r="TB450" s="41"/>
      <c r="TC450" s="41"/>
      <c r="TD450" s="41"/>
      <c r="TE450" s="41"/>
      <c r="TF450" s="41"/>
      <c r="TG450" s="41"/>
      <c r="TH450" s="41"/>
      <c r="TI450" s="41"/>
      <c r="TJ450" s="41"/>
      <c r="TK450" s="41"/>
      <c r="TL450" s="41"/>
      <c r="TM450" s="41"/>
      <c r="TN450" s="41"/>
      <c r="TO450" s="41"/>
      <c r="TP450" s="41"/>
      <c r="TQ450" s="41"/>
      <c r="TR450" s="41"/>
      <c r="TS450" s="41"/>
      <c r="TT450" s="41"/>
      <c r="TU450" s="41"/>
      <c r="TV450" s="41"/>
      <c r="TW450" s="41"/>
      <c r="TX450" s="41"/>
      <c r="TY450" s="41"/>
      <c r="TZ450" s="41"/>
      <c r="UA450" s="41"/>
      <c r="UB450" s="41"/>
      <c r="UC450" s="41"/>
      <c r="UD450" s="41"/>
      <c r="UE450" s="41"/>
      <c r="UF450" s="41"/>
      <c r="UG450" s="41"/>
      <c r="UH450" s="41"/>
      <c r="UI450" s="41"/>
      <c r="UJ450" s="41"/>
      <c r="UK450" s="41"/>
      <c r="UL450" s="41"/>
      <c r="UM450" s="41"/>
      <c r="UN450" s="41"/>
      <c r="UO450" s="41"/>
      <c r="UP450" s="41"/>
      <c r="UQ450" s="41"/>
      <c r="UR450" s="41"/>
      <c r="US450" s="41"/>
      <c r="UT450" s="41"/>
      <c r="UU450" s="41"/>
      <c r="UV450" s="41"/>
      <c r="UW450" s="41"/>
      <c r="UX450" s="41"/>
      <c r="UY450" s="41"/>
      <c r="UZ450" s="41"/>
      <c r="VA450" s="41"/>
      <c r="VB450" s="41"/>
      <c r="VC450" s="41"/>
      <c r="VD450" s="41"/>
      <c r="VE450" s="41"/>
      <c r="VF450" s="41"/>
      <c r="VG450" s="41"/>
      <c r="VH450" s="41"/>
      <c r="VI450" s="41"/>
      <c r="VJ450" s="41"/>
      <c r="VK450" s="41"/>
      <c r="VL450" s="41"/>
      <c r="VM450" s="41"/>
      <c r="VN450" s="41"/>
      <c r="VO450" s="41"/>
      <c r="VP450" s="41"/>
      <c r="VQ450" s="41"/>
      <c r="VR450" s="41"/>
      <c r="VS450" s="41"/>
      <c r="VT450" s="41"/>
      <c r="VU450" s="41"/>
      <c r="VV450" s="41"/>
      <c r="VW450" s="41"/>
      <c r="VX450" s="41"/>
      <c r="VY450" s="41"/>
      <c r="VZ450" s="41"/>
      <c r="WA450" s="41"/>
      <c r="WB450" s="41"/>
      <c r="WC450" s="41"/>
      <c r="WD450" s="41"/>
      <c r="WE450" s="41"/>
      <c r="WF450" s="41"/>
      <c r="WG450" s="41"/>
      <c r="WH450" s="41"/>
      <c r="WI450" s="41"/>
      <c r="WJ450" s="41"/>
      <c r="WK450" s="41"/>
      <c r="WL450" s="41"/>
      <c r="WM450" s="41"/>
      <c r="WN450" s="41"/>
      <c r="WO450" s="41"/>
      <c r="WP450" s="41"/>
      <c r="WQ450" s="41"/>
      <c r="WR450" s="41"/>
      <c r="WS450" s="41"/>
      <c r="WT450" s="41"/>
      <c r="WU450" s="41"/>
      <c r="WV450" s="41"/>
      <c r="WW450" s="41"/>
      <c r="WX450" s="41"/>
      <c r="WY450" s="41"/>
      <c r="WZ450" s="41"/>
      <c r="XA450" s="41"/>
      <c r="XB450" s="41"/>
      <c r="XC450" s="41"/>
      <c r="XD450" s="41"/>
      <c r="XE450" s="41"/>
      <c r="XF450" s="41"/>
      <c r="XG450" s="41"/>
      <c r="XH450" s="41"/>
      <c r="XI450" s="41"/>
      <c r="XJ450" s="41"/>
      <c r="XK450" s="41"/>
      <c r="XL450" s="41"/>
      <c r="XM450" s="41"/>
      <c r="XN450" s="41"/>
      <c r="XO450" s="41"/>
      <c r="XP450" s="41"/>
      <c r="XQ450" s="41"/>
      <c r="XR450" s="41"/>
      <c r="XS450" s="41"/>
      <c r="XT450" s="41"/>
      <c r="XU450" s="41"/>
      <c r="XV450" s="41"/>
      <c r="XW450" s="41"/>
      <c r="XX450" s="41"/>
      <c r="XY450" s="41"/>
      <c r="XZ450" s="41"/>
      <c r="YA450" s="41"/>
      <c r="YB450" s="41"/>
      <c r="YC450" s="41"/>
      <c r="YD450" s="41"/>
      <c r="YE450" s="41"/>
      <c r="YF450" s="41"/>
      <c r="YG450" s="41"/>
      <c r="YH450" s="41"/>
      <c r="YI450" s="41"/>
      <c r="YJ450" s="41"/>
      <c r="YK450" s="41"/>
      <c r="YL450" s="41"/>
      <c r="YM450" s="41"/>
      <c r="YN450" s="41"/>
      <c r="YO450" s="41"/>
      <c r="YP450" s="41"/>
      <c r="YQ450" s="41"/>
      <c r="YR450" s="41"/>
      <c r="YS450" s="41"/>
      <c r="YT450" s="41"/>
      <c r="YU450" s="41"/>
      <c r="YV450" s="41"/>
      <c r="YW450" s="41"/>
      <c r="YX450" s="41"/>
      <c r="YY450" s="41"/>
      <c r="YZ450" s="41"/>
      <c r="ZA450" s="41"/>
      <c r="ZB450" s="41"/>
      <c r="ZC450" s="41"/>
      <c r="ZD450" s="41"/>
      <c r="ZE450" s="41"/>
      <c r="ZF450" s="41"/>
      <c r="ZG450" s="41"/>
      <c r="ZH450" s="41"/>
      <c r="ZI450" s="41"/>
      <c r="ZJ450" s="41"/>
      <c r="ZK450" s="41"/>
      <c r="ZL450" s="41"/>
      <c r="ZM450" s="41"/>
      <c r="ZN450" s="41"/>
      <c r="ZO450" s="41"/>
      <c r="ZP450" s="41"/>
      <c r="ZQ450" s="41"/>
      <c r="ZR450" s="41"/>
      <c r="ZS450" s="41"/>
      <c r="ZT450" s="41"/>
      <c r="ZU450" s="41"/>
      <c r="ZV450" s="41"/>
      <c r="ZW450" s="41"/>
      <c r="ZX450" s="41"/>
      <c r="ZY450" s="41"/>
      <c r="ZZ450" s="41"/>
      <c r="AAA450" s="41"/>
      <c r="AAB450" s="41"/>
      <c r="AAC450" s="41"/>
      <c r="AAD450" s="41"/>
      <c r="AAE450" s="41"/>
      <c r="AAF450" s="41"/>
      <c r="AAG450" s="41"/>
      <c r="AAH450" s="41"/>
      <c r="AAI450" s="41"/>
      <c r="AAJ450" s="41"/>
      <c r="AAK450" s="41"/>
      <c r="AAL450" s="41"/>
      <c r="AAM450" s="41"/>
      <c r="AAN450" s="41"/>
      <c r="AAO450" s="41"/>
      <c r="AAP450" s="41"/>
      <c r="AAQ450" s="41"/>
      <c r="AAR450" s="41"/>
      <c r="AAS450" s="41"/>
      <c r="AAT450" s="41"/>
      <c r="AAU450" s="41"/>
      <c r="AAV450" s="41"/>
      <c r="AAW450" s="41"/>
      <c r="AAX450" s="41"/>
      <c r="AAY450" s="41"/>
      <c r="AAZ450" s="41"/>
      <c r="ABA450" s="41"/>
      <c r="ABB450" s="41"/>
      <c r="ABC450" s="41"/>
      <c r="ABD450" s="41"/>
      <c r="ABE450" s="41"/>
      <c r="ABF450" s="41"/>
      <c r="ABG450" s="41"/>
      <c r="ABH450" s="41"/>
      <c r="ABI450" s="41"/>
      <c r="ABJ450" s="41"/>
      <c r="ABK450" s="41"/>
      <c r="ABL450" s="41"/>
      <c r="ABM450" s="41"/>
      <c r="ABN450" s="41"/>
      <c r="ABO450" s="41"/>
      <c r="ABP450" s="41"/>
      <c r="ABQ450" s="41"/>
      <c r="ABR450" s="41"/>
      <c r="ABS450" s="41"/>
      <c r="ABT450" s="41"/>
      <c r="ABU450" s="41"/>
      <c r="ABV450" s="41"/>
      <c r="ABW450" s="41"/>
      <c r="ABX450" s="41"/>
      <c r="ABY450" s="41"/>
      <c r="ABZ450" s="41"/>
      <c r="ACA450" s="41"/>
      <c r="ACB450" s="41"/>
      <c r="ACC450" s="41"/>
      <c r="ACD450" s="41"/>
      <c r="ACE450" s="41"/>
      <c r="ACF450" s="41"/>
      <c r="ACG450" s="41"/>
      <c r="ACH450" s="41"/>
      <c r="ACI450" s="41"/>
      <c r="ACJ450" s="41"/>
      <c r="ACK450" s="41"/>
      <c r="ACL450" s="41"/>
      <c r="ACM450" s="41"/>
      <c r="ACN450" s="41"/>
      <c r="ACO450" s="41"/>
      <c r="ACP450" s="41"/>
      <c r="ACQ450" s="41"/>
      <c r="ACR450" s="41"/>
      <c r="ACS450" s="41"/>
      <c r="ACT450" s="41"/>
      <c r="ACU450" s="41"/>
      <c r="ACV450" s="41"/>
      <c r="ACW450" s="41"/>
      <c r="ACX450" s="41"/>
      <c r="ACY450" s="41"/>
      <c r="ACZ450" s="41"/>
      <c r="ADA450" s="41"/>
      <c r="ADB450" s="41"/>
      <c r="ADC450" s="41"/>
      <c r="ADD450" s="41"/>
      <c r="ADE450" s="41"/>
      <c r="ADF450" s="41"/>
      <c r="ADG450" s="41"/>
      <c r="ADH450" s="41"/>
      <c r="ADI450" s="41"/>
      <c r="ADJ450" s="41"/>
      <c r="ADK450" s="41"/>
      <c r="ADL450" s="41"/>
      <c r="ADM450" s="41"/>
      <c r="ADN450" s="41"/>
      <c r="ADO450" s="41"/>
      <c r="ADP450" s="41"/>
      <c r="ADQ450" s="41"/>
      <c r="ADR450" s="41"/>
      <c r="ADS450" s="41"/>
      <c r="ADT450" s="41"/>
      <c r="ADU450" s="41"/>
      <c r="ADV450" s="41"/>
      <c r="ADW450" s="41"/>
      <c r="ADX450" s="41"/>
      <c r="ADY450" s="41"/>
      <c r="ADZ450" s="41"/>
      <c r="AEA450" s="41"/>
      <c r="AEB450" s="41"/>
      <c r="AEC450" s="41"/>
      <c r="AED450" s="41"/>
      <c r="AEE450" s="41"/>
      <c r="AEF450" s="41"/>
      <c r="AEG450" s="41"/>
      <c r="AEH450" s="41"/>
      <c r="AEI450" s="41"/>
      <c r="AEJ450" s="41"/>
      <c r="AEK450" s="41"/>
      <c r="AEL450" s="41"/>
      <c r="AEM450" s="41"/>
      <c r="AEN450" s="41"/>
      <c r="AEO450" s="41"/>
      <c r="AEP450" s="41"/>
      <c r="AEQ450" s="41"/>
      <c r="AER450" s="41"/>
      <c r="AES450" s="41"/>
      <c r="AET450" s="41"/>
      <c r="AEU450" s="41"/>
      <c r="AEV450" s="41"/>
      <c r="AEW450" s="41"/>
      <c r="AEX450" s="41"/>
      <c r="AEY450" s="41"/>
      <c r="AEZ450" s="41"/>
      <c r="AFA450" s="41"/>
      <c r="AFB450" s="41"/>
      <c r="AFC450" s="41"/>
      <c r="AFD450" s="41"/>
      <c r="AFE450" s="41"/>
      <c r="AFF450" s="41"/>
      <c r="AFG450" s="41"/>
      <c r="AFH450" s="41"/>
      <c r="AFI450" s="41"/>
      <c r="AFJ450" s="41"/>
      <c r="AFK450" s="41"/>
      <c r="AFL450" s="41"/>
      <c r="AFM450" s="41"/>
      <c r="AFN450" s="41"/>
      <c r="AFO450" s="41"/>
      <c r="AFP450" s="41"/>
      <c r="AFQ450" s="41"/>
      <c r="AFR450" s="41"/>
      <c r="AFS450" s="41"/>
      <c r="AFT450" s="41"/>
      <c r="AFU450" s="41"/>
      <c r="AFV450" s="41"/>
      <c r="AFW450" s="41"/>
      <c r="AFX450" s="41"/>
      <c r="AFY450" s="41"/>
      <c r="AFZ450" s="41"/>
      <c r="AGA450" s="41"/>
      <c r="AGB450" s="41"/>
      <c r="AGC450" s="41"/>
      <c r="AGD450" s="41"/>
      <c r="AGE450" s="41"/>
      <c r="AGF450" s="41"/>
      <c r="AGG450" s="41"/>
      <c r="AGH450" s="41"/>
      <c r="AGI450" s="41"/>
      <c r="AGJ450" s="41"/>
      <c r="AGK450" s="41"/>
      <c r="AGL450" s="41"/>
      <c r="AGM450" s="41"/>
      <c r="AGN450" s="41"/>
      <c r="AGO450" s="41"/>
      <c r="AGP450" s="41"/>
      <c r="AGQ450" s="41"/>
      <c r="AGR450" s="41"/>
      <c r="AGS450" s="41"/>
      <c r="AGT450" s="41"/>
      <c r="AGU450" s="41"/>
      <c r="AGV450" s="41"/>
      <c r="AGW450" s="41"/>
      <c r="AGX450" s="41"/>
      <c r="AGY450" s="41"/>
      <c r="AGZ450" s="41"/>
      <c r="AHA450" s="41"/>
      <c r="AHB450" s="41"/>
      <c r="AHC450" s="41"/>
      <c r="AHD450" s="41"/>
      <c r="AHE450" s="41"/>
      <c r="AHF450" s="41"/>
      <c r="AHG450" s="41"/>
      <c r="AHH450" s="41"/>
      <c r="AHI450" s="41"/>
      <c r="AHJ450" s="41"/>
      <c r="AHK450" s="41"/>
      <c r="AHL450" s="41"/>
      <c r="AHM450" s="41"/>
      <c r="AHN450" s="41"/>
      <c r="AHO450" s="41"/>
      <c r="AHP450" s="41"/>
      <c r="AHQ450" s="41"/>
      <c r="AHR450" s="41"/>
      <c r="AHS450" s="41"/>
      <c r="AHT450" s="41"/>
      <c r="AHU450" s="41"/>
      <c r="AHV450" s="41"/>
      <c r="AHW450" s="41"/>
      <c r="AHX450" s="41"/>
      <c r="AHY450" s="41"/>
      <c r="AHZ450" s="41"/>
      <c r="AIA450" s="41"/>
      <c r="AIB450" s="41"/>
      <c r="AIC450" s="41"/>
      <c r="AID450" s="41"/>
      <c r="AIE450" s="41"/>
      <c r="AIF450" s="41"/>
      <c r="AIG450" s="41"/>
      <c r="AIH450" s="41"/>
      <c r="AII450" s="41"/>
      <c r="AIJ450" s="41"/>
      <c r="AIK450" s="41"/>
      <c r="AIL450" s="41"/>
      <c r="AIM450" s="41"/>
      <c r="AIN450" s="41"/>
      <c r="AIO450" s="41"/>
      <c r="AIP450" s="41"/>
      <c r="AIQ450" s="41"/>
      <c r="AIR450" s="41"/>
      <c r="AIS450" s="41"/>
      <c r="AIT450" s="41"/>
      <c r="AIU450" s="41"/>
      <c r="AIV450" s="41"/>
      <c r="AIW450" s="41"/>
      <c r="AIX450" s="41"/>
      <c r="AIY450" s="41"/>
      <c r="AIZ450" s="41"/>
      <c r="AJA450" s="41"/>
      <c r="AJB450" s="41"/>
      <c r="AJC450" s="41"/>
      <c r="AJD450" s="41"/>
      <c r="AJE450" s="41"/>
      <c r="AJF450" s="41"/>
      <c r="AJG450" s="41"/>
      <c r="AJH450" s="41"/>
      <c r="AJI450" s="41"/>
      <c r="AJJ450" s="41"/>
      <c r="AJK450" s="41"/>
      <c r="AJL450" s="41"/>
      <c r="AJM450" s="41"/>
      <c r="AJN450" s="41"/>
      <c r="AJO450" s="41"/>
      <c r="AJP450" s="41"/>
      <c r="AJQ450" s="41"/>
      <c r="AJR450" s="41"/>
      <c r="AJS450" s="41"/>
      <c r="AJT450" s="41"/>
      <c r="AJU450" s="41"/>
      <c r="AJV450" s="41"/>
      <c r="AJW450" s="41"/>
      <c r="AJX450" s="41"/>
      <c r="AJY450" s="41"/>
      <c r="AJZ450" s="41"/>
      <c r="AKA450" s="41"/>
      <c r="AKB450" s="41"/>
      <c r="AKC450" s="41"/>
      <c r="AKD450" s="41"/>
      <c r="AKE450" s="41"/>
      <c r="AKF450" s="41"/>
      <c r="AKG450" s="41"/>
      <c r="AKH450" s="41"/>
      <c r="AKI450" s="41"/>
      <c r="AKJ450" s="41"/>
      <c r="AKK450" s="41"/>
      <c r="AKL450" s="41"/>
      <c r="AKM450" s="41"/>
      <c r="AKN450" s="41"/>
      <c r="AKO450" s="41"/>
      <c r="AKP450" s="41"/>
      <c r="AKQ450" s="41"/>
      <c r="AKR450" s="41"/>
      <c r="AKS450" s="41"/>
      <c r="AKT450" s="41"/>
      <c r="AKU450" s="41"/>
      <c r="AKV450" s="41"/>
      <c r="AKW450" s="41"/>
      <c r="AKX450" s="41"/>
      <c r="AKY450" s="41"/>
      <c r="AKZ450" s="41"/>
      <c r="ALA450" s="41"/>
      <c r="ALB450" s="41"/>
      <c r="ALC450" s="41"/>
      <c r="ALD450" s="41"/>
      <c r="ALE450" s="41"/>
      <c r="ALF450" s="41"/>
      <c r="ALG450" s="41"/>
      <c r="ALH450" s="41"/>
      <c r="ALI450" s="41"/>
      <c r="ALJ450" s="41"/>
      <c r="ALK450" s="41"/>
      <c r="ALL450" s="41"/>
      <c r="ALM450" s="41"/>
      <c r="ALN450" s="41"/>
      <c r="ALO450" s="41"/>
      <c r="ALP450" s="41"/>
      <c r="ALQ450" s="41"/>
      <c r="ALR450" s="41"/>
      <c r="ALS450" s="41"/>
      <c r="ALT450" s="41"/>
      <c r="ALU450" s="41"/>
      <c r="ALV450" s="41"/>
      <c r="ALW450" s="41"/>
      <c r="ALX450" s="41"/>
      <c r="ALY450" s="41"/>
      <c r="ALZ450" s="41"/>
      <c r="AMA450" s="41"/>
      <c r="AMB450" s="41"/>
      <c r="AMC450" s="41"/>
      <c r="AMD450" s="41"/>
      <c r="AME450" s="41"/>
    </row>
    <row r="451" spans="33:1019" ht="15" customHeight="1" x14ac:dyDescent="0.2"/>
    <row r="452" spans="33:1019" ht="24.75" customHeight="1" x14ac:dyDescent="0.2"/>
    <row r="453" spans="33:1019" ht="16.5" customHeight="1" x14ac:dyDescent="0.2"/>
    <row r="454" spans="33:1019" ht="29.25" customHeight="1" x14ac:dyDescent="0.2"/>
    <row r="455" spans="33:1019" ht="15" customHeight="1" x14ac:dyDescent="0.2">
      <c r="AQ455" s="53"/>
      <c r="AR455" s="53"/>
      <c r="AS455" s="53"/>
      <c r="AT455" s="53"/>
      <c r="AU455" s="53"/>
      <c r="AV455" s="53"/>
      <c r="AW455" s="53"/>
      <c r="AX455" s="53"/>
      <c r="AY455" s="53"/>
      <c r="AZ455" s="53"/>
      <c r="BA455" s="53"/>
      <c r="BB455" s="53"/>
      <c r="BC455" s="53"/>
      <c r="BD455" s="53"/>
      <c r="BE455" s="53"/>
      <c r="BF455" s="53"/>
      <c r="BG455" s="54"/>
    </row>
    <row r="456" spans="33:1019" ht="18" customHeight="1" x14ac:dyDescent="0.2">
      <c r="AQ456" s="53"/>
      <c r="AR456" s="53"/>
      <c r="AS456" s="53"/>
      <c r="AT456" s="53"/>
      <c r="AU456" s="53"/>
      <c r="AV456" s="53"/>
      <c r="AW456" s="53"/>
      <c r="AX456" s="53"/>
      <c r="AY456" s="53"/>
      <c r="AZ456" s="53"/>
      <c r="BA456" s="53"/>
      <c r="BB456" s="53"/>
      <c r="BC456" s="53"/>
      <c r="BD456" s="53"/>
      <c r="BE456" s="53"/>
      <c r="BF456" s="53"/>
      <c r="BG456" s="54"/>
    </row>
    <row r="457" spans="33:1019" ht="24.75" customHeight="1" x14ac:dyDescent="0.2">
      <c r="AQ457" s="53"/>
      <c r="AR457" s="53"/>
      <c r="AS457" s="53"/>
      <c r="AT457" s="53"/>
      <c r="AU457" s="53"/>
      <c r="AV457" s="53"/>
      <c r="AW457" s="53"/>
      <c r="AX457" s="53"/>
      <c r="AY457" s="53"/>
      <c r="AZ457" s="53"/>
      <c r="BA457" s="53"/>
      <c r="BB457" s="53"/>
      <c r="BC457" s="53"/>
      <c r="BD457" s="53"/>
      <c r="BE457" s="53"/>
      <c r="BF457" s="53"/>
      <c r="BG457" s="54"/>
    </row>
    <row r="458" spans="33:1019" ht="15.75" customHeight="1" x14ac:dyDescent="0.2">
      <c r="AQ458" s="53"/>
      <c r="AR458" s="53"/>
      <c r="AS458" s="53"/>
      <c r="AT458" s="53"/>
      <c r="AU458" s="53"/>
      <c r="AV458" s="53"/>
      <c r="AW458" s="53"/>
      <c r="AX458" s="53"/>
      <c r="AY458" s="53"/>
      <c r="AZ458" s="53"/>
      <c r="BA458" s="53"/>
      <c r="BB458" s="53"/>
      <c r="BC458" s="53"/>
      <c r="BD458" s="53"/>
      <c r="BE458" s="53"/>
      <c r="BF458" s="53"/>
      <c r="BG458" s="54"/>
    </row>
    <row r="459" spans="33:1019" ht="15" customHeight="1" x14ac:dyDescent="0.2"/>
    <row r="460" spans="33:1019" ht="24.75" customHeight="1" x14ac:dyDescent="0.2"/>
    <row r="461" spans="33:1019" ht="16.5" customHeight="1" x14ac:dyDescent="0.2"/>
    <row r="462" spans="33:1019" ht="29.25" customHeight="1" x14ac:dyDescent="0.2"/>
    <row r="463" spans="33:1019" ht="21.75" customHeight="1" x14ac:dyDescent="0.2"/>
    <row r="464" spans="33:1019" ht="21.75" customHeight="1" x14ac:dyDescent="0.2"/>
    <row r="465" spans="1:1019" ht="27.75" customHeight="1" x14ac:dyDescent="0.2"/>
    <row r="466" spans="1:1019" s="42" customFormat="1" ht="24.75" customHeight="1" x14ac:dyDescent="0.2">
      <c r="O466" s="41"/>
      <c r="P466" s="41"/>
      <c r="Q466" s="41"/>
      <c r="R466" s="41"/>
      <c r="AA466" s="41"/>
      <c r="AB466" s="41"/>
      <c r="AC466" s="60"/>
      <c r="AD466" s="60"/>
      <c r="AE466" s="60"/>
      <c r="AF466" s="60"/>
    </row>
    <row r="467" spans="1:1019" ht="16.5" customHeight="1" x14ac:dyDescent="0.2"/>
    <row r="468" spans="1:1019" ht="34.5" customHeight="1" x14ac:dyDescent="0.2"/>
    <row r="469" spans="1:1019" ht="34.5" customHeight="1" x14ac:dyDescent="0.2"/>
    <row r="470" spans="1:1019" ht="37.5" customHeight="1" x14ac:dyDescent="0.2"/>
    <row r="471" spans="1:1019" ht="23.25" customHeight="1" x14ac:dyDescent="0.2"/>
    <row r="472" spans="1:1019" ht="23.25" customHeight="1" x14ac:dyDescent="0.2"/>
    <row r="473" spans="1:1019" ht="37.5" customHeight="1" x14ac:dyDescent="0.2"/>
    <row r="474" spans="1:1019" ht="23.25" customHeight="1" x14ac:dyDescent="0.2"/>
    <row r="475" spans="1:1019" ht="23.25" customHeight="1" x14ac:dyDescent="0.2"/>
    <row r="476" spans="1:1019" ht="37.5" customHeight="1" x14ac:dyDescent="0.2"/>
    <row r="477" spans="1:1019" ht="16.5" customHeight="1" x14ac:dyDescent="0.2"/>
    <row r="478" spans="1:1019" ht="15.75" customHeight="1" x14ac:dyDescent="0.2"/>
    <row r="479" spans="1:1019" ht="15.75" customHeight="1" x14ac:dyDescent="0.2">
      <c r="AG479" s="41"/>
      <c r="AH479" s="41"/>
      <c r="AI479" s="41"/>
      <c r="AJ479" s="41"/>
      <c r="AK479" s="41"/>
      <c r="AL479" s="41"/>
      <c r="AM479" s="41"/>
      <c r="AN479" s="41"/>
      <c r="AO479" s="41"/>
      <c r="AP479" s="41"/>
      <c r="AQ479" s="41"/>
      <c r="AR479" s="41"/>
      <c r="AS479" s="41"/>
      <c r="AT479" s="41"/>
      <c r="AU479" s="41"/>
      <c r="AV479" s="41"/>
      <c r="AW479" s="41"/>
      <c r="AX479" s="41"/>
      <c r="AY479" s="41"/>
      <c r="AZ479" s="41"/>
      <c r="BA479" s="41"/>
      <c r="BB479" s="41"/>
      <c r="BC479" s="41"/>
      <c r="BD479" s="41"/>
      <c r="BE479" s="41"/>
      <c r="BF479" s="41"/>
      <c r="BG479" s="41"/>
      <c r="BH479" s="41"/>
      <c r="BI479" s="41"/>
      <c r="BJ479" s="41"/>
      <c r="BK479" s="41"/>
      <c r="BL479" s="41"/>
      <c r="BM479" s="41"/>
      <c r="BN479" s="41"/>
      <c r="BO479" s="41"/>
      <c r="BP479" s="41"/>
      <c r="BQ479" s="41"/>
      <c r="BR479" s="41"/>
      <c r="BS479" s="41"/>
      <c r="BT479" s="41"/>
      <c r="BU479" s="41"/>
      <c r="BV479" s="41"/>
      <c r="BW479" s="41"/>
      <c r="BX479" s="41"/>
      <c r="BY479" s="41"/>
      <c r="BZ479" s="41"/>
      <c r="CA479" s="41"/>
      <c r="CB479" s="41"/>
      <c r="CC479" s="41"/>
      <c r="CD479" s="41"/>
      <c r="CE479" s="41"/>
      <c r="CF479" s="41"/>
      <c r="CG479" s="41"/>
      <c r="CH479" s="41"/>
      <c r="CI479" s="41"/>
      <c r="CJ479" s="41"/>
      <c r="CK479" s="41"/>
      <c r="CL479" s="41"/>
      <c r="CM479" s="41"/>
      <c r="CN479" s="41"/>
      <c r="CO479" s="41"/>
      <c r="CP479" s="41"/>
      <c r="CQ479" s="41"/>
      <c r="CR479" s="41"/>
      <c r="CS479" s="41"/>
      <c r="CT479" s="41"/>
      <c r="CU479" s="41"/>
      <c r="CV479" s="41"/>
      <c r="CW479" s="41"/>
      <c r="CX479" s="41"/>
      <c r="CY479" s="41"/>
      <c r="CZ479" s="41"/>
      <c r="DA479" s="41"/>
      <c r="DB479" s="41"/>
      <c r="DC479" s="41"/>
      <c r="DD479" s="41"/>
      <c r="DE479" s="41"/>
      <c r="DF479" s="41"/>
      <c r="DG479" s="41"/>
      <c r="DH479" s="41"/>
      <c r="DI479" s="41"/>
      <c r="DJ479" s="41"/>
      <c r="DK479" s="41"/>
      <c r="DL479" s="41"/>
      <c r="DM479" s="41"/>
      <c r="DN479" s="41"/>
      <c r="DO479" s="41"/>
      <c r="DP479" s="41"/>
      <c r="DQ479" s="41"/>
      <c r="DR479" s="41"/>
      <c r="DS479" s="41"/>
      <c r="DT479" s="41"/>
      <c r="DU479" s="41"/>
      <c r="DV479" s="41"/>
      <c r="DW479" s="41"/>
      <c r="DX479" s="41"/>
      <c r="DY479" s="41"/>
      <c r="DZ479" s="41"/>
      <c r="EA479" s="41"/>
      <c r="EB479" s="41"/>
      <c r="EC479" s="41"/>
      <c r="ED479" s="41"/>
      <c r="EE479" s="41"/>
      <c r="EF479" s="41"/>
      <c r="EG479" s="41"/>
      <c r="EH479" s="41"/>
      <c r="EI479" s="41"/>
      <c r="EJ479" s="41"/>
      <c r="EK479" s="41"/>
      <c r="EL479" s="41"/>
      <c r="EM479" s="41"/>
      <c r="EN479" s="41"/>
      <c r="EO479" s="41"/>
      <c r="EP479" s="41"/>
      <c r="EQ479" s="41"/>
      <c r="ER479" s="41"/>
      <c r="ES479" s="41"/>
      <c r="ET479" s="41"/>
      <c r="EU479" s="41"/>
      <c r="EV479" s="41"/>
      <c r="EW479" s="41"/>
      <c r="EX479" s="41"/>
      <c r="EY479" s="41"/>
      <c r="EZ479" s="41"/>
      <c r="FA479" s="41"/>
      <c r="FB479" s="41"/>
      <c r="FC479" s="41"/>
      <c r="FD479" s="41"/>
      <c r="FE479" s="41"/>
      <c r="FF479" s="41"/>
      <c r="FG479" s="41"/>
      <c r="FH479" s="41"/>
      <c r="FI479" s="41"/>
      <c r="FJ479" s="41"/>
      <c r="FK479" s="41"/>
      <c r="FL479" s="41"/>
      <c r="FM479" s="41"/>
      <c r="FN479" s="41"/>
      <c r="FO479" s="41"/>
      <c r="FP479" s="41"/>
      <c r="FQ479" s="41"/>
      <c r="FR479" s="41"/>
      <c r="FS479" s="41"/>
      <c r="FT479" s="41"/>
      <c r="FU479" s="41"/>
      <c r="FV479" s="41"/>
      <c r="FW479" s="41"/>
      <c r="FX479" s="41"/>
      <c r="FY479" s="41"/>
      <c r="FZ479" s="41"/>
      <c r="GA479" s="41"/>
      <c r="GB479" s="41"/>
      <c r="GC479" s="41"/>
      <c r="GD479" s="41"/>
      <c r="GE479" s="41"/>
      <c r="GF479" s="41"/>
      <c r="GG479" s="41"/>
      <c r="GH479" s="41"/>
      <c r="GI479" s="41"/>
      <c r="GJ479" s="41"/>
      <c r="GK479" s="41"/>
      <c r="GL479" s="41"/>
      <c r="GM479" s="41"/>
      <c r="GN479" s="41"/>
      <c r="GO479" s="41"/>
      <c r="GP479" s="41"/>
      <c r="GQ479" s="41"/>
      <c r="GR479" s="41"/>
      <c r="GS479" s="41"/>
      <c r="GT479" s="41"/>
      <c r="GU479" s="41"/>
      <c r="GV479" s="41"/>
      <c r="GW479" s="41"/>
      <c r="GX479" s="41"/>
      <c r="GY479" s="41"/>
      <c r="GZ479" s="41"/>
      <c r="HA479" s="41"/>
      <c r="HB479" s="41"/>
      <c r="HC479" s="41"/>
      <c r="HD479" s="41"/>
      <c r="HE479" s="41"/>
      <c r="HF479" s="41"/>
      <c r="HG479" s="41"/>
      <c r="HH479" s="41"/>
      <c r="HI479" s="41"/>
      <c r="HJ479" s="41"/>
      <c r="HK479" s="41"/>
      <c r="HL479" s="41"/>
      <c r="HM479" s="41"/>
      <c r="HN479" s="41"/>
      <c r="HO479" s="41"/>
      <c r="HP479" s="41"/>
      <c r="HQ479" s="41"/>
      <c r="HR479" s="41"/>
      <c r="HS479" s="41"/>
      <c r="HT479" s="41"/>
      <c r="HU479" s="41"/>
      <c r="HV479" s="41"/>
      <c r="HW479" s="41"/>
      <c r="HX479" s="41"/>
      <c r="HY479" s="41"/>
      <c r="HZ479" s="41"/>
      <c r="IA479" s="41"/>
      <c r="IB479" s="41"/>
      <c r="IC479" s="41"/>
      <c r="ID479" s="41"/>
      <c r="IE479" s="41"/>
      <c r="IF479" s="41"/>
      <c r="IG479" s="41"/>
      <c r="IH479" s="41"/>
      <c r="II479" s="41"/>
      <c r="IJ479" s="41"/>
      <c r="IK479" s="41"/>
      <c r="IL479" s="41"/>
      <c r="IM479" s="41"/>
      <c r="IN479" s="41"/>
      <c r="IO479" s="41"/>
      <c r="IP479" s="41"/>
      <c r="IQ479" s="41"/>
      <c r="IR479" s="41"/>
      <c r="IS479" s="41"/>
      <c r="IT479" s="41"/>
      <c r="IU479" s="41"/>
      <c r="IV479" s="41"/>
      <c r="IW479" s="41"/>
      <c r="IX479" s="41"/>
      <c r="IY479" s="41"/>
      <c r="IZ479" s="41"/>
      <c r="JA479" s="41"/>
      <c r="JB479" s="41"/>
      <c r="JC479" s="41"/>
      <c r="JD479" s="41"/>
      <c r="JE479" s="41"/>
      <c r="JF479" s="41"/>
      <c r="JG479" s="41"/>
      <c r="JH479" s="41"/>
      <c r="JI479" s="41"/>
      <c r="JJ479" s="41"/>
      <c r="JK479" s="41"/>
      <c r="JL479" s="41"/>
      <c r="JM479" s="41"/>
      <c r="JN479" s="41"/>
      <c r="JO479" s="41"/>
      <c r="JP479" s="41"/>
      <c r="JQ479" s="41"/>
      <c r="JR479" s="41"/>
      <c r="JS479" s="41"/>
      <c r="JT479" s="41"/>
      <c r="JU479" s="41"/>
      <c r="JV479" s="41"/>
      <c r="JW479" s="41"/>
      <c r="JX479" s="41"/>
      <c r="JY479" s="41"/>
      <c r="JZ479" s="41"/>
      <c r="KA479" s="41"/>
      <c r="KB479" s="41"/>
      <c r="KC479" s="41"/>
      <c r="KD479" s="41"/>
      <c r="KE479" s="41"/>
      <c r="KF479" s="41"/>
      <c r="KG479" s="41"/>
      <c r="KH479" s="41"/>
      <c r="KI479" s="41"/>
      <c r="KJ479" s="41"/>
      <c r="KK479" s="41"/>
      <c r="KL479" s="41"/>
      <c r="KM479" s="41"/>
      <c r="KN479" s="41"/>
      <c r="KO479" s="41"/>
      <c r="KP479" s="41"/>
      <c r="KQ479" s="41"/>
      <c r="KR479" s="41"/>
      <c r="KS479" s="41"/>
      <c r="KT479" s="41"/>
      <c r="KU479" s="41"/>
      <c r="KV479" s="41"/>
      <c r="KW479" s="41"/>
      <c r="KX479" s="41"/>
      <c r="KY479" s="41"/>
      <c r="KZ479" s="41"/>
      <c r="LA479" s="41"/>
      <c r="LB479" s="41"/>
      <c r="LC479" s="41"/>
      <c r="LD479" s="41"/>
      <c r="LE479" s="41"/>
      <c r="LF479" s="41"/>
      <c r="LG479" s="41"/>
      <c r="LH479" s="41"/>
      <c r="LI479" s="41"/>
      <c r="LJ479" s="41"/>
      <c r="LK479" s="41"/>
      <c r="LL479" s="41"/>
      <c r="LM479" s="41"/>
      <c r="LN479" s="41"/>
      <c r="LO479" s="41"/>
      <c r="LP479" s="41"/>
      <c r="LQ479" s="41"/>
      <c r="LR479" s="41"/>
      <c r="LS479" s="41"/>
      <c r="LT479" s="41"/>
      <c r="LU479" s="41"/>
      <c r="LV479" s="41"/>
      <c r="LW479" s="41"/>
      <c r="LX479" s="41"/>
      <c r="LY479" s="41"/>
      <c r="LZ479" s="41"/>
      <c r="MA479" s="41"/>
      <c r="MB479" s="41"/>
      <c r="MC479" s="41"/>
      <c r="MD479" s="41"/>
      <c r="ME479" s="41"/>
      <c r="MF479" s="41"/>
      <c r="MG479" s="41"/>
      <c r="MH479" s="41"/>
      <c r="MI479" s="41"/>
      <c r="MJ479" s="41"/>
      <c r="MK479" s="41"/>
      <c r="ML479" s="41"/>
      <c r="MM479" s="41"/>
      <c r="MN479" s="41"/>
      <c r="MO479" s="41"/>
      <c r="MP479" s="41"/>
      <c r="MQ479" s="41"/>
      <c r="MR479" s="41"/>
      <c r="MS479" s="41"/>
      <c r="MT479" s="41"/>
      <c r="MU479" s="41"/>
      <c r="MV479" s="41"/>
      <c r="MW479" s="41"/>
      <c r="MX479" s="41"/>
      <c r="MY479" s="41"/>
      <c r="MZ479" s="41"/>
      <c r="NA479" s="41"/>
      <c r="NB479" s="41"/>
      <c r="NC479" s="41"/>
      <c r="ND479" s="41"/>
      <c r="NE479" s="41"/>
      <c r="NF479" s="41"/>
      <c r="NG479" s="41"/>
      <c r="NH479" s="41"/>
      <c r="NI479" s="41"/>
      <c r="NJ479" s="41"/>
      <c r="NK479" s="41"/>
      <c r="NL479" s="41"/>
      <c r="NM479" s="41"/>
      <c r="NN479" s="41"/>
      <c r="NO479" s="41"/>
      <c r="NP479" s="41"/>
      <c r="NQ479" s="41"/>
      <c r="NR479" s="41"/>
      <c r="NS479" s="41"/>
      <c r="NT479" s="41"/>
      <c r="NU479" s="41"/>
      <c r="NV479" s="41"/>
      <c r="NW479" s="41"/>
      <c r="NX479" s="41"/>
      <c r="NY479" s="41"/>
      <c r="NZ479" s="41"/>
      <c r="OA479" s="41"/>
      <c r="OB479" s="41"/>
      <c r="OC479" s="41"/>
      <c r="OD479" s="41"/>
      <c r="OE479" s="41"/>
      <c r="OF479" s="41"/>
      <c r="OG479" s="41"/>
      <c r="OH479" s="41"/>
      <c r="OI479" s="41"/>
      <c r="OJ479" s="41"/>
      <c r="OK479" s="41"/>
      <c r="OL479" s="41"/>
      <c r="OM479" s="41"/>
      <c r="ON479" s="41"/>
      <c r="OO479" s="41"/>
      <c r="OP479" s="41"/>
      <c r="OQ479" s="41"/>
      <c r="OR479" s="41"/>
      <c r="OS479" s="41"/>
      <c r="OT479" s="41"/>
      <c r="OU479" s="41"/>
      <c r="OV479" s="41"/>
      <c r="OW479" s="41"/>
      <c r="OX479" s="41"/>
      <c r="OY479" s="41"/>
      <c r="OZ479" s="41"/>
      <c r="PA479" s="41"/>
      <c r="PB479" s="41"/>
      <c r="PC479" s="41"/>
      <c r="PD479" s="41"/>
      <c r="PE479" s="41"/>
      <c r="PF479" s="41"/>
      <c r="PG479" s="41"/>
      <c r="PH479" s="41"/>
      <c r="PI479" s="41"/>
      <c r="PJ479" s="41"/>
      <c r="PK479" s="41"/>
      <c r="PL479" s="41"/>
      <c r="PM479" s="41"/>
      <c r="PN479" s="41"/>
      <c r="PO479" s="41"/>
      <c r="PP479" s="41"/>
      <c r="PQ479" s="41"/>
      <c r="PR479" s="41"/>
      <c r="PS479" s="41"/>
      <c r="PT479" s="41"/>
      <c r="PU479" s="41"/>
      <c r="PV479" s="41"/>
      <c r="PW479" s="41"/>
      <c r="PX479" s="41"/>
      <c r="PY479" s="41"/>
      <c r="PZ479" s="41"/>
      <c r="QA479" s="41"/>
      <c r="QB479" s="41"/>
      <c r="QC479" s="41"/>
      <c r="QD479" s="41"/>
      <c r="QE479" s="41"/>
      <c r="QF479" s="41"/>
      <c r="QG479" s="41"/>
      <c r="QH479" s="41"/>
      <c r="QI479" s="41"/>
      <c r="QJ479" s="41"/>
      <c r="QK479" s="41"/>
      <c r="QL479" s="41"/>
      <c r="QM479" s="41"/>
      <c r="QN479" s="41"/>
      <c r="QO479" s="41"/>
      <c r="QP479" s="41"/>
      <c r="QQ479" s="41"/>
      <c r="QR479" s="41"/>
      <c r="QS479" s="41"/>
      <c r="QT479" s="41"/>
      <c r="QU479" s="41"/>
      <c r="QV479" s="41"/>
      <c r="QW479" s="41"/>
      <c r="QX479" s="41"/>
      <c r="QY479" s="41"/>
      <c r="QZ479" s="41"/>
      <c r="RA479" s="41"/>
      <c r="RB479" s="41"/>
      <c r="RC479" s="41"/>
      <c r="RD479" s="41"/>
      <c r="RE479" s="41"/>
      <c r="RF479" s="41"/>
      <c r="RG479" s="41"/>
      <c r="RH479" s="41"/>
      <c r="RI479" s="41"/>
      <c r="RJ479" s="41"/>
      <c r="RK479" s="41"/>
      <c r="RL479" s="41"/>
      <c r="RM479" s="41"/>
      <c r="RN479" s="41"/>
      <c r="RO479" s="41"/>
      <c r="RP479" s="41"/>
      <c r="RQ479" s="41"/>
      <c r="RR479" s="41"/>
      <c r="RS479" s="41"/>
      <c r="RT479" s="41"/>
      <c r="RU479" s="41"/>
      <c r="RV479" s="41"/>
      <c r="RW479" s="41"/>
      <c r="RX479" s="41"/>
      <c r="RY479" s="41"/>
      <c r="RZ479" s="41"/>
      <c r="SA479" s="41"/>
      <c r="SB479" s="41"/>
      <c r="SC479" s="41"/>
      <c r="SD479" s="41"/>
      <c r="SE479" s="41"/>
      <c r="SF479" s="41"/>
      <c r="SG479" s="41"/>
      <c r="SH479" s="41"/>
      <c r="SI479" s="41"/>
      <c r="SJ479" s="41"/>
      <c r="SK479" s="41"/>
      <c r="SL479" s="41"/>
      <c r="SM479" s="41"/>
      <c r="SN479" s="41"/>
      <c r="SO479" s="41"/>
      <c r="SP479" s="41"/>
      <c r="SQ479" s="41"/>
      <c r="SR479" s="41"/>
      <c r="SS479" s="41"/>
      <c r="ST479" s="41"/>
      <c r="SU479" s="41"/>
      <c r="SV479" s="41"/>
      <c r="SW479" s="41"/>
      <c r="SX479" s="41"/>
      <c r="SY479" s="41"/>
      <c r="SZ479" s="41"/>
      <c r="TA479" s="41"/>
      <c r="TB479" s="41"/>
      <c r="TC479" s="41"/>
      <c r="TD479" s="41"/>
      <c r="TE479" s="41"/>
      <c r="TF479" s="41"/>
      <c r="TG479" s="41"/>
      <c r="TH479" s="41"/>
      <c r="TI479" s="41"/>
      <c r="TJ479" s="41"/>
      <c r="TK479" s="41"/>
      <c r="TL479" s="41"/>
      <c r="TM479" s="41"/>
      <c r="TN479" s="41"/>
      <c r="TO479" s="41"/>
      <c r="TP479" s="41"/>
      <c r="TQ479" s="41"/>
      <c r="TR479" s="41"/>
      <c r="TS479" s="41"/>
      <c r="TT479" s="41"/>
      <c r="TU479" s="41"/>
      <c r="TV479" s="41"/>
      <c r="TW479" s="41"/>
      <c r="TX479" s="41"/>
      <c r="TY479" s="41"/>
      <c r="TZ479" s="41"/>
      <c r="UA479" s="41"/>
      <c r="UB479" s="41"/>
      <c r="UC479" s="41"/>
      <c r="UD479" s="41"/>
      <c r="UE479" s="41"/>
      <c r="UF479" s="41"/>
      <c r="UG479" s="41"/>
      <c r="UH479" s="41"/>
      <c r="UI479" s="41"/>
      <c r="UJ479" s="41"/>
      <c r="UK479" s="41"/>
      <c r="UL479" s="41"/>
      <c r="UM479" s="41"/>
      <c r="UN479" s="41"/>
      <c r="UO479" s="41"/>
      <c r="UP479" s="41"/>
      <c r="UQ479" s="41"/>
      <c r="UR479" s="41"/>
      <c r="US479" s="41"/>
      <c r="UT479" s="41"/>
      <c r="UU479" s="41"/>
      <c r="UV479" s="41"/>
      <c r="UW479" s="41"/>
      <c r="UX479" s="41"/>
      <c r="UY479" s="41"/>
      <c r="UZ479" s="41"/>
      <c r="VA479" s="41"/>
      <c r="VB479" s="41"/>
      <c r="VC479" s="41"/>
      <c r="VD479" s="41"/>
      <c r="VE479" s="41"/>
      <c r="VF479" s="41"/>
      <c r="VG479" s="41"/>
      <c r="VH479" s="41"/>
      <c r="VI479" s="41"/>
      <c r="VJ479" s="41"/>
      <c r="VK479" s="41"/>
      <c r="VL479" s="41"/>
      <c r="VM479" s="41"/>
      <c r="VN479" s="41"/>
      <c r="VO479" s="41"/>
      <c r="VP479" s="41"/>
      <c r="VQ479" s="41"/>
      <c r="VR479" s="41"/>
      <c r="VS479" s="41"/>
      <c r="VT479" s="41"/>
      <c r="VU479" s="41"/>
      <c r="VV479" s="41"/>
      <c r="VW479" s="41"/>
      <c r="VX479" s="41"/>
      <c r="VY479" s="41"/>
      <c r="VZ479" s="41"/>
      <c r="WA479" s="41"/>
      <c r="WB479" s="41"/>
      <c r="WC479" s="41"/>
      <c r="WD479" s="41"/>
      <c r="WE479" s="41"/>
      <c r="WF479" s="41"/>
      <c r="WG479" s="41"/>
      <c r="WH479" s="41"/>
      <c r="WI479" s="41"/>
      <c r="WJ479" s="41"/>
      <c r="WK479" s="41"/>
      <c r="WL479" s="41"/>
      <c r="WM479" s="41"/>
      <c r="WN479" s="41"/>
      <c r="WO479" s="41"/>
      <c r="WP479" s="41"/>
      <c r="WQ479" s="41"/>
      <c r="WR479" s="41"/>
      <c r="WS479" s="41"/>
      <c r="WT479" s="41"/>
      <c r="WU479" s="41"/>
      <c r="WV479" s="41"/>
      <c r="WW479" s="41"/>
      <c r="WX479" s="41"/>
      <c r="WY479" s="41"/>
      <c r="WZ479" s="41"/>
      <c r="XA479" s="41"/>
      <c r="XB479" s="41"/>
      <c r="XC479" s="41"/>
      <c r="XD479" s="41"/>
      <c r="XE479" s="41"/>
      <c r="XF479" s="41"/>
      <c r="XG479" s="41"/>
      <c r="XH479" s="41"/>
      <c r="XI479" s="41"/>
      <c r="XJ479" s="41"/>
      <c r="XK479" s="41"/>
      <c r="XL479" s="41"/>
      <c r="XM479" s="41"/>
      <c r="XN479" s="41"/>
      <c r="XO479" s="41"/>
      <c r="XP479" s="41"/>
      <c r="XQ479" s="41"/>
      <c r="XR479" s="41"/>
      <c r="XS479" s="41"/>
      <c r="XT479" s="41"/>
      <c r="XU479" s="41"/>
      <c r="XV479" s="41"/>
      <c r="XW479" s="41"/>
      <c r="XX479" s="41"/>
      <c r="XY479" s="41"/>
      <c r="XZ479" s="41"/>
      <c r="YA479" s="41"/>
      <c r="YB479" s="41"/>
      <c r="YC479" s="41"/>
      <c r="YD479" s="41"/>
      <c r="YE479" s="41"/>
      <c r="YF479" s="41"/>
      <c r="YG479" s="41"/>
      <c r="YH479" s="41"/>
      <c r="YI479" s="41"/>
      <c r="YJ479" s="41"/>
      <c r="YK479" s="41"/>
      <c r="YL479" s="41"/>
      <c r="YM479" s="41"/>
      <c r="YN479" s="41"/>
      <c r="YO479" s="41"/>
      <c r="YP479" s="41"/>
      <c r="YQ479" s="41"/>
      <c r="YR479" s="41"/>
      <c r="YS479" s="41"/>
      <c r="YT479" s="41"/>
      <c r="YU479" s="41"/>
      <c r="YV479" s="41"/>
      <c r="YW479" s="41"/>
      <c r="YX479" s="41"/>
      <c r="YY479" s="41"/>
      <c r="YZ479" s="41"/>
      <c r="ZA479" s="41"/>
      <c r="ZB479" s="41"/>
      <c r="ZC479" s="41"/>
      <c r="ZD479" s="41"/>
      <c r="ZE479" s="41"/>
      <c r="ZF479" s="41"/>
      <c r="ZG479" s="41"/>
      <c r="ZH479" s="41"/>
      <c r="ZI479" s="41"/>
      <c r="ZJ479" s="41"/>
      <c r="ZK479" s="41"/>
      <c r="ZL479" s="41"/>
      <c r="ZM479" s="41"/>
      <c r="ZN479" s="41"/>
      <c r="ZO479" s="41"/>
      <c r="ZP479" s="41"/>
      <c r="ZQ479" s="41"/>
      <c r="ZR479" s="41"/>
      <c r="ZS479" s="41"/>
      <c r="ZT479" s="41"/>
      <c r="ZU479" s="41"/>
      <c r="ZV479" s="41"/>
      <c r="ZW479" s="41"/>
      <c r="ZX479" s="41"/>
      <c r="ZY479" s="41"/>
      <c r="ZZ479" s="41"/>
      <c r="AAA479" s="41"/>
      <c r="AAB479" s="41"/>
      <c r="AAC479" s="41"/>
      <c r="AAD479" s="41"/>
      <c r="AAE479" s="41"/>
      <c r="AAF479" s="41"/>
      <c r="AAG479" s="41"/>
      <c r="AAH479" s="41"/>
      <c r="AAI479" s="41"/>
      <c r="AAJ479" s="41"/>
      <c r="AAK479" s="41"/>
      <c r="AAL479" s="41"/>
      <c r="AAM479" s="41"/>
      <c r="AAN479" s="41"/>
      <c r="AAO479" s="41"/>
      <c r="AAP479" s="41"/>
      <c r="AAQ479" s="41"/>
      <c r="AAR479" s="41"/>
      <c r="AAS479" s="41"/>
      <c r="AAT479" s="41"/>
      <c r="AAU479" s="41"/>
      <c r="AAV479" s="41"/>
      <c r="AAW479" s="41"/>
      <c r="AAX479" s="41"/>
      <c r="AAY479" s="41"/>
      <c r="AAZ479" s="41"/>
      <c r="ABA479" s="41"/>
      <c r="ABB479" s="41"/>
      <c r="ABC479" s="41"/>
      <c r="ABD479" s="41"/>
      <c r="ABE479" s="41"/>
      <c r="ABF479" s="41"/>
      <c r="ABG479" s="41"/>
      <c r="ABH479" s="41"/>
      <c r="ABI479" s="41"/>
      <c r="ABJ479" s="41"/>
      <c r="ABK479" s="41"/>
      <c r="ABL479" s="41"/>
      <c r="ABM479" s="41"/>
      <c r="ABN479" s="41"/>
      <c r="ABO479" s="41"/>
      <c r="ABP479" s="41"/>
      <c r="ABQ479" s="41"/>
      <c r="ABR479" s="41"/>
      <c r="ABS479" s="41"/>
      <c r="ABT479" s="41"/>
      <c r="ABU479" s="41"/>
      <c r="ABV479" s="41"/>
      <c r="ABW479" s="41"/>
      <c r="ABX479" s="41"/>
      <c r="ABY479" s="41"/>
      <c r="ABZ479" s="41"/>
      <c r="ACA479" s="41"/>
      <c r="ACB479" s="41"/>
      <c r="ACC479" s="41"/>
      <c r="ACD479" s="41"/>
      <c r="ACE479" s="41"/>
      <c r="ACF479" s="41"/>
      <c r="ACG479" s="41"/>
      <c r="ACH479" s="41"/>
      <c r="ACI479" s="41"/>
      <c r="ACJ479" s="41"/>
      <c r="ACK479" s="41"/>
      <c r="ACL479" s="41"/>
      <c r="ACM479" s="41"/>
      <c r="ACN479" s="41"/>
      <c r="ACO479" s="41"/>
      <c r="ACP479" s="41"/>
      <c r="ACQ479" s="41"/>
      <c r="ACR479" s="41"/>
      <c r="ACS479" s="41"/>
      <c r="ACT479" s="41"/>
      <c r="ACU479" s="41"/>
      <c r="ACV479" s="41"/>
      <c r="ACW479" s="41"/>
      <c r="ACX479" s="41"/>
      <c r="ACY479" s="41"/>
      <c r="ACZ479" s="41"/>
      <c r="ADA479" s="41"/>
      <c r="ADB479" s="41"/>
      <c r="ADC479" s="41"/>
      <c r="ADD479" s="41"/>
      <c r="ADE479" s="41"/>
      <c r="ADF479" s="41"/>
      <c r="ADG479" s="41"/>
      <c r="ADH479" s="41"/>
      <c r="ADI479" s="41"/>
      <c r="ADJ479" s="41"/>
      <c r="ADK479" s="41"/>
      <c r="ADL479" s="41"/>
      <c r="ADM479" s="41"/>
      <c r="ADN479" s="41"/>
      <c r="ADO479" s="41"/>
      <c r="ADP479" s="41"/>
      <c r="ADQ479" s="41"/>
      <c r="ADR479" s="41"/>
      <c r="ADS479" s="41"/>
      <c r="ADT479" s="41"/>
      <c r="ADU479" s="41"/>
      <c r="ADV479" s="41"/>
      <c r="ADW479" s="41"/>
      <c r="ADX479" s="41"/>
      <c r="ADY479" s="41"/>
      <c r="ADZ479" s="41"/>
      <c r="AEA479" s="41"/>
      <c r="AEB479" s="41"/>
      <c r="AEC479" s="41"/>
      <c r="AED479" s="41"/>
      <c r="AEE479" s="41"/>
      <c r="AEF479" s="41"/>
      <c r="AEG479" s="41"/>
      <c r="AEH479" s="41"/>
      <c r="AEI479" s="41"/>
      <c r="AEJ479" s="41"/>
      <c r="AEK479" s="41"/>
      <c r="AEL479" s="41"/>
      <c r="AEM479" s="41"/>
      <c r="AEN479" s="41"/>
      <c r="AEO479" s="41"/>
      <c r="AEP479" s="41"/>
      <c r="AEQ479" s="41"/>
      <c r="AER479" s="41"/>
      <c r="AES479" s="41"/>
      <c r="AET479" s="41"/>
      <c r="AEU479" s="41"/>
      <c r="AEV479" s="41"/>
      <c r="AEW479" s="41"/>
      <c r="AEX479" s="41"/>
      <c r="AEY479" s="41"/>
      <c r="AEZ479" s="41"/>
      <c r="AFA479" s="41"/>
      <c r="AFB479" s="41"/>
      <c r="AFC479" s="41"/>
      <c r="AFD479" s="41"/>
      <c r="AFE479" s="41"/>
      <c r="AFF479" s="41"/>
      <c r="AFG479" s="41"/>
      <c r="AFH479" s="41"/>
      <c r="AFI479" s="41"/>
      <c r="AFJ479" s="41"/>
      <c r="AFK479" s="41"/>
      <c r="AFL479" s="41"/>
      <c r="AFM479" s="41"/>
      <c r="AFN479" s="41"/>
      <c r="AFO479" s="41"/>
      <c r="AFP479" s="41"/>
      <c r="AFQ479" s="41"/>
      <c r="AFR479" s="41"/>
      <c r="AFS479" s="41"/>
      <c r="AFT479" s="41"/>
      <c r="AFU479" s="41"/>
      <c r="AFV479" s="41"/>
      <c r="AFW479" s="41"/>
      <c r="AFX479" s="41"/>
      <c r="AFY479" s="41"/>
      <c r="AFZ479" s="41"/>
      <c r="AGA479" s="41"/>
      <c r="AGB479" s="41"/>
      <c r="AGC479" s="41"/>
      <c r="AGD479" s="41"/>
      <c r="AGE479" s="41"/>
      <c r="AGF479" s="41"/>
      <c r="AGG479" s="41"/>
      <c r="AGH479" s="41"/>
      <c r="AGI479" s="41"/>
      <c r="AGJ479" s="41"/>
      <c r="AGK479" s="41"/>
      <c r="AGL479" s="41"/>
      <c r="AGM479" s="41"/>
      <c r="AGN479" s="41"/>
      <c r="AGO479" s="41"/>
      <c r="AGP479" s="41"/>
      <c r="AGQ479" s="41"/>
      <c r="AGR479" s="41"/>
      <c r="AGS479" s="41"/>
      <c r="AGT479" s="41"/>
      <c r="AGU479" s="41"/>
      <c r="AGV479" s="41"/>
      <c r="AGW479" s="41"/>
      <c r="AGX479" s="41"/>
      <c r="AGY479" s="41"/>
      <c r="AGZ479" s="41"/>
      <c r="AHA479" s="41"/>
      <c r="AHB479" s="41"/>
      <c r="AHC479" s="41"/>
      <c r="AHD479" s="41"/>
      <c r="AHE479" s="41"/>
      <c r="AHF479" s="41"/>
      <c r="AHG479" s="41"/>
      <c r="AHH479" s="41"/>
      <c r="AHI479" s="41"/>
      <c r="AHJ479" s="41"/>
      <c r="AHK479" s="41"/>
      <c r="AHL479" s="41"/>
      <c r="AHM479" s="41"/>
      <c r="AHN479" s="41"/>
      <c r="AHO479" s="41"/>
      <c r="AHP479" s="41"/>
      <c r="AHQ479" s="41"/>
      <c r="AHR479" s="41"/>
      <c r="AHS479" s="41"/>
      <c r="AHT479" s="41"/>
      <c r="AHU479" s="41"/>
      <c r="AHV479" s="41"/>
      <c r="AHW479" s="41"/>
      <c r="AHX479" s="41"/>
      <c r="AHY479" s="41"/>
      <c r="AHZ479" s="41"/>
      <c r="AIA479" s="41"/>
      <c r="AIB479" s="41"/>
      <c r="AIC479" s="41"/>
      <c r="AID479" s="41"/>
      <c r="AIE479" s="41"/>
      <c r="AIF479" s="41"/>
      <c r="AIG479" s="41"/>
      <c r="AIH479" s="41"/>
      <c r="AII479" s="41"/>
      <c r="AIJ479" s="41"/>
      <c r="AIK479" s="41"/>
      <c r="AIL479" s="41"/>
      <c r="AIM479" s="41"/>
      <c r="AIN479" s="41"/>
      <c r="AIO479" s="41"/>
      <c r="AIP479" s="41"/>
      <c r="AIQ479" s="41"/>
      <c r="AIR479" s="41"/>
      <c r="AIS479" s="41"/>
      <c r="AIT479" s="41"/>
      <c r="AIU479" s="41"/>
      <c r="AIV479" s="41"/>
      <c r="AIW479" s="41"/>
      <c r="AIX479" s="41"/>
      <c r="AIY479" s="41"/>
      <c r="AIZ479" s="41"/>
      <c r="AJA479" s="41"/>
      <c r="AJB479" s="41"/>
      <c r="AJC479" s="41"/>
      <c r="AJD479" s="41"/>
      <c r="AJE479" s="41"/>
      <c r="AJF479" s="41"/>
      <c r="AJG479" s="41"/>
      <c r="AJH479" s="41"/>
      <c r="AJI479" s="41"/>
      <c r="AJJ479" s="41"/>
      <c r="AJK479" s="41"/>
      <c r="AJL479" s="41"/>
      <c r="AJM479" s="41"/>
      <c r="AJN479" s="41"/>
      <c r="AJO479" s="41"/>
      <c r="AJP479" s="41"/>
      <c r="AJQ479" s="41"/>
      <c r="AJR479" s="41"/>
      <c r="AJS479" s="41"/>
      <c r="AJT479" s="41"/>
      <c r="AJU479" s="41"/>
      <c r="AJV479" s="41"/>
      <c r="AJW479" s="41"/>
      <c r="AJX479" s="41"/>
      <c r="AJY479" s="41"/>
      <c r="AJZ479" s="41"/>
      <c r="AKA479" s="41"/>
      <c r="AKB479" s="41"/>
      <c r="AKC479" s="41"/>
      <c r="AKD479" s="41"/>
      <c r="AKE479" s="41"/>
      <c r="AKF479" s="41"/>
      <c r="AKG479" s="41"/>
      <c r="AKH479" s="41"/>
      <c r="AKI479" s="41"/>
      <c r="AKJ479" s="41"/>
      <c r="AKK479" s="41"/>
      <c r="AKL479" s="41"/>
      <c r="AKM479" s="41"/>
      <c r="AKN479" s="41"/>
      <c r="AKO479" s="41"/>
      <c r="AKP479" s="41"/>
      <c r="AKQ479" s="41"/>
      <c r="AKR479" s="41"/>
      <c r="AKS479" s="41"/>
      <c r="AKT479" s="41"/>
      <c r="AKU479" s="41"/>
      <c r="AKV479" s="41"/>
      <c r="AKW479" s="41"/>
      <c r="AKX479" s="41"/>
      <c r="AKY479" s="41"/>
      <c r="AKZ479" s="41"/>
      <c r="ALA479" s="41"/>
      <c r="ALB479" s="41"/>
      <c r="ALC479" s="41"/>
      <c r="ALD479" s="41"/>
      <c r="ALE479" s="41"/>
      <c r="ALF479" s="41"/>
      <c r="ALG479" s="41"/>
      <c r="ALH479" s="41"/>
      <c r="ALI479" s="41"/>
      <c r="ALJ479" s="41"/>
      <c r="ALK479" s="41"/>
      <c r="ALL479" s="41"/>
      <c r="ALM479" s="41"/>
      <c r="ALN479" s="41"/>
      <c r="ALO479" s="41"/>
      <c r="ALP479" s="41"/>
      <c r="ALQ479" s="41"/>
      <c r="ALR479" s="41"/>
      <c r="ALS479" s="41"/>
      <c r="ALT479" s="41"/>
      <c r="ALU479" s="41"/>
      <c r="ALV479" s="41"/>
      <c r="ALW479" s="41"/>
      <c r="ALX479" s="41"/>
      <c r="ALY479" s="41"/>
      <c r="ALZ479" s="41"/>
      <c r="AMA479" s="41"/>
      <c r="AMB479" s="41"/>
      <c r="AMC479" s="41"/>
      <c r="AMD479" s="41"/>
      <c r="AME479" s="41"/>
    </row>
    <row r="480" spans="1:1019" s="74" customFormat="1" ht="15.75" customHeight="1" x14ac:dyDescent="0.2">
      <c r="A480" s="42"/>
      <c r="B480" s="42"/>
      <c r="C480" s="42"/>
      <c r="D480" s="42"/>
      <c r="E480" s="42"/>
      <c r="F480" s="42"/>
      <c r="G480" s="42"/>
      <c r="H480" s="42"/>
      <c r="I480" s="42"/>
      <c r="J480" s="42"/>
      <c r="K480" s="42"/>
      <c r="L480" s="42"/>
      <c r="M480" s="42"/>
      <c r="N480" s="42"/>
      <c r="O480" s="41"/>
      <c r="P480" s="41"/>
      <c r="Q480" s="41"/>
      <c r="R480" s="41"/>
      <c r="S480" s="42"/>
      <c r="T480" s="42"/>
      <c r="U480" s="42"/>
      <c r="V480" s="42"/>
      <c r="W480" s="42"/>
      <c r="X480" s="42"/>
      <c r="Y480" s="42"/>
      <c r="Z480" s="42"/>
      <c r="AA480" s="41"/>
      <c r="AB480" s="41"/>
      <c r="AC480" s="60"/>
      <c r="AD480" s="60"/>
      <c r="AE480" s="60"/>
      <c r="AF480" s="60"/>
    </row>
    <row r="481" ht="16.5" customHeight="1" x14ac:dyDescent="0.2"/>
    <row r="482" ht="16.5" customHeight="1" x14ac:dyDescent="0.2"/>
    <row r="483" ht="16.5" customHeight="1" x14ac:dyDescent="0.2"/>
    <row r="484" ht="15.75" customHeight="1" x14ac:dyDescent="0.2"/>
    <row r="485" ht="15.75" customHeight="1" x14ac:dyDescent="0.2"/>
    <row r="486" ht="15.75" customHeight="1" x14ac:dyDescent="0.2"/>
    <row r="487" ht="30" customHeight="1" x14ac:dyDescent="0.2"/>
    <row r="488" ht="15.75" customHeight="1" x14ac:dyDescent="0.2"/>
    <row r="489" ht="17.25" customHeight="1" x14ac:dyDescent="0.2"/>
    <row r="490" ht="13.5" customHeight="1" x14ac:dyDescent="0.2"/>
    <row r="491" ht="26.25" customHeight="1" x14ac:dyDescent="0.2"/>
    <row r="492" ht="21.75" customHeight="1" x14ac:dyDescent="0.2"/>
    <row r="493" ht="21.75" customHeight="1" x14ac:dyDescent="0.2"/>
    <row r="494" ht="27.75" customHeight="1" x14ac:dyDescent="0.2"/>
    <row r="495" ht="21" customHeight="1" x14ac:dyDescent="0.2"/>
    <row r="496" ht="21" customHeight="1" x14ac:dyDescent="0.2"/>
    <row r="497" ht="19.5" customHeight="1" x14ac:dyDescent="0.2"/>
    <row r="498" ht="15" customHeight="1" x14ac:dyDescent="0.2"/>
    <row r="499" ht="15" customHeight="1" x14ac:dyDescent="0.2"/>
    <row r="500" ht="15.75" customHeight="1" x14ac:dyDescent="0.2"/>
    <row r="501" ht="30" customHeight="1" x14ac:dyDescent="0.2"/>
    <row r="502" ht="15.75" customHeight="1" x14ac:dyDescent="0.2"/>
    <row r="503" ht="30.75" customHeight="1" x14ac:dyDescent="0.2"/>
    <row r="504" ht="15.75" customHeight="1" x14ac:dyDescent="0.2"/>
    <row r="505" ht="15.75" customHeight="1" x14ac:dyDescent="0.2"/>
    <row r="506" ht="15.75" customHeight="1" x14ac:dyDescent="0.2"/>
    <row r="507" ht="34.5" customHeight="1" x14ac:dyDescent="0.2"/>
    <row r="508" ht="24.75" customHeight="1" x14ac:dyDescent="0.2"/>
    <row r="509" ht="21" customHeight="1" x14ac:dyDescent="0.2"/>
    <row r="510" ht="21" customHeight="1" x14ac:dyDescent="0.2"/>
    <row r="511" ht="27.75" customHeight="1" x14ac:dyDescent="0.2"/>
    <row r="513" ht="12" customHeight="1" x14ac:dyDescent="0.2"/>
    <row r="514" ht="21" customHeight="1" x14ac:dyDescent="0.2"/>
    <row r="515" ht="27" customHeight="1" x14ac:dyDescent="0.2"/>
    <row r="516" ht="12.6" customHeight="1" x14ac:dyDescent="0.2"/>
    <row r="518" ht="12.6" customHeight="1" x14ac:dyDescent="0.2"/>
    <row r="520" ht="12.6" customHeight="1" x14ac:dyDescent="0.2"/>
    <row r="523" ht="12" customHeight="1" x14ac:dyDescent="0.2"/>
    <row r="524" ht="10.9" customHeight="1" x14ac:dyDescent="0.2"/>
    <row r="527" ht="12" customHeight="1" x14ac:dyDescent="0.2"/>
  </sheetData>
  <mergeCells count="1338">
    <mergeCell ref="Z10:AF10"/>
    <mergeCell ref="Z11:AF11"/>
    <mergeCell ref="A244:A246"/>
    <mergeCell ref="B244:B246"/>
    <mergeCell ref="C244:C246"/>
    <mergeCell ref="D244:D246"/>
    <mergeCell ref="E244:E246"/>
    <mergeCell ref="F244:F246"/>
    <mergeCell ref="G244:G246"/>
    <mergeCell ref="H244:H246"/>
    <mergeCell ref="I244:I246"/>
    <mergeCell ref="AC244:AC246"/>
    <mergeCell ref="AD244:AD246"/>
    <mergeCell ref="AE244:AE246"/>
    <mergeCell ref="AF244:AF246"/>
    <mergeCell ref="Z8:AN8"/>
    <mergeCell ref="Z9:AF9"/>
    <mergeCell ref="Z6:AF6"/>
    <mergeCell ref="Z7:AF7"/>
    <mergeCell ref="AE12:AF12"/>
    <mergeCell ref="D152:D156"/>
    <mergeCell ref="E152:E156"/>
    <mergeCell ref="F152:F156"/>
    <mergeCell ref="G152:G156"/>
    <mergeCell ref="H152:H156"/>
    <mergeCell ref="I152:I156"/>
    <mergeCell ref="AC152:AC156"/>
    <mergeCell ref="A102:A106"/>
    <mergeCell ref="AC81:AC85"/>
    <mergeCell ref="AD81:AD85"/>
    <mergeCell ref="AE81:AE85"/>
    <mergeCell ref="AF81:AF85"/>
    <mergeCell ref="AD160:AD164"/>
    <mergeCell ref="AE160:AE164"/>
    <mergeCell ref="F218:F220"/>
    <mergeCell ref="D250:J250"/>
    <mergeCell ref="D357:J357"/>
    <mergeCell ref="B364:B365"/>
    <mergeCell ref="D369:J369"/>
    <mergeCell ref="AC391:AF391"/>
    <mergeCell ref="AE157:AE159"/>
    <mergeCell ref="AF157:AF159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C122:AC126"/>
    <mergeCell ref="AD122:AD126"/>
    <mergeCell ref="AE122:AE126"/>
    <mergeCell ref="AF122:AF126"/>
    <mergeCell ref="AE197:AE199"/>
    <mergeCell ref="AE224:AE226"/>
    <mergeCell ref="AE211:AE213"/>
    <mergeCell ref="AD221:AD223"/>
    <mergeCell ref="AC224:AC226"/>
    <mergeCell ref="AC180:AC184"/>
    <mergeCell ref="I221:I223"/>
    <mergeCell ref="AC221:AC223"/>
    <mergeCell ref="D218:D220"/>
    <mergeCell ref="E218:E220"/>
    <mergeCell ref="AE152:AE156"/>
    <mergeCell ref="H232:H234"/>
    <mergeCell ref="AD142:AD146"/>
    <mergeCell ref="AE142:AE146"/>
    <mergeCell ref="C142:C146"/>
    <mergeCell ref="D142:D146"/>
    <mergeCell ref="E142:E146"/>
    <mergeCell ref="F142:F146"/>
    <mergeCell ref="G142:G146"/>
    <mergeCell ref="H142:H146"/>
    <mergeCell ref="I142:I146"/>
    <mergeCell ref="B160:B164"/>
    <mergeCell ref="C160:C164"/>
    <mergeCell ref="D160:D164"/>
    <mergeCell ref="AF160:AF164"/>
    <mergeCell ref="E230:E231"/>
    <mergeCell ref="AE194:AE196"/>
    <mergeCell ref="AF194:AF196"/>
    <mergeCell ref="AF221:AF223"/>
    <mergeCell ref="AC197:AC199"/>
    <mergeCell ref="AD197:AD199"/>
    <mergeCell ref="I208:I210"/>
    <mergeCell ref="F221:F223"/>
    <mergeCell ref="AF175:AF179"/>
    <mergeCell ref="AF197:AF199"/>
    <mergeCell ref="AC218:AC220"/>
    <mergeCell ref="G189:G193"/>
    <mergeCell ref="D180:D184"/>
    <mergeCell ref="E180:E184"/>
    <mergeCell ref="F180:F184"/>
    <mergeCell ref="F189:F193"/>
    <mergeCell ref="F227:F229"/>
    <mergeCell ref="AE202:AE204"/>
    <mergeCell ref="D232:D234"/>
    <mergeCell ref="AD218:AD220"/>
    <mergeCell ref="G227:G229"/>
    <mergeCell ref="D227:D229"/>
    <mergeCell ref="AF211:AF213"/>
    <mergeCell ref="I189:I193"/>
    <mergeCell ref="G230:G231"/>
    <mergeCell ref="H230:H231"/>
    <mergeCell ref="AC175:AC179"/>
    <mergeCell ref="AF214:AF217"/>
    <mergeCell ref="A238:A240"/>
    <mergeCell ref="B238:B240"/>
    <mergeCell ref="C238:C240"/>
    <mergeCell ref="D238:D240"/>
    <mergeCell ref="A185:A188"/>
    <mergeCell ref="B185:B188"/>
    <mergeCell ref="C185:C188"/>
    <mergeCell ref="D185:D188"/>
    <mergeCell ref="E185:E188"/>
    <mergeCell ref="F185:F188"/>
    <mergeCell ref="AF218:AF220"/>
    <mergeCell ref="AD235:AD237"/>
    <mergeCell ref="AE235:AE237"/>
    <mergeCell ref="AF235:AF237"/>
    <mergeCell ref="I232:I234"/>
    <mergeCell ref="AC232:AC234"/>
    <mergeCell ref="AD232:AD234"/>
    <mergeCell ref="AE232:AE234"/>
    <mergeCell ref="AF232:AF234"/>
    <mergeCell ref="E232:E234"/>
    <mergeCell ref="F232:F234"/>
    <mergeCell ref="G232:G234"/>
    <mergeCell ref="D283:D285"/>
    <mergeCell ref="A276:A279"/>
    <mergeCell ref="B286:B288"/>
    <mergeCell ref="F230:F231"/>
    <mergeCell ref="D189:D193"/>
    <mergeCell ref="E189:E193"/>
    <mergeCell ref="B227:B229"/>
    <mergeCell ref="C227:C229"/>
    <mergeCell ref="A218:A220"/>
    <mergeCell ref="A211:A213"/>
    <mergeCell ref="B211:B213"/>
    <mergeCell ref="C230:C231"/>
    <mergeCell ref="A235:A237"/>
    <mergeCell ref="B235:B237"/>
    <mergeCell ref="C235:C237"/>
    <mergeCell ref="D235:D237"/>
    <mergeCell ref="E235:E237"/>
    <mergeCell ref="E227:E229"/>
    <mergeCell ref="F224:F226"/>
    <mergeCell ref="E200:E201"/>
    <mergeCell ref="C214:C217"/>
    <mergeCell ref="D214:D217"/>
    <mergeCell ref="A273:A275"/>
    <mergeCell ref="A252:A255"/>
    <mergeCell ref="E256:E259"/>
    <mergeCell ref="A260:A263"/>
    <mergeCell ref="B256:B259"/>
    <mergeCell ref="A256:A259"/>
    <mergeCell ref="C205:C207"/>
    <mergeCell ref="E197:E199"/>
    <mergeCell ref="A232:A234"/>
    <mergeCell ref="B232:B234"/>
    <mergeCell ref="AF208:AF210"/>
    <mergeCell ref="H214:H217"/>
    <mergeCell ref="I214:I217"/>
    <mergeCell ref="C208:C210"/>
    <mergeCell ref="D260:D263"/>
    <mergeCell ref="C260:C263"/>
    <mergeCell ref="E304:E306"/>
    <mergeCell ref="B300:B303"/>
    <mergeCell ref="A318:A321"/>
    <mergeCell ref="B318:B321"/>
    <mergeCell ref="A315:A317"/>
    <mergeCell ref="A307:A310"/>
    <mergeCell ref="B311:B314"/>
    <mergeCell ref="A311:A314"/>
    <mergeCell ref="E311:E314"/>
    <mergeCell ref="B307:B310"/>
    <mergeCell ref="E307:E310"/>
    <mergeCell ref="F307:F310"/>
    <mergeCell ref="D307:D310"/>
    <mergeCell ref="C307:C310"/>
    <mergeCell ref="A300:A303"/>
    <mergeCell ref="B273:B275"/>
    <mergeCell ref="C280:C282"/>
    <mergeCell ref="D280:D282"/>
    <mergeCell ref="F311:F314"/>
    <mergeCell ref="C311:C314"/>
    <mergeCell ref="B289:B290"/>
    <mergeCell ref="A291:A293"/>
    <mergeCell ref="A294:A296"/>
    <mergeCell ref="B297:B299"/>
    <mergeCell ref="E291:E293"/>
    <mergeCell ref="D286:D288"/>
    <mergeCell ref="AE185:AE188"/>
    <mergeCell ref="AF185:AF188"/>
    <mergeCell ref="AF189:AF193"/>
    <mergeCell ref="G194:G196"/>
    <mergeCell ref="H194:H196"/>
    <mergeCell ref="G200:G201"/>
    <mergeCell ref="AC189:AC193"/>
    <mergeCell ref="H200:H201"/>
    <mergeCell ref="AC194:AC196"/>
    <mergeCell ref="AD194:AD196"/>
    <mergeCell ref="I197:I199"/>
    <mergeCell ref="AE214:AE217"/>
    <mergeCell ref="AD189:AD193"/>
    <mergeCell ref="AE189:AE193"/>
    <mergeCell ref="AE175:AE179"/>
    <mergeCell ref="A230:A231"/>
    <mergeCell ref="B230:B231"/>
    <mergeCell ref="C175:C179"/>
    <mergeCell ref="H227:H229"/>
    <mergeCell ref="I227:I229"/>
    <mergeCell ref="C200:C201"/>
    <mergeCell ref="A189:A193"/>
    <mergeCell ref="B189:B193"/>
    <mergeCell ref="C189:C193"/>
    <mergeCell ref="B180:B184"/>
    <mergeCell ref="G180:G184"/>
    <mergeCell ref="I180:I184"/>
    <mergeCell ref="A227:A229"/>
    <mergeCell ref="D221:D223"/>
    <mergeCell ref="AE221:AE223"/>
    <mergeCell ref="C194:C196"/>
    <mergeCell ref="G211:G213"/>
    <mergeCell ref="C211:C213"/>
    <mergeCell ref="D211:D213"/>
    <mergeCell ref="E211:E213"/>
    <mergeCell ref="AD202:AD204"/>
    <mergeCell ref="G205:G207"/>
    <mergeCell ref="H205:H207"/>
    <mergeCell ref="I205:I207"/>
    <mergeCell ref="G224:G226"/>
    <mergeCell ref="H224:H226"/>
    <mergeCell ref="I224:I226"/>
    <mergeCell ref="C202:C204"/>
    <mergeCell ref="A224:A226"/>
    <mergeCell ref="AF256:AF259"/>
    <mergeCell ref="D252:D255"/>
    <mergeCell ref="AE247:AE249"/>
    <mergeCell ref="AF247:AF249"/>
    <mergeCell ref="F208:F210"/>
    <mergeCell ref="G208:G210"/>
    <mergeCell ref="H208:H210"/>
    <mergeCell ref="B214:B217"/>
    <mergeCell ref="H252:H255"/>
    <mergeCell ref="I252:I255"/>
    <mergeCell ref="I235:I237"/>
    <mergeCell ref="AC235:AC237"/>
    <mergeCell ref="F235:F237"/>
    <mergeCell ref="G235:G237"/>
    <mergeCell ref="H235:H237"/>
    <mergeCell ref="A241:A243"/>
    <mergeCell ref="B241:B243"/>
    <mergeCell ref="AF202:AF204"/>
    <mergeCell ref="AE205:AE207"/>
    <mergeCell ref="AE208:AE210"/>
    <mergeCell ref="A264:A266"/>
    <mergeCell ref="C264:C266"/>
    <mergeCell ref="B270:B272"/>
    <mergeCell ref="G267:G269"/>
    <mergeCell ref="H270:H272"/>
    <mergeCell ref="B252:B255"/>
    <mergeCell ref="C252:C255"/>
    <mergeCell ref="E247:E249"/>
    <mergeCell ref="G252:G255"/>
    <mergeCell ref="C270:C272"/>
    <mergeCell ref="AF242:AF243"/>
    <mergeCell ref="AF224:AF226"/>
    <mergeCell ref="AE242:AE243"/>
    <mergeCell ref="A247:A249"/>
    <mergeCell ref="C247:C249"/>
    <mergeCell ref="AC256:AC259"/>
    <mergeCell ref="AE238:AE240"/>
    <mergeCell ref="AF238:AF240"/>
    <mergeCell ref="I230:I231"/>
    <mergeCell ref="AC230:AC231"/>
    <mergeCell ref="AD230:AD231"/>
    <mergeCell ref="AE230:AE231"/>
    <mergeCell ref="AF230:AF231"/>
    <mergeCell ref="D230:D231"/>
    <mergeCell ref="AD238:AD240"/>
    <mergeCell ref="AD247:AD249"/>
    <mergeCell ref="F267:F269"/>
    <mergeCell ref="AE267:AE269"/>
    <mergeCell ref="AF267:AF269"/>
    <mergeCell ref="F260:F263"/>
    <mergeCell ref="B260:B263"/>
    <mergeCell ref="C232:C234"/>
    <mergeCell ref="AC349:AC351"/>
    <mergeCell ref="D332:D333"/>
    <mergeCell ref="E332:E333"/>
    <mergeCell ref="AF364:AF365"/>
    <mergeCell ref="AC304:AC306"/>
    <mergeCell ref="F252:F255"/>
    <mergeCell ref="B247:B249"/>
    <mergeCell ref="H260:H263"/>
    <mergeCell ref="D251:AF251"/>
    <mergeCell ref="B283:B285"/>
    <mergeCell ref="AF276:AF279"/>
    <mergeCell ref="E283:E285"/>
    <mergeCell ref="G283:G285"/>
    <mergeCell ref="H283:H285"/>
    <mergeCell ref="F286:F288"/>
    <mergeCell ref="I286:I288"/>
    <mergeCell ref="AD267:AD269"/>
    <mergeCell ref="AF252:AF255"/>
    <mergeCell ref="AD256:AD259"/>
    <mergeCell ref="G291:G293"/>
    <mergeCell ref="AE283:AE285"/>
    <mergeCell ref="C267:C269"/>
    <mergeCell ref="I267:I269"/>
    <mergeCell ref="AE276:AE279"/>
    <mergeCell ref="AD270:AD272"/>
    <mergeCell ref="D273:D275"/>
    <mergeCell ref="E273:E275"/>
    <mergeCell ref="F273:F275"/>
    <mergeCell ref="G273:G275"/>
    <mergeCell ref="AE256:AE259"/>
    <mergeCell ref="AD273:AD275"/>
    <mergeCell ref="D247:D249"/>
    <mergeCell ref="G276:G279"/>
    <mergeCell ref="H276:H279"/>
    <mergeCell ref="I276:I279"/>
    <mergeCell ref="AC276:AC279"/>
    <mergeCell ref="E270:E272"/>
    <mergeCell ref="I238:I240"/>
    <mergeCell ref="E260:E263"/>
    <mergeCell ref="G241:G243"/>
    <mergeCell ref="H241:H243"/>
    <mergeCell ref="C256:C259"/>
    <mergeCell ref="I270:I272"/>
    <mergeCell ref="H256:H259"/>
    <mergeCell ref="G247:G249"/>
    <mergeCell ref="H247:H249"/>
    <mergeCell ref="I247:I249"/>
    <mergeCell ref="G260:G263"/>
    <mergeCell ref="C241:C243"/>
    <mergeCell ref="D241:D243"/>
    <mergeCell ref="E241:E243"/>
    <mergeCell ref="F241:F243"/>
    <mergeCell ref="D264:D266"/>
    <mergeCell ref="I260:I263"/>
    <mergeCell ref="H273:H275"/>
    <mergeCell ref="C273:C275"/>
    <mergeCell ref="F276:F279"/>
    <mergeCell ref="G289:G290"/>
    <mergeCell ref="H289:H290"/>
    <mergeCell ref="H267:H269"/>
    <mergeCell ref="I256:I259"/>
    <mergeCell ref="F256:F259"/>
    <mergeCell ref="D256:D259"/>
    <mergeCell ref="I289:I290"/>
    <mergeCell ref="AD280:AD282"/>
    <mergeCell ref="AC250:AF250"/>
    <mergeCell ref="AD252:AD255"/>
    <mergeCell ref="E252:E255"/>
    <mergeCell ref="AC252:AC255"/>
    <mergeCell ref="I264:I266"/>
    <mergeCell ref="AE270:AE272"/>
    <mergeCell ref="AF270:AF272"/>
    <mergeCell ref="AF273:AF275"/>
    <mergeCell ref="AE264:AE266"/>
    <mergeCell ref="AF264:AF266"/>
    <mergeCell ref="F270:F272"/>
    <mergeCell ref="G270:G272"/>
    <mergeCell ref="D270:D272"/>
    <mergeCell ref="AF283:AF285"/>
    <mergeCell ref="AF286:AF288"/>
    <mergeCell ref="E276:E279"/>
    <mergeCell ref="I273:I275"/>
    <mergeCell ref="AC273:AC275"/>
    <mergeCell ref="E267:E269"/>
    <mergeCell ref="AE289:AE290"/>
    <mergeCell ref="AD289:AD290"/>
    <mergeCell ref="AC289:AC290"/>
    <mergeCell ref="AF280:AF282"/>
    <mergeCell ref="E280:E282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A381:A382"/>
    <mergeCell ref="AF381:AF382"/>
    <mergeCell ref="G383:G384"/>
    <mergeCell ref="H383:H384"/>
    <mergeCell ref="AC383:AC384"/>
    <mergeCell ref="AC385:AF385"/>
    <mergeCell ref="AE371:AE374"/>
    <mergeCell ref="AF371:AF374"/>
    <mergeCell ref="I387:I388"/>
    <mergeCell ref="AD379:AD380"/>
    <mergeCell ref="AE379:AE380"/>
    <mergeCell ref="AF379:AF380"/>
    <mergeCell ref="D371:D374"/>
    <mergeCell ref="E371:E374"/>
    <mergeCell ref="AD387:AD388"/>
    <mergeCell ref="AE387:AE388"/>
    <mergeCell ref="AF387:AF388"/>
    <mergeCell ref="AC387:AC388"/>
    <mergeCell ref="F371:F374"/>
    <mergeCell ref="AC381:AC382"/>
    <mergeCell ref="AC375:AC378"/>
    <mergeCell ref="I383:I384"/>
    <mergeCell ref="F379:F380"/>
    <mergeCell ref="F383:F384"/>
    <mergeCell ref="AC389:AF389"/>
    <mergeCell ref="AD383:AD384"/>
    <mergeCell ref="AE383:AE384"/>
    <mergeCell ref="AF383:AF384"/>
    <mergeCell ref="AD375:AD378"/>
    <mergeCell ref="AE375:AE378"/>
    <mergeCell ref="AC379:AC380"/>
    <mergeCell ref="E390:J390"/>
    <mergeCell ref="C375:C378"/>
    <mergeCell ref="D375:D378"/>
    <mergeCell ref="AD381:AD382"/>
    <mergeCell ref="AE381:AE382"/>
    <mergeCell ref="AD366:AD368"/>
    <mergeCell ref="AE366:AE368"/>
    <mergeCell ref="D386:AF386"/>
    <mergeCell ref="AF375:AF378"/>
    <mergeCell ref="F375:F378"/>
    <mergeCell ref="I366:I368"/>
    <mergeCell ref="AC390:AF390"/>
    <mergeCell ref="G379:G380"/>
    <mergeCell ref="H379:H380"/>
    <mergeCell ref="B391:J391"/>
    <mergeCell ref="D385:J385"/>
    <mergeCell ref="D366:D368"/>
    <mergeCell ref="E366:E368"/>
    <mergeCell ref="F366:F368"/>
    <mergeCell ref="G366:G368"/>
    <mergeCell ref="H366:H368"/>
    <mergeCell ref="C381:C382"/>
    <mergeCell ref="D381:D382"/>
    <mergeCell ref="E381:E382"/>
    <mergeCell ref="F381:F382"/>
    <mergeCell ref="G381:G382"/>
    <mergeCell ref="H381:H382"/>
    <mergeCell ref="I381:I382"/>
    <mergeCell ref="E383:E384"/>
    <mergeCell ref="D345:D348"/>
    <mergeCell ref="F345:F348"/>
    <mergeCell ref="G375:G378"/>
    <mergeCell ref="D379:D380"/>
    <mergeCell ref="C379:C380"/>
    <mergeCell ref="B379:B380"/>
    <mergeCell ref="G349:G351"/>
    <mergeCell ref="B352:B354"/>
    <mergeCell ref="C352:C354"/>
    <mergeCell ref="D352:D354"/>
    <mergeCell ref="F352:F354"/>
    <mergeCell ref="I352:I354"/>
    <mergeCell ref="H349:H351"/>
    <mergeCell ref="D389:J389"/>
    <mergeCell ref="B375:B378"/>
    <mergeCell ref="I379:I380"/>
    <mergeCell ref="E379:E380"/>
    <mergeCell ref="G352:G354"/>
    <mergeCell ref="H352:H354"/>
    <mergeCell ref="I315:I317"/>
    <mergeCell ref="H364:H365"/>
    <mergeCell ref="I364:I365"/>
    <mergeCell ref="E375:E378"/>
    <mergeCell ref="F349:F351"/>
    <mergeCell ref="I349:I351"/>
    <mergeCell ref="I345:I348"/>
    <mergeCell ref="E334:E335"/>
    <mergeCell ref="I359:I361"/>
    <mergeCell ref="B362:B363"/>
    <mergeCell ref="B355:B356"/>
    <mergeCell ref="C355:C356"/>
    <mergeCell ref="G371:G374"/>
    <mergeCell ref="G315:G317"/>
    <mergeCell ref="H315:H317"/>
    <mergeCell ref="B349:B351"/>
    <mergeCell ref="C332:C333"/>
    <mergeCell ref="D339:D340"/>
    <mergeCell ref="E339:E340"/>
    <mergeCell ref="F339:F340"/>
    <mergeCell ref="B329:B331"/>
    <mergeCell ref="C315:C317"/>
    <mergeCell ref="D315:D317"/>
    <mergeCell ref="D329:D331"/>
    <mergeCell ref="G332:G333"/>
    <mergeCell ref="C334:C335"/>
    <mergeCell ref="D334:D335"/>
    <mergeCell ref="C341:C342"/>
    <mergeCell ref="B315:B317"/>
    <mergeCell ref="C318:C321"/>
    <mergeCell ref="AE364:AE365"/>
    <mergeCell ref="H371:H374"/>
    <mergeCell ref="AD364:AD365"/>
    <mergeCell ref="F359:F361"/>
    <mergeCell ref="G359:G361"/>
    <mergeCell ref="AC366:AC368"/>
    <mergeCell ref="D358:AF358"/>
    <mergeCell ref="AF359:AF361"/>
    <mergeCell ref="D362:D363"/>
    <mergeCell ref="AC369:AF369"/>
    <mergeCell ref="A362:A363"/>
    <mergeCell ref="C362:C363"/>
    <mergeCell ref="A355:A356"/>
    <mergeCell ref="A359:A361"/>
    <mergeCell ref="C359:C361"/>
    <mergeCell ref="D359:D361"/>
    <mergeCell ref="E359:E361"/>
    <mergeCell ref="I355:I356"/>
    <mergeCell ref="B359:B361"/>
    <mergeCell ref="AE326:AE328"/>
    <mergeCell ref="AF326:AF328"/>
    <mergeCell ref="AE337:AE338"/>
    <mergeCell ref="AF337:AF338"/>
    <mergeCell ref="AC329:AC331"/>
    <mergeCell ref="AD329:AD331"/>
    <mergeCell ref="AE322:AE325"/>
    <mergeCell ref="AF322:AF325"/>
    <mergeCell ref="B336:B338"/>
    <mergeCell ref="C336:C338"/>
    <mergeCell ref="B341:B342"/>
    <mergeCell ref="I334:I335"/>
    <mergeCell ref="AD349:AD351"/>
    <mergeCell ref="AE349:AE351"/>
    <mergeCell ref="AF349:AF351"/>
    <mergeCell ref="E362:E363"/>
    <mergeCell ref="F362:F363"/>
    <mergeCell ref="G362:G363"/>
    <mergeCell ref="H362:H363"/>
    <mergeCell ref="AC362:AC363"/>
    <mergeCell ref="I362:I363"/>
    <mergeCell ref="D326:D328"/>
    <mergeCell ref="E326:E328"/>
    <mergeCell ref="F326:F328"/>
    <mergeCell ref="G326:G328"/>
    <mergeCell ref="H326:H328"/>
    <mergeCell ref="D349:D351"/>
    <mergeCell ref="AC345:AC348"/>
    <mergeCell ref="AC334:AC335"/>
    <mergeCell ref="AC326:AC328"/>
    <mergeCell ref="I332:I333"/>
    <mergeCell ref="AC332:AC333"/>
    <mergeCell ref="D341:D342"/>
    <mergeCell ref="E341:E342"/>
    <mergeCell ref="F341:F342"/>
    <mergeCell ref="G341:G342"/>
    <mergeCell ref="H341:H342"/>
    <mergeCell ref="I341:I342"/>
    <mergeCell ref="E343:J343"/>
    <mergeCell ref="H332:H333"/>
    <mergeCell ref="G345:G348"/>
    <mergeCell ref="H345:H348"/>
    <mergeCell ref="AC343:AF343"/>
    <mergeCell ref="D336:D338"/>
    <mergeCell ref="E336:E338"/>
    <mergeCell ref="F336:F338"/>
    <mergeCell ref="G336:G338"/>
    <mergeCell ref="G334:G335"/>
    <mergeCell ref="F329:F331"/>
    <mergeCell ref="G329:G331"/>
    <mergeCell ref="H329:H331"/>
    <mergeCell ref="I329:I331"/>
    <mergeCell ref="AF291:AF293"/>
    <mergeCell ref="G300:G303"/>
    <mergeCell ref="H300:H303"/>
    <mergeCell ref="AF300:AF303"/>
    <mergeCell ref="AF304:AF306"/>
    <mergeCell ref="AF307:AF310"/>
    <mergeCell ref="AD300:AD303"/>
    <mergeCell ref="AF315:AF317"/>
    <mergeCell ref="AC311:AC314"/>
    <mergeCell ref="AC307:AC310"/>
    <mergeCell ref="AD311:AD314"/>
    <mergeCell ref="AD315:AD317"/>
    <mergeCell ref="F300:F303"/>
    <mergeCell ref="AD304:AD306"/>
    <mergeCell ref="F291:F293"/>
    <mergeCell ref="I294:I296"/>
    <mergeCell ref="I297:I299"/>
    <mergeCell ref="I300:I303"/>
    <mergeCell ref="AF297:AF299"/>
    <mergeCell ref="AE311:AE314"/>
    <mergeCell ref="AF311:AF314"/>
    <mergeCell ref="G297:G299"/>
    <mergeCell ref="I291:I293"/>
    <mergeCell ref="AC291:AC293"/>
    <mergeCell ref="AD291:AD293"/>
    <mergeCell ref="AE291:AE293"/>
    <mergeCell ref="AF289:AF290"/>
    <mergeCell ref="AC297:AC299"/>
    <mergeCell ref="AE341:AE342"/>
    <mergeCell ref="AF341:AF342"/>
    <mergeCell ref="H334:H335"/>
    <mergeCell ref="H336:H338"/>
    <mergeCell ref="I336:I338"/>
    <mergeCell ref="AC337:AC338"/>
    <mergeCell ref="AD332:AD333"/>
    <mergeCell ref="AE332:AE333"/>
    <mergeCell ref="AF332:AF333"/>
    <mergeCell ref="AE329:AE331"/>
    <mergeCell ref="AD337:AD338"/>
    <mergeCell ref="AF329:AF331"/>
    <mergeCell ref="G311:G314"/>
    <mergeCell ref="E289:E290"/>
    <mergeCell ref="F289:F290"/>
    <mergeCell ref="E329:E331"/>
    <mergeCell ref="AE307:AE310"/>
    <mergeCell ref="E318:E321"/>
    <mergeCell ref="I311:I314"/>
    <mergeCell ref="AF318:AF321"/>
    <mergeCell ref="H318:H321"/>
    <mergeCell ref="AF339:AF340"/>
    <mergeCell ref="G294:G296"/>
    <mergeCell ref="G307:G310"/>
    <mergeCell ref="H307:H310"/>
    <mergeCell ref="E315:E317"/>
    <mergeCell ref="F315:F317"/>
    <mergeCell ref="H322:H325"/>
    <mergeCell ref="I322:I325"/>
    <mergeCell ref="AD341:AD342"/>
    <mergeCell ref="H280:H282"/>
    <mergeCell ref="F294:F296"/>
    <mergeCell ref="I326:I328"/>
    <mergeCell ref="AC283:AC285"/>
    <mergeCell ref="AD283:AD285"/>
    <mergeCell ref="A352:A354"/>
    <mergeCell ref="F264:F266"/>
    <mergeCell ref="F280:F282"/>
    <mergeCell ref="AC300:AC303"/>
    <mergeCell ref="G264:G266"/>
    <mergeCell ref="H264:H266"/>
    <mergeCell ref="A283:A285"/>
    <mergeCell ref="A267:A269"/>
    <mergeCell ref="B267:B269"/>
    <mergeCell ref="AE273:AE275"/>
    <mergeCell ref="AE280:AE282"/>
    <mergeCell ref="C276:C279"/>
    <mergeCell ref="A270:A272"/>
    <mergeCell ref="E264:E266"/>
    <mergeCell ref="A280:A282"/>
    <mergeCell ref="B280:B282"/>
    <mergeCell ref="AE304:AE306"/>
    <mergeCell ref="AD352:AD354"/>
    <mergeCell ref="D344:AF344"/>
    <mergeCell ref="AE300:AE303"/>
    <mergeCell ref="AE294:AE296"/>
    <mergeCell ref="AF294:AF296"/>
    <mergeCell ref="AD339:AD340"/>
    <mergeCell ref="AE352:AE354"/>
    <mergeCell ref="AF352:AF354"/>
    <mergeCell ref="D322:D325"/>
    <mergeCell ref="AE339:AE340"/>
    <mergeCell ref="AE286:AE288"/>
    <mergeCell ref="F211:F213"/>
    <mergeCell ref="E214:E217"/>
    <mergeCell ref="H218:H220"/>
    <mergeCell ref="I218:I220"/>
    <mergeCell ref="G218:G220"/>
    <mergeCell ref="C221:C223"/>
    <mergeCell ref="G221:G223"/>
    <mergeCell ref="H221:H223"/>
    <mergeCell ref="G214:G217"/>
    <mergeCell ref="E221:E223"/>
    <mergeCell ref="AE200:AE201"/>
    <mergeCell ref="AF200:AF201"/>
    <mergeCell ref="F214:F217"/>
    <mergeCell ref="AC208:AC210"/>
    <mergeCell ref="D205:D207"/>
    <mergeCell ref="E205:E207"/>
    <mergeCell ref="F205:F207"/>
    <mergeCell ref="AC200:AC201"/>
    <mergeCell ref="AD200:AD201"/>
    <mergeCell ref="D200:D201"/>
    <mergeCell ref="F200:F201"/>
    <mergeCell ref="I200:I201"/>
    <mergeCell ref="AC205:AC207"/>
    <mergeCell ref="AF205:AF207"/>
    <mergeCell ref="AD208:AD210"/>
    <mergeCell ref="AD211:AD213"/>
    <mergeCell ref="H202:H204"/>
    <mergeCell ref="I202:I204"/>
    <mergeCell ref="AC202:AC204"/>
    <mergeCell ref="AE218:AE220"/>
    <mergeCell ref="AD214:AD217"/>
    <mergeCell ref="AD185:AD188"/>
    <mergeCell ref="A194:A196"/>
    <mergeCell ref="B194:B196"/>
    <mergeCell ref="B208:B210"/>
    <mergeCell ref="C180:C184"/>
    <mergeCell ref="AD180:AD184"/>
    <mergeCell ref="F202:F204"/>
    <mergeCell ref="G185:G188"/>
    <mergeCell ref="H185:H188"/>
    <mergeCell ref="I185:I188"/>
    <mergeCell ref="AC185:AC188"/>
    <mergeCell ref="AD205:AD207"/>
    <mergeCell ref="D202:D204"/>
    <mergeCell ref="B200:B201"/>
    <mergeCell ref="H180:H184"/>
    <mergeCell ref="H189:H193"/>
    <mergeCell ref="G202:G204"/>
    <mergeCell ref="A205:A207"/>
    <mergeCell ref="A197:A199"/>
    <mergeCell ref="E194:E196"/>
    <mergeCell ref="F194:F196"/>
    <mergeCell ref="AF180:AF184"/>
    <mergeCell ref="AF170:AF174"/>
    <mergeCell ref="H160:H164"/>
    <mergeCell ref="AD152:AD156"/>
    <mergeCell ref="H175:H179"/>
    <mergeCell ref="AF165:AF169"/>
    <mergeCell ref="C165:C169"/>
    <mergeCell ref="D147:D151"/>
    <mergeCell ref="E147:E151"/>
    <mergeCell ref="B175:B179"/>
    <mergeCell ref="A170:A174"/>
    <mergeCell ref="A175:A179"/>
    <mergeCell ref="AF147:AF151"/>
    <mergeCell ref="F165:F169"/>
    <mergeCell ref="E165:E169"/>
    <mergeCell ref="A165:A169"/>
    <mergeCell ref="AE180:AE184"/>
    <mergeCell ref="AC170:AC174"/>
    <mergeCell ref="AE170:AE174"/>
    <mergeCell ref="A180:A184"/>
    <mergeCell ref="D175:D179"/>
    <mergeCell ref="E175:E179"/>
    <mergeCell ref="F175:F179"/>
    <mergeCell ref="I175:I179"/>
    <mergeCell ref="AD175:AD179"/>
    <mergeCell ref="AE165:AE169"/>
    <mergeCell ref="E170:E174"/>
    <mergeCell ref="F170:F174"/>
    <mergeCell ref="G170:G174"/>
    <mergeCell ref="H170:H174"/>
    <mergeCell ref="I170:I174"/>
    <mergeCell ref="G175:G179"/>
    <mergeCell ref="F45:F47"/>
    <mergeCell ref="F48:F53"/>
    <mergeCell ref="G45:G47"/>
    <mergeCell ref="H45:H47"/>
    <mergeCell ref="I45:I47"/>
    <mergeCell ref="AC45:AC47"/>
    <mergeCell ref="AD45:AD47"/>
    <mergeCell ref="G48:G53"/>
    <mergeCell ref="H48:H53"/>
    <mergeCell ref="I48:I53"/>
    <mergeCell ref="AC48:AC53"/>
    <mergeCell ref="A157:A159"/>
    <mergeCell ref="B157:B159"/>
    <mergeCell ref="C157:C159"/>
    <mergeCell ref="D157:D159"/>
    <mergeCell ref="E157:E159"/>
    <mergeCell ref="F157:F159"/>
    <mergeCell ref="G157:G159"/>
    <mergeCell ref="H157:H159"/>
    <mergeCell ref="I157:I159"/>
    <mergeCell ref="AC157:AC159"/>
    <mergeCell ref="AD157:AD159"/>
    <mergeCell ref="AD147:AD151"/>
    <mergeCell ref="B59:B63"/>
    <mergeCell ref="C102:C106"/>
    <mergeCell ref="A86:A91"/>
    <mergeCell ref="B86:B91"/>
    <mergeCell ref="A97:A101"/>
    <mergeCell ref="B97:B101"/>
    <mergeCell ref="B102:B106"/>
    <mergeCell ref="C152:C156"/>
    <mergeCell ref="AF152:AF156"/>
    <mergeCell ref="AF92:AF96"/>
    <mergeCell ref="AF117:AF121"/>
    <mergeCell ref="AF137:AF141"/>
    <mergeCell ref="AD112:AD116"/>
    <mergeCell ref="A152:A156"/>
    <mergeCell ref="AF127:AF131"/>
    <mergeCell ref="AE112:AE116"/>
    <mergeCell ref="AF112:AF116"/>
    <mergeCell ref="AF107:AF111"/>
    <mergeCell ref="A142:A146"/>
    <mergeCell ref="B75:B80"/>
    <mergeCell ref="B81:B85"/>
    <mergeCell ref="A137:A141"/>
    <mergeCell ref="AE137:AE141"/>
    <mergeCell ref="AC102:AC106"/>
    <mergeCell ref="AD102:AD106"/>
    <mergeCell ref="AE97:AE101"/>
    <mergeCell ref="AE147:AE151"/>
    <mergeCell ref="E54:E58"/>
    <mergeCell ref="F54:F58"/>
    <mergeCell ref="AE127:AE131"/>
    <mergeCell ref="A107:A111"/>
    <mergeCell ref="A132:A136"/>
    <mergeCell ref="F70:F74"/>
    <mergeCell ref="G70:G74"/>
    <mergeCell ref="G81:G85"/>
    <mergeCell ref="AC75:AC80"/>
    <mergeCell ref="B117:B121"/>
    <mergeCell ref="A112:A116"/>
    <mergeCell ref="B112:B116"/>
    <mergeCell ref="C92:C96"/>
    <mergeCell ref="B107:B111"/>
    <mergeCell ref="A127:A131"/>
    <mergeCell ref="A75:A80"/>
    <mergeCell ref="A64:A69"/>
    <mergeCell ref="B64:B69"/>
    <mergeCell ref="B70:B74"/>
    <mergeCell ref="C75:C80"/>
    <mergeCell ref="D75:D80"/>
    <mergeCell ref="E75:E80"/>
    <mergeCell ref="A81:A85"/>
    <mergeCell ref="A92:A96"/>
    <mergeCell ref="C59:C63"/>
    <mergeCell ref="AD70:AD74"/>
    <mergeCell ref="A70:A74"/>
    <mergeCell ref="D81:D85"/>
    <mergeCell ref="E81:E85"/>
    <mergeCell ref="F81:F85"/>
    <mergeCell ref="AE70:AE74"/>
    <mergeCell ref="AD107:AD111"/>
    <mergeCell ref="I102:I106"/>
    <mergeCell ref="AF54:AF58"/>
    <mergeCell ref="G75:G80"/>
    <mergeCell ref="H75:H80"/>
    <mergeCell ref="AE117:AE121"/>
    <mergeCell ref="AC92:AC96"/>
    <mergeCell ref="AC86:AC91"/>
    <mergeCell ref="AE86:AE91"/>
    <mergeCell ref="I75:I80"/>
    <mergeCell ref="I70:I74"/>
    <mergeCell ref="G86:G91"/>
    <mergeCell ref="A59:A63"/>
    <mergeCell ref="AF70:AF74"/>
    <mergeCell ref="AF97:AF101"/>
    <mergeCell ref="AF59:AF63"/>
    <mergeCell ref="AC142:AC146"/>
    <mergeCell ref="AF86:AF91"/>
    <mergeCell ref="AD54:AD58"/>
    <mergeCell ref="AC54:AC58"/>
    <mergeCell ref="AD165:AD169"/>
    <mergeCell ref="I160:I164"/>
    <mergeCell ref="AC160:AC164"/>
    <mergeCell ref="D45:D47"/>
    <mergeCell ref="G97:G101"/>
    <mergeCell ref="H97:H101"/>
    <mergeCell ref="I97:I101"/>
    <mergeCell ref="I117:I121"/>
    <mergeCell ref="I112:I116"/>
    <mergeCell ref="I132:I136"/>
    <mergeCell ref="F64:F69"/>
    <mergeCell ref="AD75:AD80"/>
    <mergeCell ref="H147:H151"/>
    <mergeCell ref="G112:G116"/>
    <mergeCell ref="H112:H116"/>
    <mergeCell ref="E137:E141"/>
    <mergeCell ref="AD127:AD131"/>
    <mergeCell ref="E132:E136"/>
    <mergeCell ref="F132:F136"/>
    <mergeCell ref="AD137:AD141"/>
    <mergeCell ref="AC112:AC116"/>
    <mergeCell ref="G132:G136"/>
    <mergeCell ref="I92:I96"/>
    <mergeCell ref="D132:D136"/>
    <mergeCell ref="AC97:AC101"/>
    <mergeCell ref="AD97:AD101"/>
    <mergeCell ref="AD86:AD91"/>
    <mergeCell ref="AC117:AC121"/>
    <mergeCell ref="AC70:AC74"/>
    <mergeCell ref="AC107:AC111"/>
    <mergeCell ref="H38:H41"/>
    <mergeCell ref="I38:I41"/>
    <mergeCell ref="AE48:AE53"/>
    <mergeCell ref="C48:C53"/>
    <mergeCell ref="D48:D53"/>
    <mergeCell ref="E48:E53"/>
    <mergeCell ref="C42:C44"/>
    <mergeCell ref="G42:G44"/>
    <mergeCell ref="H42:H44"/>
    <mergeCell ref="C64:C69"/>
    <mergeCell ref="G64:G69"/>
    <mergeCell ref="H64:H69"/>
    <mergeCell ref="E59:E63"/>
    <mergeCell ref="I42:I44"/>
    <mergeCell ref="AC42:AC44"/>
    <mergeCell ref="AD42:AD44"/>
    <mergeCell ref="AE54:AE58"/>
    <mergeCell ref="AD59:AD63"/>
    <mergeCell ref="AE59:AE63"/>
    <mergeCell ref="F59:F63"/>
    <mergeCell ref="G59:G63"/>
    <mergeCell ref="H59:H63"/>
    <mergeCell ref="E45:E47"/>
    <mergeCell ref="AE42:AE44"/>
    <mergeCell ref="AD64:AD69"/>
    <mergeCell ref="AE64:AE69"/>
    <mergeCell ref="E64:E69"/>
    <mergeCell ref="AD48:AD53"/>
    <mergeCell ref="AC64:AC69"/>
    <mergeCell ref="C45:C47"/>
    <mergeCell ref="AE45:AE47"/>
    <mergeCell ref="AC59:AC63"/>
    <mergeCell ref="X18:Y18"/>
    <mergeCell ref="AC18:AC19"/>
    <mergeCell ref="AD18:AF18"/>
    <mergeCell ref="AC17:AF17"/>
    <mergeCell ref="T18:U18"/>
    <mergeCell ref="V18:V19"/>
    <mergeCell ref="A16:AF16"/>
    <mergeCell ref="Z18:Z19"/>
    <mergeCell ref="W17:Z17"/>
    <mergeCell ref="AA17:AA19"/>
    <mergeCell ref="AB17:AB19"/>
    <mergeCell ref="W18:W19"/>
    <mergeCell ref="AC38:AC41"/>
    <mergeCell ref="AD38:AD41"/>
    <mergeCell ref="AE38:AE41"/>
    <mergeCell ref="AF38:AF41"/>
    <mergeCell ref="A54:A58"/>
    <mergeCell ref="B54:B58"/>
    <mergeCell ref="C54:C58"/>
    <mergeCell ref="D54:D58"/>
    <mergeCell ref="B38:B41"/>
    <mergeCell ref="B42:B44"/>
    <mergeCell ref="A42:A44"/>
    <mergeCell ref="A45:A47"/>
    <mergeCell ref="B45:B47"/>
    <mergeCell ref="B48:B53"/>
    <mergeCell ref="A48:A53"/>
    <mergeCell ref="A38:A41"/>
    <mergeCell ref="C38:C41"/>
    <mergeCell ref="D38:D41"/>
    <mergeCell ref="E38:E41"/>
    <mergeCell ref="F38:F41"/>
    <mergeCell ref="D59:D63"/>
    <mergeCell ref="AF132:AF136"/>
    <mergeCell ref="D102:D106"/>
    <mergeCell ref="AF48:AF53"/>
    <mergeCell ref="AF42:AF44"/>
    <mergeCell ref="AF64:AF69"/>
    <mergeCell ref="E112:E116"/>
    <mergeCell ref="F112:F116"/>
    <mergeCell ref="E70:E74"/>
    <mergeCell ref="H294:H296"/>
    <mergeCell ref="AC294:AC296"/>
    <mergeCell ref="AD294:AD296"/>
    <mergeCell ref="AD297:AD299"/>
    <mergeCell ref="AD307:AD310"/>
    <mergeCell ref="E117:E121"/>
    <mergeCell ref="D107:D111"/>
    <mergeCell ref="E107:E111"/>
    <mergeCell ref="F107:F111"/>
    <mergeCell ref="G107:G111"/>
    <mergeCell ref="H107:H111"/>
    <mergeCell ref="D112:D116"/>
    <mergeCell ref="G117:G121"/>
    <mergeCell ref="H117:H121"/>
    <mergeCell ref="F117:F121"/>
    <mergeCell ref="E102:E106"/>
    <mergeCell ref="F102:F106"/>
    <mergeCell ref="G102:G106"/>
    <mergeCell ref="H102:H106"/>
    <mergeCell ref="D117:D121"/>
    <mergeCell ref="G54:G58"/>
    <mergeCell ref="H54:H58"/>
    <mergeCell ref="I54:I58"/>
    <mergeCell ref="E160:E164"/>
    <mergeCell ref="F160:F164"/>
    <mergeCell ref="AC127:AC131"/>
    <mergeCell ref="H70:H74"/>
    <mergeCell ref="F86:F91"/>
    <mergeCell ref="B170:B174"/>
    <mergeCell ref="C22:AF22"/>
    <mergeCell ref="C137:C141"/>
    <mergeCell ref="F137:F141"/>
    <mergeCell ref="D23:AF23"/>
    <mergeCell ref="I211:I213"/>
    <mergeCell ref="AC211:AC213"/>
    <mergeCell ref="G38:G41"/>
    <mergeCell ref="C86:C91"/>
    <mergeCell ref="D86:D91"/>
    <mergeCell ref="H86:H91"/>
    <mergeCell ref="I86:I91"/>
    <mergeCell ref="B92:B96"/>
    <mergeCell ref="C97:C101"/>
    <mergeCell ref="D97:D101"/>
    <mergeCell ref="E97:E101"/>
    <mergeCell ref="F97:F101"/>
    <mergeCell ref="E42:E44"/>
    <mergeCell ref="F42:F44"/>
    <mergeCell ref="H92:H96"/>
    <mergeCell ref="D92:D96"/>
    <mergeCell ref="C107:C111"/>
    <mergeCell ref="C112:C116"/>
    <mergeCell ref="B127:B131"/>
    <mergeCell ref="AF45:AF47"/>
    <mergeCell ref="D42:D44"/>
    <mergeCell ref="H132:H136"/>
    <mergeCell ref="B339:B340"/>
    <mergeCell ref="C339:C340"/>
    <mergeCell ref="A334:A335"/>
    <mergeCell ref="B334:B335"/>
    <mergeCell ref="A336:A338"/>
    <mergeCell ref="AC355:AC356"/>
    <mergeCell ref="H355:H356"/>
    <mergeCell ref="AE362:AE363"/>
    <mergeCell ref="AF362:AF363"/>
    <mergeCell ref="AD371:AD374"/>
    <mergeCell ref="AC371:AC374"/>
    <mergeCell ref="D300:D303"/>
    <mergeCell ref="D304:D306"/>
    <mergeCell ref="F304:F306"/>
    <mergeCell ref="AC322:AC325"/>
    <mergeCell ref="E297:E299"/>
    <mergeCell ref="H311:H314"/>
    <mergeCell ref="AC315:AC317"/>
    <mergeCell ref="D318:D321"/>
    <mergeCell ref="D297:D299"/>
    <mergeCell ref="AE318:AE321"/>
    <mergeCell ref="F318:F321"/>
    <mergeCell ref="G318:G321"/>
    <mergeCell ref="AE315:AE317"/>
    <mergeCell ref="AE297:AE299"/>
    <mergeCell ref="AD345:AD348"/>
    <mergeCell ref="AE345:AE348"/>
    <mergeCell ref="AF345:AF348"/>
    <mergeCell ref="AD334:AD335"/>
    <mergeCell ref="AE334:AE335"/>
    <mergeCell ref="AF334:AF335"/>
    <mergeCell ref="C329:C331"/>
    <mergeCell ref="A375:A378"/>
    <mergeCell ref="D355:D356"/>
    <mergeCell ref="AD355:AD356"/>
    <mergeCell ref="AE355:AE356"/>
    <mergeCell ref="AF355:AF356"/>
    <mergeCell ref="E355:E356"/>
    <mergeCell ref="G355:G356"/>
    <mergeCell ref="F364:F365"/>
    <mergeCell ref="H375:H378"/>
    <mergeCell ref="I375:I378"/>
    <mergeCell ref="AC364:AC365"/>
    <mergeCell ref="AC359:AC361"/>
    <mergeCell ref="C366:C368"/>
    <mergeCell ref="B366:B368"/>
    <mergeCell ref="A366:A368"/>
    <mergeCell ref="D370:AF370"/>
    <mergeCell ref="A371:A374"/>
    <mergeCell ref="B371:B374"/>
    <mergeCell ref="F355:F356"/>
    <mergeCell ref="AD359:AD361"/>
    <mergeCell ref="AE359:AE361"/>
    <mergeCell ref="H359:H361"/>
    <mergeCell ref="A364:A365"/>
    <mergeCell ref="C364:C365"/>
    <mergeCell ref="D364:D365"/>
    <mergeCell ref="E364:E365"/>
    <mergeCell ref="AF366:AF368"/>
    <mergeCell ref="G364:G365"/>
    <mergeCell ref="AD362:AD363"/>
    <mergeCell ref="AC357:AF357"/>
    <mergeCell ref="C371:C374"/>
    <mergeCell ref="I371:I374"/>
    <mergeCell ref="A379:A380"/>
    <mergeCell ref="B381:B382"/>
    <mergeCell ref="D383:D384"/>
    <mergeCell ref="C383:C384"/>
    <mergeCell ref="B383:B384"/>
    <mergeCell ref="A383:A384"/>
    <mergeCell ref="C297:C299"/>
    <mergeCell ref="A202:A204"/>
    <mergeCell ref="A221:A223"/>
    <mergeCell ref="A208:A210"/>
    <mergeCell ref="F332:F333"/>
    <mergeCell ref="A345:A348"/>
    <mergeCell ref="E345:E348"/>
    <mergeCell ref="C349:C351"/>
    <mergeCell ref="E352:E354"/>
    <mergeCell ref="A349:A351"/>
    <mergeCell ref="E349:E351"/>
    <mergeCell ref="F247:F249"/>
    <mergeCell ref="B345:B348"/>
    <mergeCell ref="C345:C348"/>
    <mergeCell ref="A329:A331"/>
    <mergeCell ref="A332:A333"/>
    <mergeCell ref="A341:A342"/>
    <mergeCell ref="A286:A288"/>
    <mergeCell ref="C300:C303"/>
    <mergeCell ref="A289:A290"/>
    <mergeCell ref="A339:A340"/>
    <mergeCell ref="C224:C226"/>
    <mergeCell ref="D224:D226"/>
    <mergeCell ref="E224:E226"/>
    <mergeCell ref="B332:B333"/>
    <mergeCell ref="B291:B293"/>
    <mergeCell ref="AC341:AC342"/>
    <mergeCell ref="E300:E303"/>
    <mergeCell ref="C291:C293"/>
    <mergeCell ref="D208:D210"/>
    <mergeCell ref="B276:B279"/>
    <mergeCell ref="G280:G282"/>
    <mergeCell ref="B142:B146"/>
    <mergeCell ref="B147:B151"/>
    <mergeCell ref="C147:C151"/>
    <mergeCell ref="F147:F151"/>
    <mergeCell ref="C170:C174"/>
    <mergeCell ref="B137:B141"/>
    <mergeCell ref="D165:D169"/>
    <mergeCell ref="B264:B266"/>
    <mergeCell ref="E286:E288"/>
    <mergeCell ref="AC264:AC266"/>
    <mergeCell ref="C127:C131"/>
    <mergeCell ref="D127:D131"/>
    <mergeCell ref="E127:E131"/>
    <mergeCell ref="F127:F131"/>
    <mergeCell ref="G127:G131"/>
    <mergeCell ref="B224:B226"/>
    <mergeCell ref="B197:B199"/>
    <mergeCell ref="C197:C199"/>
    <mergeCell ref="D197:D199"/>
    <mergeCell ref="AC286:AC288"/>
    <mergeCell ref="G165:G169"/>
    <mergeCell ref="C132:C136"/>
    <mergeCell ref="H165:H169"/>
    <mergeCell ref="B202:B204"/>
    <mergeCell ref="E202:E204"/>
    <mergeCell ref="AC214:AC217"/>
    <mergeCell ref="AC318:AC321"/>
    <mergeCell ref="AD318:AD321"/>
    <mergeCell ref="C289:C290"/>
    <mergeCell ref="D289:D290"/>
    <mergeCell ref="AC352:AC354"/>
    <mergeCell ref="AC267:AC269"/>
    <mergeCell ref="I280:I282"/>
    <mergeCell ref="D276:D279"/>
    <mergeCell ref="D267:D269"/>
    <mergeCell ref="AC280:AC282"/>
    <mergeCell ref="I241:I243"/>
    <mergeCell ref="AC242:AC243"/>
    <mergeCell ref="I165:I169"/>
    <mergeCell ref="F197:F199"/>
    <mergeCell ref="G197:G199"/>
    <mergeCell ref="F334:F335"/>
    <mergeCell ref="F283:F285"/>
    <mergeCell ref="I283:I285"/>
    <mergeCell ref="H297:H299"/>
    <mergeCell ref="C326:C328"/>
    <mergeCell ref="E322:E325"/>
    <mergeCell ref="G322:G325"/>
    <mergeCell ref="C286:C288"/>
    <mergeCell ref="G286:G288"/>
    <mergeCell ref="H286:H288"/>
    <mergeCell ref="H304:H306"/>
    <mergeCell ref="D311:D314"/>
    <mergeCell ref="I307:I310"/>
    <mergeCell ref="I304:I306"/>
    <mergeCell ref="H291:H293"/>
    <mergeCell ref="AC247:AC249"/>
    <mergeCell ref="C218:C220"/>
    <mergeCell ref="B326:B328"/>
    <mergeCell ref="A322:A325"/>
    <mergeCell ref="C322:C325"/>
    <mergeCell ref="F322:F325"/>
    <mergeCell ref="AD326:AD328"/>
    <mergeCell ref="AD322:AD325"/>
    <mergeCell ref="D194:D196"/>
    <mergeCell ref="AD170:AD174"/>
    <mergeCell ref="AC165:AC169"/>
    <mergeCell ref="AD117:AD121"/>
    <mergeCell ref="AD132:AD136"/>
    <mergeCell ref="AC137:AC141"/>
    <mergeCell ref="I147:I151"/>
    <mergeCell ref="I107:I111"/>
    <mergeCell ref="F238:F240"/>
    <mergeCell ref="G238:G240"/>
    <mergeCell ref="H238:H240"/>
    <mergeCell ref="D291:D293"/>
    <mergeCell ref="G256:G259"/>
    <mergeCell ref="AC270:AC272"/>
    <mergeCell ref="C283:C285"/>
    <mergeCell ref="E238:E240"/>
    <mergeCell ref="AC238:AC240"/>
    <mergeCell ref="AD224:AD226"/>
    <mergeCell ref="AD276:AD279"/>
    <mergeCell ref="AD264:AD266"/>
    <mergeCell ref="C117:C121"/>
    <mergeCell ref="E208:E210"/>
    <mergeCell ref="H211:H213"/>
    <mergeCell ref="AD242:AD243"/>
    <mergeCell ref="AD286:AD288"/>
    <mergeCell ref="I318:I321"/>
    <mergeCell ref="AF142:AF146"/>
    <mergeCell ref="G137:G141"/>
    <mergeCell ref="H137:H141"/>
    <mergeCell ref="I137:I141"/>
    <mergeCell ref="B35:B37"/>
    <mergeCell ref="C35:C37"/>
    <mergeCell ref="D35:D37"/>
    <mergeCell ref="E35:E37"/>
    <mergeCell ref="F35:F37"/>
    <mergeCell ref="G35:G37"/>
    <mergeCell ref="H35:H37"/>
    <mergeCell ref="C70:C74"/>
    <mergeCell ref="D70:D74"/>
    <mergeCell ref="Z4:AF4"/>
    <mergeCell ref="Z5:AF5"/>
    <mergeCell ref="A35:A37"/>
    <mergeCell ref="G339:G340"/>
    <mergeCell ref="H339:H340"/>
    <mergeCell ref="I339:I340"/>
    <mergeCell ref="AC339:AC340"/>
    <mergeCell ref="B304:B306"/>
    <mergeCell ref="C304:C306"/>
    <mergeCell ref="G304:G306"/>
    <mergeCell ref="A297:A299"/>
    <mergeCell ref="B294:B296"/>
    <mergeCell ref="C294:C296"/>
    <mergeCell ref="D294:D296"/>
    <mergeCell ref="E294:E296"/>
    <mergeCell ref="A304:A306"/>
    <mergeCell ref="F297:F299"/>
    <mergeCell ref="B322:B325"/>
    <mergeCell ref="A326:A328"/>
    <mergeCell ref="D64:D69"/>
    <mergeCell ref="D137:D141"/>
    <mergeCell ref="I64:I69"/>
    <mergeCell ref="F75:F80"/>
    <mergeCell ref="B132:B136"/>
    <mergeCell ref="A117:A121"/>
    <mergeCell ref="B221:B223"/>
    <mergeCell ref="I194:I196"/>
    <mergeCell ref="A147:A151"/>
    <mergeCell ref="B218:B220"/>
    <mergeCell ref="D170:D174"/>
    <mergeCell ref="A160:A164"/>
    <mergeCell ref="A200:A201"/>
    <mergeCell ref="A214:A217"/>
    <mergeCell ref="H197:H199"/>
    <mergeCell ref="G147:G151"/>
    <mergeCell ref="AE75:AE80"/>
    <mergeCell ref="AD92:AD96"/>
    <mergeCell ref="AE92:AE96"/>
    <mergeCell ref="E92:E96"/>
    <mergeCell ref="F92:F96"/>
    <mergeCell ref="E86:E91"/>
    <mergeCell ref="H81:H85"/>
    <mergeCell ref="I81:I85"/>
    <mergeCell ref="C81:C85"/>
    <mergeCell ref="B152:B156"/>
    <mergeCell ref="G160:G164"/>
    <mergeCell ref="B205:B207"/>
    <mergeCell ref="H127:H131"/>
    <mergeCell ref="B165:B169"/>
    <mergeCell ref="AC132:AC136"/>
    <mergeCell ref="AE132:AE136"/>
    <mergeCell ref="I127:I131"/>
    <mergeCell ref="G92:G96"/>
    <mergeCell ref="G27:G30"/>
    <mergeCell ref="H27:H30"/>
    <mergeCell ref="I27:I30"/>
    <mergeCell ref="AC27:AC30"/>
    <mergeCell ref="AD27:AD30"/>
    <mergeCell ref="AE27:AE30"/>
    <mergeCell ref="AF27:AF30"/>
    <mergeCell ref="I35:I37"/>
    <mergeCell ref="AC35:AC37"/>
    <mergeCell ref="AD35:AD37"/>
    <mergeCell ref="AE35:AE37"/>
    <mergeCell ref="AF35:AF37"/>
    <mergeCell ref="Z1:AF1"/>
    <mergeCell ref="Z12:AB12"/>
    <mergeCell ref="AE107:AE111"/>
    <mergeCell ref="AE102:AE106"/>
    <mergeCell ref="AF102:AF106"/>
    <mergeCell ref="AF75:AF80"/>
    <mergeCell ref="I17:I19"/>
    <mergeCell ref="J17:J19"/>
    <mergeCell ref="K17:N17"/>
    <mergeCell ref="O17:R17"/>
    <mergeCell ref="S17:V17"/>
    <mergeCell ref="K18:K19"/>
    <mergeCell ref="L18:M18"/>
    <mergeCell ref="N18:N19"/>
    <mergeCell ref="O18:O19"/>
    <mergeCell ref="P18:Q18"/>
    <mergeCell ref="R18:R19"/>
    <mergeCell ref="S18:S19"/>
    <mergeCell ref="AC147:AC151"/>
    <mergeCell ref="I59:I63"/>
    <mergeCell ref="Z3:AF3"/>
    <mergeCell ref="Z2:AF2"/>
    <mergeCell ref="A20:AF20"/>
    <mergeCell ref="A21:AF21"/>
    <mergeCell ref="A13:AF13"/>
    <mergeCell ref="A14:AF14"/>
    <mergeCell ref="A15:AF15"/>
    <mergeCell ref="A17:A19"/>
    <mergeCell ref="B17:B19"/>
    <mergeCell ref="C17:C19"/>
    <mergeCell ref="D17:D19"/>
    <mergeCell ref="E17:E19"/>
    <mergeCell ref="F17:F19"/>
    <mergeCell ref="G17:G19"/>
    <mergeCell ref="H17:H19"/>
    <mergeCell ref="A31:A34"/>
    <mergeCell ref="B31:B34"/>
    <mergeCell ref="C31:C34"/>
    <mergeCell ref="D31:D34"/>
    <mergeCell ref="E31:E34"/>
    <mergeCell ref="F31:F34"/>
    <mergeCell ref="G31:G34"/>
    <mergeCell ref="H31:H34"/>
    <mergeCell ref="I31:I34"/>
    <mergeCell ref="AC31:AC34"/>
    <mergeCell ref="AD31:AD34"/>
    <mergeCell ref="AE31:AE34"/>
    <mergeCell ref="AF31:AF34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C24:AC26"/>
    <mergeCell ref="AD24:AD26"/>
    <mergeCell ref="AE24:AE26"/>
    <mergeCell ref="AF24:AF26"/>
    <mergeCell ref="A27:A30"/>
    <mergeCell ref="B27:B30"/>
    <mergeCell ref="C27:C30"/>
    <mergeCell ref="D27:D30"/>
    <mergeCell ref="E27:E30"/>
    <mergeCell ref="F27:F30"/>
  </mergeCells>
  <printOptions horizontalCentered="1" verticalCentered="1"/>
  <pageMargins left="0.39370078740157483" right="0.39370078740157483" top="0.78740157480314965" bottom="0.39370078740157483" header="0.11811023622047245" footer="0"/>
  <pageSetup paperSize="9" scale="62" firstPageNumber="0" fitToHeight="0" orientation="landscape" r:id="rId1"/>
  <headerFooter>
    <oddFooter>&amp;R&amp;P</oddFooter>
  </headerFooter>
  <rowBreaks count="8" manualBreakCount="8">
    <brk id="74" max="16383" man="1"/>
    <brk id="111" max="16383" man="1"/>
    <brk id="151" max="16383" man="1"/>
    <brk id="184" max="16383" man="1"/>
    <brk id="213" max="16383" man="1"/>
    <brk id="240" max="16383" man="1"/>
    <brk id="275" max="16383" man="1"/>
    <brk id="30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opLeftCell="A4" zoomScaleNormal="100" zoomScaleSheetLayoutView="100" workbookViewId="0">
      <selection activeCell="M7" sqref="M7"/>
    </sheetView>
  </sheetViews>
  <sheetFormatPr defaultRowHeight="12.75" x14ac:dyDescent="0.2"/>
  <cols>
    <col min="1" max="1" width="3.28515625" style="41" customWidth="1"/>
    <col min="2" max="2" width="2.85546875" style="41" customWidth="1"/>
    <col min="3" max="3" width="10.85546875" style="41" customWidth="1"/>
    <col min="4" max="4" width="15.85546875" style="41" customWidth="1"/>
    <col min="5" max="5" width="5.5703125" style="41" customWidth="1"/>
    <col min="6" max="6" width="7.28515625" style="41" customWidth="1"/>
    <col min="7" max="7" width="7.42578125" style="41" customWidth="1"/>
    <col min="8" max="8" width="6.5703125" style="41" customWidth="1"/>
    <col min="9" max="9" width="8.140625" style="41" customWidth="1"/>
    <col min="10" max="10" width="7.28515625" style="41" customWidth="1"/>
    <col min="11" max="11" width="7.42578125" style="41" customWidth="1"/>
    <col min="12" max="12" width="6.7109375" style="41" customWidth="1"/>
    <col min="13" max="13" width="10.140625" style="41" customWidth="1"/>
    <col min="14" max="14" width="9" style="41" customWidth="1"/>
    <col min="15" max="15" width="7" style="41" customWidth="1"/>
    <col min="16" max="16" width="6.5703125" style="41" customWidth="1"/>
    <col min="17" max="18" width="7.140625" style="41" customWidth="1"/>
    <col min="19" max="19" width="7.42578125" style="41" customWidth="1"/>
    <col min="20" max="20" width="7.28515625" style="41" customWidth="1"/>
    <col min="21" max="21" width="7.5703125" style="41" customWidth="1"/>
    <col min="22" max="254" width="9.140625" style="41"/>
    <col min="255" max="255" width="3.28515625" style="41" customWidth="1"/>
    <col min="256" max="256" width="2.85546875" style="41" customWidth="1"/>
    <col min="257" max="257" width="10.85546875" style="41" customWidth="1"/>
    <col min="258" max="258" width="13.28515625" style="41" customWidth="1"/>
    <col min="259" max="259" width="5.5703125" style="41" customWidth="1"/>
    <col min="260" max="260" width="7.28515625" style="41" customWidth="1"/>
    <col min="261" max="261" width="7.42578125" style="41" customWidth="1"/>
    <col min="262" max="262" width="6.5703125" style="41" customWidth="1"/>
    <col min="263" max="263" width="5.7109375" style="41" customWidth="1"/>
    <col min="264" max="264" width="7.28515625" style="41" customWidth="1"/>
    <col min="265" max="265" width="7.42578125" style="41" customWidth="1"/>
    <col min="266" max="266" width="6.7109375" style="41" customWidth="1"/>
    <col min="267" max="268" width="6.42578125" style="41" customWidth="1"/>
    <col min="269" max="269" width="7" style="41" customWidth="1"/>
    <col min="270" max="270" width="6.5703125" style="41" customWidth="1"/>
    <col min="271" max="271" width="5.7109375" style="41" customWidth="1"/>
    <col min="272" max="272" width="7.140625" style="41" customWidth="1"/>
    <col min="273" max="273" width="7.42578125" style="41" customWidth="1"/>
    <col min="274" max="274" width="7.28515625" style="41" customWidth="1"/>
    <col min="275" max="275" width="6.140625" style="41" customWidth="1"/>
    <col min="276" max="510" width="9.140625" style="41"/>
    <col min="511" max="511" width="3.28515625" style="41" customWidth="1"/>
    <col min="512" max="512" width="2.85546875" style="41" customWidth="1"/>
    <col min="513" max="513" width="10.85546875" style="41" customWidth="1"/>
    <col min="514" max="514" width="13.28515625" style="41" customWidth="1"/>
    <col min="515" max="515" width="5.5703125" style="41" customWidth="1"/>
    <col min="516" max="516" width="7.28515625" style="41" customWidth="1"/>
    <col min="517" max="517" width="7.42578125" style="41" customWidth="1"/>
    <col min="518" max="518" width="6.5703125" style="41" customWidth="1"/>
    <col min="519" max="519" width="5.7109375" style="41" customWidth="1"/>
    <col min="520" max="520" width="7.28515625" style="41" customWidth="1"/>
    <col min="521" max="521" width="7.42578125" style="41" customWidth="1"/>
    <col min="522" max="522" width="6.7109375" style="41" customWidth="1"/>
    <col min="523" max="524" width="6.42578125" style="41" customWidth="1"/>
    <col min="525" max="525" width="7" style="41" customWidth="1"/>
    <col min="526" max="526" width="6.5703125" style="41" customWidth="1"/>
    <col min="527" max="527" width="5.7109375" style="41" customWidth="1"/>
    <col min="528" max="528" width="7.140625" style="41" customWidth="1"/>
    <col min="529" max="529" width="7.42578125" style="41" customWidth="1"/>
    <col min="530" max="530" width="7.28515625" style="41" customWidth="1"/>
    <col min="531" max="531" width="6.140625" style="41" customWidth="1"/>
    <col min="532" max="766" width="9.140625" style="41"/>
    <col min="767" max="767" width="3.28515625" style="41" customWidth="1"/>
    <col min="768" max="768" width="2.85546875" style="41" customWidth="1"/>
    <col min="769" max="769" width="10.85546875" style="41" customWidth="1"/>
    <col min="770" max="770" width="13.28515625" style="41" customWidth="1"/>
    <col min="771" max="771" width="5.5703125" style="41" customWidth="1"/>
    <col min="772" max="772" width="7.28515625" style="41" customWidth="1"/>
    <col min="773" max="773" width="7.42578125" style="41" customWidth="1"/>
    <col min="774" max="774" width="6.5703125" style="41" customWidth="1"/>
    <col min="775" max="775" width="5.7109375" style="41" customWidth="1"/>
    <col min="776" max="776" width="7.28515625" style="41" customWidth="1"/>
    <col min="777" max="777" width="7.42578125" style="41" customWidth="1"/>
    <col min="778" max="778" width="6.7109375" style="41" customWidth="1"/>
    <col min="779" max="780" width="6.42578125" style="41" customWidth="1"/>
    <col min="781" max="781" width="7" style="41" customWidth="1"/>
    <col min="782" max="782" width="6.5703125" style="41" customWidth="1"/>
    <col min="783" max="783" width="5.7109375" style="41" customWidth="1"/>
    <col min="784" max="784" width="7.140625" style="41" customWidth="1"/>
    <col min="785" max="785" width="7.42578125" style="41" customWidth="1"/>
    <col min="786" max="786" width="7.28515625" style="41" customWidth="1"/>
    <col min="787" max="787" width="6.140625" style="41" customWidth="1"/>
    <col min="788" max="1022" width="9.140625" style="41"/>
    <col min="1023" max="1023" width="3.28515625" style="41" customWidth="1"/>
    <col min="1024" max="1024" width="2.85546875" style="41" customWidth="1"/>
    <col min="1025" max="1025" width="10.85546875" style="41" customWidth="1"/>
    <col min="1026" max="1026" width="13.28515625" style="41" customWidth="1"/>
    <col min="1027" max="1027" width="5.5703125" style="41" customWidth="1"/>
    <col min="1028" max="1028" width="7.28515625" style="41" customWidth="1"/>
    <col min="1029" max="1029" width="7.42578125" style="41" customWidth="1"/>
    <col min="1030" max="1030" width="6.5703125" style="41" customWidth="1"/>
    <col min="1031" max="1031" width="5.7109375" style="41" customWidth="1"/>
    <col min="1032" max="1032" width="7.28515625" style="41" customWidth="1"/>
    <col min="1033" max="1033" width="7.42578125" style="41" customWidth="1"/>
    <col min="1034" max="1034" width="6.7109375" style="41" customWidth="1"/>
    <col min="1035" max="1036" width="6.42578125" style="41" customWidth="1"/>
    <col min="1037" max="1037" width="7" style="41" customWidth="1"/>
    <col min="1038" max="1038" width="6.5703125" style="41" customWidth="1"/>
    <col min="1039" max="1039" width="5.7109375" style="41" customWidth="1"/>
    <col min="1040" max="1040" width="7.140625" style="41" customWidth="1"/>
    <col min="1041" max="1041" width="7.42578125" style="41" customWidth="1"/>
    <col min="1042" max="1042" width="7.28515625" style="41" customWidth="1"/>
    <col min="1043" max="1043" width="6.140625" style="41" customWidth="1"/>
    <col min="1044" max="1278" width="9.140625" style="41"/>
    <col min="1279" max="1279" width="3.28515625" style="41" customWidth="1"/>
    <col min="1280" max="1280" width="2.85546875" style="41" customWidth="1"/>
    <col min="1281" max="1281" width="10.85546875" style="41" customWidth="1"/>
    <col min="1282" max="1282" width="13.28515625" style="41" customWidth="1"/>
    <col min="1283" max="1283" width="5.5703125" style="41" customWidth="1"/>
    <col min="1284" max="1284" width="7.28515625" style="41" customWidth="1"/>
    <col min="1285" max="1285" width="7.42578125" style="41" customWidth="1"/>
    <col min="1286" max="1286" width="6.5703125" style="41" customWidth="1"/>
    <col min="1287" max="1287" width="5.7109375" style="41" customWidth="1"/>
    <col min="1288" max="1288" width="7.28515625" style="41" customWidth="1"/>
    <col min="1289" max="1289" width="7.42578125" style="41" customWidth="1"/>
    <col min="1290" max="1290" width="6.7109375" style="41" customWidth="1"/>
    <col min="1291" max="1292" width="6.42578125" style="41" customWidth="1"/>
    <col min="1293" max="1293" width="7" style="41" customWidth="1"/>
    <col min="1294" max="1294" width="6.5703125" style="41" customWidth="1"/>
    <col min="1295" max="1295" width="5.7109375" style="41" customWidth="1"/>
    <col min="1296" max="1296" width="7.140625" style="41" customWidth="1"/>
    <col min="1297" max="1297" width="7.42578125" style="41" customWidth="1"/>
    <col min="1298" max="1298" width="7.28515625" style="41" customWidth="1"/>
    <col min="1299" max="1299" width="6.140625" style="41" customWidth="1"/>
    <col min="1300" max="1534" width="9.140625" style="41"/>
    <col min="1535" max="1535" width="3.28515625" style="41" customWidth="1"/>
    <col min="1536" max="1536" width="2.85546875" style="41" customWidth="1"/>
    <col min="1537" max="1537" width="10.85546875" style="41" customWidth="1"/>
    <col min="1538" max="1538" width="13.28515625" style="41" customWidth="1"/>
    <col min="1539" max="1539" width="5.5703125" style="41" customWidth="1"/>
    <col min="1540" max="1540" width="7.28515625" style="41" customWidth="1"/>
    <col min="1541" max="1541" width="7.42578125" style="41" customWidth="1"/>
    <col min="1542" max="1542" width="6.5703125" style="41" customWidth="1"/>
    <col min="1543" max="1543" width="5.7109375" style="41" customWidth="1"/>
    <col min="1544" max="1544" width="7.28515625" style="41" customWidth="1"/>
    <col min="1545" max="1545" width="7.42578125" style="41" customWidth="1"/>
    <col min="1546" max="1546" width="6.7109375" style="41" customWidth="1"/>
    <col min="1547" max="1548" width="6.42578125" style="41" customWidth="1"/>
    <col min="1549" max="1549" width="7" style="41" customWidth="1"/>
    <col min="1550" max="1550" width="6.5703125" style="41" customWidth="1"/>
    <col min="1551" max="1551" width="5.7109375" style="41" customWidth="1"/>
    <col min="1552" max="1552" width="7.140625" style="41" customWidth="1"/>
    <col min="1553" max="1553" width="7.42578125" style="41" customWidth="1"/>
    <col min="1554" max="1554" width="7.28515625" style="41" customWidth="1"/>
    <col min="1555" max="1555" width="6.140625" style="41" customWidth="1"/>
    <col min="1556" max="1790" width="9.140625" style="41"/>
    <col min="1791" max="1791" width="3.28515625" style="41" customWidth="1"/>
    <col min="1792" max="1792" width="2.85546875" style="41" customWidth="1"/>
    <col min="1793" max="1793" width="10.85546875" style="41" customWidth="1"/>
    <col min="1794" max="1794" width="13.28515625" style="41" customWidth="1"/>
    <col min="1795" max="1795" width="5.5703125" style="41" customWidth="1"/>
    <col min="1796" max="1796" width="7.28515625" style="41" customWidth="1"/>
    <col min="1797" max="1797" width="7.42578125" style="41" customWidth="1"/>
    <col min="1798" max="1798" width="6.5703125" style="41" customWidth="1"/>
    <col min="1799" max="1799" width="5.7109375" style="41" customWidth="1"/>
    <col min="1800" max="1800" width="7.28515625" style="41" customWidth="1"/>
    <col min="1801" max="1801" width="7.42578125" style="41" customWidth="1"/>
    <col min="1802" max="1802" width="6.7109375" style="41" customWidth="1"/>
    <col min="1803" max="1804" width="6.42578125" style="41" customWidth="1"/>
    <col min="1805" max="1805" width="7" style="41" customWidth="1"/>
    <col min="1806" max="1806" width="6.5703125" style="41" customWidth="1"/>
    <col min="1807" max="1807" width="5.7109375" style="41" customWidth="1"/>
    <col min="1808" max="1808" width="7.140625" style="41" customWidth="1"/>
    <col min="1809" max="1809" width="7.42578125" style="41" customWidth="1"/>
    <col min="1810" max="1810" width="7.28515625" style="41" customWidth="1"/>
    <col min="1811" max="1811" width="6.140625" style="41" customWidth="1"/>
    <col min="1812" max="2046" width="9.140625" style="41"/>
    <col min="2047" max="2047" width="3.28515625" style="41" customWidth="1"/>
    <col min="2048" max="2048" width="2.85546875" style="41" customWidth="1"/>
    <col min="2049" max="2049" width="10.85546875" style="41" customWidth="1"/>
    <col min="2050" max="2050" width="13.28515625" style="41" customWidth="1"/>
    <col min="2051" max="2051" width="5.5703125" style="41" customWidth="1"/>
    <col min="2052" max="2052" width="7.28515625" style="41" customWidth="1"/>
    <col min="2053" max="2053" width="7.42578125" style="41" customWidth="1"/>
    <col min="2054" max="2054" width="6.5703125" style="41" customWidth="1"/>
    <col min="2055" max="2055" width="5.7109375" style="41" customWidth="1"/>
    <col min="2056" max="2056" width="7.28515625" style="41" customWidth="1"/>
    <col min="2057" max="2057" width="7.42578125" style="41" customWidth="1"/>
    <col min="2058" max="2058" width="6.7109375" style="41" customWidth="1"/>
    <col min="2059" max="2060" width="6.42578125" style="41" customWidth="1"/>
    <col min="2061" max="2061" width="7" style="41" customWidth="1"/>
    <col min="2062" max="2062" width="6.5703125" style="41" customWidth="1"/>
    <col min="2063" max="2063" width="5.7109375" style="41" customWidth="1"/>
    <col min="2064" max="2064" width="7.140625" style="41" customWidth="1"/>
    <col min="2065" max="2065" width="7.42578125" style="41" customWidth="1"/>
    <col min="2066" max="2066" width="7.28515625" style="41" customWidth="1"/>
    <col min="2067" max="2067" width="6.140625" style="41" customWidth="1"/>
    <col min="2068" max="2302" width="9.140625" style="41"/>
    <col min="2303" max="2303" width="3.28515625" style="41" customWidth="1"/>
    <col min="2304" max="2304" width="2.85546875" style="41" customWidth="1"/>
    <col min="2305" max="2305" width="10.85546875" style="41" customWidth="1"/>
    <col min="2306" max="2306" width="13.28515625" style="41" customWidth="1"/>
    <col min="2307" max="2307" width="5.5703125" style="41" customWidth="1"/>
    <col min="2308" max="2308" width="7.28515625" style="41" customWidth="1"/>
    <col min="2309" max="2309" width="7.42578125" style="41" customWidth="1"/>
    <col min="2310" max="2310" width="6.5703125" style="41" customWidth="1"/>
    <col min="2311" max="2311" width="5.7109375" style="41" customWidth="1"/>
    <col min="2312" max="2312" width="7.28515625" style="41" customWidth="1"/>
    <col min="2313" max="2313" width="7.42578125" style="41" customWidth="1"/>
    <col min="2314" max="2314" width="6.7109375" style="41" customWidth="1"/>
    <col min="2315" max="2316" width="6.42578125" style="41" customWidth="1"/>
    <col min="2317" max="2317" width="7" style="41" customWidth="1"/>
    <col min="2318" max="2318" width="6.5703125" style="41" customWidth="1"/>
    <col min="2319" max="2319" width="5.7109375" style="41" customWidth="1"/>
    <col min="2320" max="2320" width="7.140625" style="41" customWidth="1"/>
    <col min="2321" max="2321" width="7.42578125" style="41" customWidth="1"/>
    <col min="2322" max="2322" width="7.28515625" style="41" customWidth="1"/>
    <col min="2323" max="2323" width="6.140625" style="41" customWidth="1"/>
    <col min="2324" max="2558" width="9.140625" style="41"/>
    <col min="2559" max="2559" width="3.28515625" style="41" customWidth="1"/>
    <col min="2560" max="2560" width="2.85546875" style="41" customWidth="1"/>
    <col min="2561" max="2561" width="10.85546875" style="41" customWidth="1"/>
    <col min="2562" max="2562" width="13.28515625" style="41" customWidth="1"/>
    <col min="2563" max="2563" width="5.5703125" style="41" customWidth="1"/>
    <col min="2564" max="2564" width="7.28515625" style="41" customWidth="1"/>
    <col min="2565" max="2565" width="7.42578125" style="41" customWidth="1"/>
    <col min="2566" max="2566" width="6.5703125" style="41" customWidth="1"/>
    <col min="2567" max="2567" width="5.7109375" style="41" customWidth="1"/>
    <col min="2568" max="2568" width="7.28515625" style="41" customWidth="1"/>
    <col min="2569" max="2569" width="7.42578125" style="41" customWidth="1"/>
    <col min="2570" max="2570" width="6.7109375" style="41" customWidth="1"/>
    <col min="2571" max="2572" width="6.42578125" style="41" customWidth="1"/>
    <col min="2573" max="2573" width="7" style="41" customWidth="1"/>
    <col min="2574" max="2574" width="6.5703125" style="41" customWidth="1"/>
    <col min="2575" max="2575" width="5.7109375" style="41" customWidth="1"/>
    <col min="2576" max="2576" width="7.140625" style="41" customWidth="1"/>
    <col min="2577" max="2577" width="7.42578125" style="41" customWidth="1"/>
    <col min="2578" max="2578" width="7.28515625" style="41" customWidth="1"/>
    <col min="2579" max="2579" width="6.140625" style="41" customWidth="1"/>
    <col min="2580" max="2814" width="9.140625" style="41"/>
    <col min="2815" max="2815" width="3.28515625" style="41" customWidth="1"/>
    <col min="2816" max="2816" width="2.85546875" style="41" customWidth="1"/>
    <col min="2817" max="2817" width="10.85546875" style="41" customWidth="1"/>
    <col min="2818" max="2818" width="13.28515625" style="41" customWidth="1"/>
    <col min="2819" max="2819" width="5.5703125" style="41" customWidth="1"/>
    <col min="2820" max="2820" width="7.28515625" style="41" customWidth="1"/>
    <col min="2821" max="2821" width="7.42578125" style="41" customWidth="1"/>
    <col min="2822" max="2822" width="6.5703125" style="41" customWidth="1"/>
    <col min="2823" max="2823" width="5.7109375" style="41" customWidth="1"/>
    <col min="2824" max="2824" width="7.28515625" style="41" customWidth="1"/>
    <col min="2825" max="2825" width="7.42578125" style="41" customWidth="1"/>
    <col min="2826" max="2826" width="6.7109375" style="41" customWidth="1"/>
    <col min="2827" max="2828" width="6.42578125" style="41" customWidth="1"/>
    <col min="2829" max="2829" width="7" style="41" customWidth="1"/>
    <col min="2830" max="2830" width="6.5703125" style="41" customWidth="1"/>
    <col min="2831" max="2831" width="5.7109375" style="41" customWidth="1"/>
    <col min="2832" max="2832" width="7.140625" style="41" customWidth="1"/>
    <col min="2833" max="2833" width="7.42578125" style="41" customWidth="1"/>
    <col min="2834" max="2834" width="7.28515625" style="41" customWidth="1"/>
    <col min="2835" max="2835" width="6.140625" style="41" customWidth="1"/>
    <col min="2836" max="3070" width="9.140625" style="41"/>
    <col min="3071" max="3071" width="3.28515625" style="41" customWidth="1"/>
    <col min="3072" max="3072" width="2.85546875" style="41" customWidth="1"/>
    <col min="3073" max="3073" width="10.85546875" style="41" customWidth="1"/>
    <col min="3074" max="3074" width="13.28515625" style="41" customWidth="1"/>
    <col min="3075" max="3075" width="5.5703125" style="41" customWidth="1"/>
    <col min="3076" max="3076" width="7.28515625" style="41" customWidth="1"/>
    <col min="3077" max="3077" width="7.42578125" style="41" customWidth="1"/>
    <col min="3078" max="3078" width="6.5703125" style="41" customWidth="1"/>
    <col min="3079" max="3079" width="5.7109375" style="41" customWidth="1"/>
    <col min="3080" max="3080" width="7.28515625" style="41" customWidth="1"/>
    <col min="3081" max="3081" width="7.42578125" style="41" customWidth="1"/>
    <col min="3082" max="3082" width="6.7109375" style="41" customWidth="1"/>
    <col min="3083" max="3084" width="6.42578125" style="41" customWidth="1"/>
    <col min="3085" max="3085" width="7" style="41" customWidth="1"/>
    <col min="3086" max="3086" width="6.5703125" style="41" customWidth="1"/>
    <col min="3087" max="3087" width="5.7109375" style="41" customWidth="1"/>
    <col min="3088" max="3088" width="7.140625" style="41" customWidth="1"/>
    <col min="3089" max="3089" width="7.42578125" style="41" customWidth="1"/>
    <col min="3090" max="3090" width="7.28515625" style="41" customWidth="1"/>
    <col min="3091" max="3091" width="6.140625" style="41" customWidth="1"/>
    <col min="3092" max="3326" width="9.140625" style="41"/>
    <col min="3327" max="3327" width="3.28515625" style="41" customWidth="1"/>
    <col min="3328" max="3328" width="2.85546875" style="41" customWidth="1"/>
    <col min="3329" max="3329" width="10.85546875" style="41" customWidth="1"/>
    <col min="3330" max="3330" width="13.28515625" style="41" customWidth="1"/>
    <col min="3331" max="3331" width="5.5703125" style="41" customWidth="1"/>
    <col min="3332" max="3332" width="7.28515625" style="41" customWidth="1"/>
    <col min="3333" max="3333" width="7.42578125" style="41" customWidth="1"/>
    <col min="3334" max="3334" width="6.5703125" style="41" customWidth="1"/>
    <col min="3335" max="3335" width="5.7109375" style="41" customWidth="1"/>
    <col min="3336" max="3336" width="7.28515625" style="41" customWidth="1"/>
    <col min="3337" max="3337" width="7.42578125" style="41" customWidth="1"/>
    <col min="3338" max="3338" width="6.7109375" style="41" customWidth="1"/>
    <col min="3339" max="3340" width="6.42578125" style="41" customWidth="1"/>
    <col min="3341" max="3341" width="7" style="41" customWidth="1"/>
    <col min="3342" max="3342" width="6.5703125" style="41" customWidth="1"/>
    <col min="3343" max="3343" width="5.7109375" style="41" customWidth="1"/>
    <col min="3344" max="3344" width="7.140625" style="41" customWidth="1"/>
    <col min="3345" max="3345" width="7.42578125" style="41" customWidth="1"/>
    <col min="3346" max="3346" width="7.28515625" style="41" customWidth="1"/>
    <col min="3347" max="3347" width="6.140625" style="41" customWidth="1"/>
    <col min="3348" max="3582" width="9.140625" style="41"/>
    <col min="3583" max="3583" width="3.28515625" style="41" customWidth="1"/>
    <col min="3584" max="3584" width="2.85546875" style="41" customWidth="1"/>
    <col min="3585" max="3585" width="10.85546875" style="41" customWidth="1"/>
    <col min="3586" max="3586" width="13.28515625" style="41" customWidth="1"/>
    <col min="3587" max="3587" width="5.5703125" style="41" customWidth="1"/>
    <col min="3588" max="3588" width="7.28515625" style="41" customWidth="1"/>
    <col min="3589" max="3589" width="7.42578125" style="41" customWidth="1"/>
    <col min="3590" max="3590" width="6.5703125" style="41" customWidth="1"/>
    <col min="3591" max="3591" width="5.7109375" style="41" customWidth="1"/>
    <col min="3592" max="3592" width="7.28515625" style="41" customWidth="1"/>
    <col min="3593" max="3593" width="7.42578125" style="41" customWidth="1"/>
    <col min="3594" max="3594" width="6.7109375" style="41" customWidth="1"/>
    <col min="3595" max="3596" width="6.42578125" style="41" customWidth="1"/>
    <col min="3597" max="3597" width="7" style="41" customWidth="1"/>
    <col min="3598" max="3598" width="6.5703125" style="41" customWidth="1"/>
    <col min="3599" max="3599" width="5.7109375" style="41" customWidth="1"/>
    <col min="3600" max="3600" width="7.140625" style="41" customWidth="1"/>
    <col min="3601" max="3601" width="7.42578125" style="41" customWidth="1"/>
    <col min="3602" max="3602" width="7.28515625" style="41" customWidth="1"/>
    <col min="3603" max="3603" width="6.140625" style="41" customWidth="1"/>
    <col min="3604" max="3838" width="9.140625" style="41"/>
    <col min="3839" max="3839" width="3.28515625" style="41" customWidth="1"/>
    <col min="3840" max="3840" width="2.85546875" style="41" customWidth="1"/>
    <col min="3841" max="3841" width="10.85546875" style="41" customWidth="1"/>
    <col min="3842" max="3842" width="13.28515625" style="41" customWidth="1"/>
    <col min="3843" max="3843" width="5.5703125" style="41" customWidth="1"/>
    <col min="3844" max="3844" width="7.28515625" style="41" customWidth="1"/>
    <col min="3845" max="3845" width="7.42578125" style="41" customWidth="1"/>
    <col min="3846" max="3846" width="6.5703125" style="41" customWidth="1"/>
    <col min="3847" max="3847" width="5.7109375" style="41" customWidth="1"/>
    <col min="3848" max="3848" width="7.28515625" style="41" customWidth="1"/>
    <col min="3849" max="3849" width="7.42578125" style="41" customWidth="1"/>
    <col min="3850" max="3850" width="6.7109375" style="41" customWidth="1"/>
    <col min="3851" max="3852" width="6.42578125" style="41" customWidth="1"/>
    <col min="3853" max="3853" width="7" style="41" customWidth="1"/>
    <col min="3854" max="3854" width="6.5703125" style="41" customWidth="1"/>
    <col min="3855" max="3855" width="5.7109375" style="41" customWidth="1"/>
    <col min="3856" max="3856" width="7.140625" style="41" customWidth="1"/>
    <col min="3857" max="3857" width="7.42578125" style="41" customWidth="1"/>
    <col min="3858" max="3858" width="7.28515625" style="41" customWidth="1"/>
    <col min="3859" max="3859" width="6.140625" style="41" customWidth="1"/>
    <col min="3860" max="4094" width="9.140625" style="41"/>
    <col min="4095" max="4095" width="3.28515625" style="41" customWidth="1"/>
    <col min="4096" max="4096" width="2.85546875" style="41" customWidth="1"/>
    <col min="4097" max="4097" width="10.85546875" style="41" customWidth="1"/>
    <col min="4098" max="4098" width="13.28515625" style="41" customWidth="1"/>
    <col min="4099" max="4099" width="5.5703125" style="41" customWidth="1"/>
    <col min="4100" max="4100" width="7.28515625" style="41" customWidth="1"/>
    <col min="4101" max="4101" width="7.42578125" style="41" customWidth="1"/>
    <col min="4102" max="4102" width="6.5703125" style="41" customWidth="1"/>
    <col min="4103" max="4103" width="5.7109375" style="41" customWidth="1"/>
    <col min="4104" max="4104" width="7.28515625" style="41" customWidth="1"/>
    <col min="4105" max="4105" width="7.42578125" style="41" customWidth="1"/>
    <col min="4106" max="4106" width="6.7109375" style="41" customWidth="1"/>
    <col min="4107" max="4108" width="6.42578125" style="41" customWidth="1"/>
    <col min="4109" max="4109" width="7" style="41" customWidth="1"/>
    <col min="4110" max="4110" width="6.5703125" style="41" customWidth="1"/>
    <col min="4111" max="4111" width="5.7109375" style="41" customWidth="1"/>
    <col min="4112" max="4112" width="7.140625" style="41" customWidth="1"/>
    <col min="4113" max="4113" width="7.42578125" style="41" customWidth="1"/>
    <col min="4114" max="4114" width="7.28515625" style="41" customWidth="1"/>
    <col min="4115" max="4115" width="6.140625" style="41" customWidth="1"/>
    <col min="4116" max="4350" width="9.140625" style="41"/>
    <col min="4351" max="4351" width="3.28515625" style="41" customWidth="1"/>
    <col min="4352" max="4352" width="2.85546875" style="41" customWidth="1"/>
    <col min="4353" max="4353" width="10.85546875" style="41" customWidth="1"/>
    <col min="4354" max="4354" width="13.28515625" style="41" customWidth="1"/>
    <col min="4355" max="4355" width="5.5703125" style="41" customWidth="1"/>
    <col min="4356" max="4356" width="7.28515625" style="41" customWidth="1"/>
    <col min="4357" max="4357" width="7.42578125" style="41" customWidth="1"/>
    <col min="4358" max="4358" width="6.5703125" style="41" customWidth="1"/>
    <col min="4359" max="4359" width="5.7109375" style="41" customWidth="1"/>
    <col min="4360" max="4360" width="7.28515625" style="41" customWidth="1"/>
    <col min="4361" max="4361" width="7.42578125" style="41" customWidth="1"/>
    <col min="4362" max="4362" width="6.7109375" style="41" customWidth="1"/>
    <col min="4363" max="4364" width="6.42578125" style="41" customWidth="1"/>
    <col min="4365" max="4365" width="7" style="41" customWidth="1"/>
    <col min="4366" max="4366" width="6.5703125" style="41" customWidth="1"/>
    <col min="4367" max="4367" width="5.7109375" style="41" customWidth="1"/>
    <col min="4368" max="4368" width="7.140625" style="41" customWidth="1"/>
    <col min="4369" max="4369" width="7.42578125" style="41" customWidth="1"/>
    <col min="4370" max="4370" width="7.28515625" style="41" customWidth="1"/>
    <col min="4371" max="4371" width="6.140625" style="41" customWidth="1"/>
    <col min="4372" max="4606" width="9.140625" style="41"/>
    <col min="4607" max="4607" width="3.28515625" style="41" customWidth="1"/>
    <col min="4608" max="4608" width="2.85546875" style="41" customWidth="1"/>
    <col min="4609" max="4609" width="10.85546875" style="41" customWidth="1"/>
    <col min="4610" max="4610" width="13.28515625" style="41" customWidth="1"/>
    <col min="4611" max="4611" width="5.5703125" style="41" customWidth="1"/>
    <col min="4612" max="4612" width="7.28515625" style="41" customWidth="1"/>
    <col min="4613" max="4613" width="7.42578125" style="41" customWidth="1"/>
    <col min="4614" max="4614" width="6.5703125" style="41" customWidth="1"/>
    <col min="4615" max="4615" width="5.7109375" style="41" customWidth="1"/>
    <col min="4616" max="4616" width="7.28515625" style="41" customWidth="1"/>
    <col min="4617" max="4617" width="7.42578125" style="41" customWidth="1"/>
    <col min="4618" max="4618" width="6.7109375" style="41" customWidth="1"/>
    <col min="4619" max="4620" width="6.42578125" style="41" customWidth="1"/>
    <col min="4621" max="4621" width="7" style="41" customWidth="1"/>
    <col min="4622" max="4622" width="6.5703125" style="41" customWidth="1"/>
    <col min="4623" max="4623" width="5.7109375" style="41" customWidth="1"/>
    <col min="4624" max="4624" width="7.140625" style="41" customWidth="1"/>
    <col min="4625" max="4625" width="7.42578125" style="41" customWidth="1"/>
    <col min="4626" max="4626" width="7.28515625" style="41" customWidth="1"/>
    <col min="4627" max="4627" width="6.140625" style="41" customWidth="1"/>
    <col min="4628" max="4862" width="9.140625" style="41"/>
    <col min="4863" max="4863" width="3.28515625" style="41" customWidth="1"/>
    <col min="4864" max="4864" width="2.85546875" style="41" customWidth="1"/>
    <col min="4865" max="4865" width="10.85546875" style="41" customWidth="1"/>
    <col min="4866" max="4866" width="13.28515625" style="41" customWidth="1"/>
    <col min="4867" max="4867" width="5.5703125" style="41" customWidth="1"/>
    <col min="4868" max="4868" width="7.28515625" style="41" customWidth="1"/>
    <col min="4869" max="4869" width="7.42578125" style="41" customWidth="1"/>
    <col min="4870" max="4870" width="6.5703125" style="41" customWidth="1"/>
    <col min="4871" max="4871" width="5.7109375" style="41" customWidth="1"/>
    <col min="4872" max="4872" width="7.28515625" style="41" customWidth="1"/>
    <col min="4873" max="4873" width="7.42578125" style="41" customWidth="1"/>
    <col min="4874" max="4874" width="6.7109375" style="41" customWidth="1"/>
    <col min="4875" max="4876" width="6.42578125" style="41" customWidth="1"/>
    <col min="4877" max="4877" width="7" style="41" customWidth="1"/>
    <col min="4878" max="4878" width="6.5703125" style="41" customWidth="1"/>
    <col min="4879" max="4879" width="5.7109375" style="41" customWidth="1"/>
    <col min="4880" max="4880" width="7.140625" style="41" customWidth="1"/>
    <col min="4881" max="4881" width="7.42578125" style="41" customWidth="1"/>
    <col min="4882" max="4882" width="7.28515625" style="41" customWidth="1"/>
    <col min="4883" max="4883" width="6.140625" style="41" customWidth="1"/>
    <col min="4884" max="5118" width="9.140625" style="41"/>
    <col min="5119" max="5119" width="3.28515625" style="41" customWidth="1"/>
    <col min="5120" max="5120" width="2.85546875" style="41" customWidth="1"/>
    <col min="5121" max="5121" width="10.85546875" style="41" customWidth="1"/>
    <col min="5122" max="5122" width="13.28515625" style="41" customWidth="1"/>
    <col min="5123" max="5123" width="5.5703125" style="41" customWidth="1"/>
    <col min="5124" max="5124" width="7.28515625" style="41" customWidth="1"/>
    <col min="5125" max="5125" width="7.42578125" style="41" customWidth="1"/>
    <col min="5126" max="5126" width="6.5703125" style="41" customWidth="1"/>
    <col min="5127" max="5127" width="5.7109375" style="41" customWidth="1"/>
    <col min="5128" max="5128" width="7.28515625" style="41" customWidth="1"/>
    <col min="5129" max="5129" width="7.42578125" style="41" customWidth="1"/>
    <col min="5130" max="5130" width="6.7109375" style="41" customWidth="1"/>
    <col min="5131" max="5132" width="6.42578125" style="41" customWidth="1"/>
    <col min="5133" max="5133" width="7" style="41" customWidth="1"/>
    <col min="5134" max="5134" width="6.5703125" style="41" customWidth="1"/>
    <col min="5135" max="5135" width="5.7109375" style="41" customWidth="1"/>
    <col min="5136" max="5136" width="7.140625" style="41" customWidth="1"/>
    <col min="5137" max="5137" width="7.42578125" style="41" customWidth="1"/>
    <col min="5138" max="5138" width="7.28515625" style="41" customWidth="1"/>
    <col min="5139" max="5139" width="6.140625" style="41" customWidth="1"/>
    <col min="5140" max="5374" width="9.140625" style="41"/>
    <col min="5375" max="5375" width="3.28515625" style="41" customWidth="1"/>
    <col min="5376" max="5376" width="2.85546875" style="41" customWidth="1"/>
    <col min="5377" max="5377" width="10.85546875" style="41" customWidth="1"/>
    <col min="5378" max="5378" width="13.28515625" style="41" customWidth="1"/>
    <col min="5379" max="5379" width="5.5703125" style="41" customWidth="1"/>
    <col min="5380" max="5380" width="7.28515625" style="41" customWidth="1"/>
    <col min="5381" max="5381" width="7.42578125" style="41" customWidth="1"/>
    <col min="5382" max="5382" width="6.5703125" style="41" customWidth="1"/>
    <col min="5383" max="5383" width="5.7109375" style="41" customWidth="1"/>
    <col min="5384" max="5384" width="7.28515625" style="41" customWidth="1"/>
    <col min="5385" max="5385" width="7.42578125" style="41" customWidth="1"/>
    <col min="5386" max="5386" width="6.7109375" style="41" customWidth="1"/>
    <col min="5387" max="5388" width="6.42578125" style="41" customWidth="1"/>
    <col min="5389" max="5389" width="7" style="41" customWidth="1"/>
    <col min="5390" max="5390" width="6.5703125" style="41" customWidth="1"/>
    <col min="5391" max="5391" width="5.7109375" style="41" customWidth="1"/>
    <col min="5392" max="5392" width="7.140625" style="41" customWidth="1"/>
    <col min="5393" max="5393" width="7.42578125" style="41" customWidth="1"/>
    <col min="5394" max="5394" width="7.28515625" style="41" customWidth="1"/>
    <col min="5395" max="5395" width="6.140625" style="41" customWidth="1"/>
    <col min="5396" max="5630" width="9.140625" style="41"/>
    <col min="5631" max="5631" width="3.28515625" style="41" customWidth="1"/>
    <col min="5632" max="5632" width="2.85546875" style="41" customWidth="1"/>
    <col min="5633" max="5633" width="10.85546875" style="41" customWidth="1"/>
    <col min="5634" max="5634" width="13.28515625" style="41" customWidth="1"/>
    <col min="5635" max="5635" width="5.5703125" style="41" customWidth="1"/>
    <col min="5636" max="5636" width="7.28515625" style="41" customWidth="1"/>
    <col min="5637" max="5637" width="7.42578125" style="41" customWidth="1"/>
    <col min="5638" max="5638" width="6.5703125" style="41" customWidth="1"/>
    <col min="5639" max="5639" width="5.7109375" style="41" customWidth="1"/>
    <col min="5640" max="5640" width="7.28515625" style="41" customWidth="1"/>
    <col min="5641" max="5641" width="7.42578125" style="41" customWidth="1"/>
    <col min="5642" max="5642" width="6.7109375" style="41" customWidth="1"/>
    <col min="5643" max="5644" width="6.42578125" style="41" customWidth="1"/>
    <col min="5645" max="5645" width="7" style="41" customWidth="1"/>
    <col min="5646" max="5646" width="6.5703125" style="41" customWidth="1"/>
    <col min="5647" max="5647" width="5.7109375" style="41" customWidth="1"/>
    <col min="5648" max="5648" width="7.140625" style="41" customWidth="1"/>
    <col min="5649" max="5649" width="7.42578125" style="41" customWidth="1"/>
    <col min="5650" max="5650" width="7.28515625" style="41" customWidth="1"/>
    <col min="5651" max="5651" width="6.140625" style="41" customWidth="1"/>
    <col min="5652" max="5886" width="9.140625" style="41"/>
    <col min="5887" max="5887" width="3.28515625" style="41" customWidth="1"/>
    <col min="5888" max="5888" width="2.85546875" style="41" customWidth="1"/>
    <col min="5889" max="5889" width="10.85546875" style="41" customWidth="1"/>
    <col min="5890" max="5890" width="13.28515625" style="41" customWidth="1"/>
    <col min="5891" max="5891" width="5.5703125" style="41" customWidth="1"/>
    <col min="5892" max="5892" width="7.28515625" style="41" customWidth="1"/>
    <col min="5893" max="5893" width="7.42578125" style="41" customWidth="1"/>
    <col min="5894" max="5894" width="6.5703125" style="41" customWidth="1"/>
    <col min="5895" max="5895" width="5.7109375" style="41" customWidth="1"/>
    <col min="5896" max="5896" width="7.28515625" style="41" customWidth="1"/>
    <col min="5897" max="5897" width="7.42578125" style="41" customWidth="1"/>
    <col min="5898" max="5898" width="6.7109375" style="41" customWidth="1"/>
    <col min="5899" max="5900" width="6.42578125" style="41" customWidth="1"/>
    <col min="5901" max="5901" width="7" style="41" customWidth="1"/>
    <col min="5902" max="5902" width="6.5703125" style="41" customWidth="1"/>
    <col min="5903" max="5903" width="5.7109375" style="41" customWidth="1"/>
    <col min="5904" max="5904" width="7.140625" style="41" customWidth="1"/>
    <col min="5905" max="5905" width="7.42578125" style="41" customWidth="1"/>
    <col min="5906" max="5906" width="7.28515625" style="41" customWidth="1"/>
    <col min="5907" max="5907" width="6.140625" style="41" customWidth="1"/>
    <col min="5908" max="6142" width="9.140625" style="41"/>
    <col min="6143" max="6143" width="3.28515625" style="41" customWidth="1"/>
    <col min="6144" max="6144" width="2.85546875" style="41" customWidth="1"/>
    <col min="6145" max="6145" width="10.85546875" style="41" customWidth="1"/>
    <col min="6146" max="6146" width="13.28515625" style="41" customWidth="1"/>
    <col min="6147" max="6147" width="5.5703125" style="41" customWidth="1"/>
    <col min="6148" max="6148" width="7.28515625" style="41" customWidth="1"/>
    <col min="6149" max="6149" width="7.42578125" style="41" customWidth="1"/>
    <col min="6150" max="6150" width="6.5703125" style="41" customWidth="1"/>
    <col min="6151" max="6151" width="5.7109375" style="41" customWidth="1"/>
    <col min="6152" max="6152" width="7.28515625" style="41" customWidth="1"/>
    <col min="6153" max="6153" width="7.42578125" style="41" customWidth="1"/>
    <col min="6154" max="6154" width="6.7109375" style="41" customWidth="1"/>
    <col min="6155" max="6156" width="6.42578125" style="41" customWidth="1"/>
    <col min="6157" max="6157" width="7" style="41" customWidth="1"/>
    <col min="6158" max="6158" width="6.5703125" style="41" customWidth="1"/>
    <col min="6159" max="6159" width="5.7109375" style="41" customWidth="1"/>
    <col min="6160" max="6160" width="7.140625" style="41" customWidth="1"/>
    <col min="6161" max="6161" width="7.42578125" style="41" customWidth="1"/>
    <col min="6162" max="6162" width="7.28515625" style="41" customWidth="1"/>
    <col min="6163" max="6163" width="6.140625" style="41" customWidth="1"/>
    <col min="6164" max="6398" width="9.140625" style="41"/>
    <col min="6399" max="6399" width="3.28515625" style="41" customWidth="1"/>
    <col min="6400" max="6400" width="2.85546875" style="41" customWidth="1"/>
    <col min="6401" max="6401" width="10.85546875" style="41" customWidth="1"/>
    <col min="6402" max="6402" width="13.28515625" style="41" customWidth="1"/>
    <col min="6403" max="6403" width="5.5703125" style="41" customWidth="1"/>
    <col min="6404" max="6404" width="7.28515625" style="41" customWidth="1"/>
    <col min="6405" max="6405" width="7.42578125" style="41" customWidth="1"/>
    <col min="6406" max="6406" width="6.5703125" style="41" customWidth="1"/>
    <col min="6407" max="6407" width="5.7109375" style="41" customWidth="1"/>
    <col min="6408" max="6408" width="7.28515625" style="41" customWidth="1"/>
    <col min="6409" max="6409" width="7.42578125" style="41" customWidth="1"/>
    <col min="6410" max="6410" width="6.7109375" style="41" customWidth="1"/>
    <col min="6411" max="6412" width="6.42578125" style="41" customWidth="1"/>
    <col min="6413" max="6413" width="7" style="41" customWidth="1"/>
    <col min="6414" max="6414" width="6.5703125" style="41" customWidth="1"/>
    <col min="6415" max="6415" width="5.7109375" style="41" customWidth="1"/>
    <col min="6416" max="6416" width="7.140625" style="41" customWidth="1"/>
    <col min="6417" max="6417" width="7.42578125" style="41" customWidth="1"/>
    <col min="6418" max="6418" width="7.28515625" style="41" customWidth="1"/>
    <col min="6419" max="6419" width="6.140625" style="41" customWidth="1"/>
    <col min="6420" max="6654" width="9.140625" style="41"/>
    <col min="6655" max="6655" width="3.28515625" style="41" customWidth="1"/>
    <col min="6656" max="6656" width="2.85546875" style="41" customWidth="1"/>
    <col min="6657" max="6657" width="10.85546875" style="41" customWidth="1"/>
    <col min="6658" max="6658" width="13.28515625" style="41" customWidth="1"/>
    <col min="6659" max="6659" width="5.5703125" style="41" customWidth="1"/>
    <col min="6660" max="6660" width="7.28515625" style="41" customWidth="1"/>
    <col min="6661" max="6661" width="7.42578125" style="41" customWidth="1"/>
    <col min="6662" max="6662" width="6.5703125" style="41" customWidth="1"/>
    <col min="6663" max="6663" width="5.7109375" style="41" customWidth="1"/>
    <col min="6664" max="6664" width="7.28515625" style="41" customWidth="1"/>
    <col min="6665" max="6665" width="7.42578125" style="41" customWidth="1"/>
    <col min="6666" max="6666" width="6.7109375" style="41" customWidth="1"/>
    <col min="6667" max="6668" width="6.42578125" style="41" customWidth="1"/>
    <col min="6669" max="6669" width="7" style="41" customWidth="1"/>
    <col min="6670" max="6670" width="6.5703125" style="41" customWidth="1"/>
    <col min="6671" max="6671" width="5.7109375" style="41" customWidth="1"/>
    <col min="6672" max="6672" width="7.140625" style="41" customWidth="1"/>
    <col min="6673" max="6673" width="7.42578125" style="41" customWidth="1"/>
    <col min="6674" max="6674" width="7.28515625" style="41" customWidth="1"/>
    <col min="6675" max="6675" width="6.140625" style="41" customWidth="1"/>
    <col min="6676" max="6910" width="9.140625" style="41"/>
    <col min="6911" max="6911" width="3.28515625" style="41" customWidth="1"/>
    <col min="6912" max="6912" width="2.85546875" style="41" customWidth="1"/>
    <col min="6913" max="6913" width="10.85546875" style="41" customWidth="1"/>
    <col min="6914" max="6914" width="13.28515625" style="41" customWidth="1"/>
    <col min="6915" max="6915" width="5.5703125" style="41" customWidth="1"/>
    <col min="6916" max="6916" width="7.28515625" style="41" customWidth="1"/>
    <col min="6917" max="6917" width="7.42578125" style="41" customWidth="1"/>
    <col min="6918" max="6918" width="6.5703125" style="41" customWidth="1"/>
    <col min="6919" max="6919" width="5.7109375" style="41" customWidth="1"/>
    <col min="6920" max="6920" width="7.28515625" style="41" customWidth="1"/>
    <col min="6921" max="6921" width="7.42578125" style="41" customWidth="1"/>
    <col min="6922" max="6922" width="6.7109375" style="41" customWidth="1"/>
    <col min="6923" max="6924" width="6.42578125" style="41" customWidth="1"/>
    <col min="6925" max="6925" width="7" style="41" customWidth="1"/>
    <col min="6926" max="6926" width="6.5703125" style="41" customWidth="1"/>
    <col min="6927" max="6927" width="5.7109375" style="41" customWidth="1"/>
    <col min="6928" max="6928" width="7.140625" style="41" customWidth="1"/>
    <col min="6929" max="6929" width="7.42578125" style="41" customWidth="1"/>
    <col min="6930" max="6930" width="7.28515625" style="41" customWidth="1"/>
    <col min="6931" max="6931" width="6.140625" style="41" customWidth="1"/>
    <col min="6932" max="7166" width="9.140625" style="41"/>
    <col min="7167" max="7167" width="3.28515625" style="41" customWidth="1"/>
    <col min="7168" max="7168" width="2.85546875" style="41" customWidth="1"/>
    <col min="7169" max="7169" width="10.85546875" style="41" customWidth="1"/>
    <col min="7170" max="7170" width="13.28515625" style="41" customWidth="1"/>
    <col min="7171" max="7171" width="5.5703125" style="41" customWidth="1"/>
    <col min="7172" max="7172" width="7.28515625" style="41" customWidth="1"/>
    <col min="7173" max="7173" width="7.42578125" style="41" customWidth="1"/>
    <col min="7174" max="7174" width="6.5703125" style="41" customWidth="1"/>
    <col min="7175" max="7175" width="5.7109375" style="41" customWidth="1"/>
    <col min="7176" max="7176" width="7.28515625" style="41" customWidth="1"/>
    <col min="7177" max="7177" width="7.42578125" style="41" customWidth="1"/>
    <col min="7178" max="7178" width="6.7109375" style="41" customWidth="1"/>
    <col min="7179" max="7180" width="6.42578125" style="41" customWidth="1"/>
    <col min="7181" max="7181" width="7" style="41" customWidth="1"/>
    <col min="7182" max="7182" width="6.5703125" style="41" customWidth="1"/>
    <col min="7183" max="7183" width="5.7109375" style="41" customWidth="1"/>
    <col min="7184" max="7184" width="7.140625" style="41" customWidth="1"/>
    <col min="7185" max="7185" width="7.42578125" style="41" customWidth="1"/>
    <col min="7186" max="7186" width="7.28515625" style="41" customWidth="1"/>
    <col min="7187" max="7187" width="6.140625" style="41" customWidth="1"/>
    <col min="7188" max="7422" width="9.140625" style="41"/>
    <col min="7423" max="7423" width="3.28515625" style="41" customWidth="1"/>
    <col min="7424" max="7424" width="2.85546875" style="41" customWidth="1"/>
    <col min="7425" max="7425" width="10.85546875" style="41" customWidth="1"/>
    <col min="7426" max="7426" width="13.28515625" style="41" customWidth="1"/>
    <col min="7427" max="7427" width="5.5703125" style="41" customWidth="1"/>
    <col min="7428" max="7428" width="7.28515625" style="41" customWidth="1"/>
    <col min="7429" max="7429" width="7.42578125" style="41" customWidth="1"/>
    <col min="7430" max="7430" width="6.5703125" style="41" customWidth="1"/>
    <col min="7431" max="7431" width="5.7109375" style="41" customWidth="1"/>
    <col min="7432" max="7432" width="7.28515625" style="41" customWidth="1"/>
    <col min="7433" max="7433" width="7.42578125" style="41" customWidth="1"/>
    <col min="7434" max="7434" width="6.7109375" style="41" customWidth="1"/>
    <col min="7435" max="7436" width="6.42578125" style="41" customWidth="1"/>
    <col min="7437" max="7437" width="7" style="41" customWidth="1"/>
    <col min="7438" max="7438" width="6.5703125" style="41" customWidth="1"/>
    <col min="7439" max="7439" width="5.7109375" style="41" customWidth="1"/>
    <col min="7440" max="7440" width="7.140625" style="41" customWidth="1"/>
    <col min="7441" max="7441" width="7.42578125" style="41" customWidth="1"/>
    <col min="7442" max="7442" width="7.28515625" style="41" customWidth="1"/>
    <col min="7443" max="7443" width="6.140625" style="41" customWidth="1"/>
    <col min="7444" max="7678" width="9.140625" style="41"/>
    <col min="7679" max="7679" width="3.28515625" style="41" customWidth="1"/>
    <col min="7680" max="7680" width="2.85546875" style="41" customWidth="1"/>
    <col min="7681" max="7681" width="10.85546875" style="41" customWidth="1"/>
    <col min="7682" max="7682" width="13.28515625" style="41" customWidth="1"/>
    <col min="7683" max="7683" width="5.5703125" style="41" customWidth="1"/>
    <col min="7684" max="7684" width="7.28515625" style="41" customWidth="1"/>
    <col min="7685" max="7685" width="7.42578125" style="41" customWidth="1"/>
    <col min="7686" max="7686" width="6.5703125" style="41" customWidth="1"/>
    <col min="7687" max="7687" width="5.7109375" style="41" customWidth="1"/>
    <col min="7688" max="7688" width="7.28515625" style="41" customWidth="1"/>
    <col min="7689" max="7689" width="7.42578125" style="41" customWidth="1"/>
    <col min="7690" max="7690" width="6.7109375" style="41" customWidth="1"/>
    <col min="7691" max="7692" width="6.42578125" style="41" customWidth="1"/>
    <col min="7693" max="7693" width="7" style="41" customWidth="1"/>
    <col min="7694" max="7694" width="6.5703125" style="41" customWidth="1"/>
    <col min="7695" max="7695" width="5.7109375" style="41" customWidth="1"/>
    <col min="7696" max="7696" width="7.140625" style="41" customWidth="1"/>
    <col min="7697" max="7697" width="7.42578125" style="41" customWidth="1"/>
    <col min="7698" max="7698" width="7.28515625" style="41" customWidth="1"/>
    <col min="7699" max="7699" width="6.140625" style="41" customWidth="1"/>
    <col min="7700" max="7934" width="9.140625" style="41"/>
    <col min="7935" max="7935" width="3.28515625" style="41" customWidth="1"/>
    <col min="7936" max="7936" width="2.85546875" style="41" customWidth="1"/>
    <col min="7937" max="7937" width="10.85546875" style="41" customWidth="1"/>
    <col min="7938" max="7938" width="13.28515625" style="41" customWidth="1"/>
    <col min="7939" max="7939" width="5.5703125" style="41" customWidth="1"/>
    <col min="7940" max="7940" width="7.28515625" style="41" customWidth="1"/>
    <col min="7941" max="7941" width="7.42578125" style="41" customWidth="1"/>
    <col min="7942" max="7942" width="6.5703125" style="41" customWidth="1"/>
    <col min="7943" max="7943" width="5.7109375" style="41" customWidth="1"/>
    <col min="7944" max="7944" width="7.28515625" style="41" customWidth="1"/>
    <col min="7945" max="7945" width="7.42578125" style="41" customWidth="1"/>
    <col min="7946" max="7946" width="6.7109375" style="41" customWidth="1"/>
    <col min="7947" max="7948" width="6.42578125" style="41" customWidth="1"/>
    <col min="7949" max="7949" width="7" style="41" customWidth="1"/>
    <col min="7950" max="7950" width="6.5703125" style="41" customWidth="1"/>
    <col min="7951" max="7951" width="5.7109375" style="41" customWidth="1"/>
    <col min="7952" max="7952" width="7.140625" style="41" customWidth="1"/>
    <col min="7953" max="7953" width="7.42578125" style="41" customWidth="1"/>
    <col min="7954" max="7954" width="7.28515625" style="41" customWidth="1"/>
    <col min="7955" max="7955" width="6.140625" style="41" customWidth="1"/>
    <col min="7956" max="8190" width="9.140625" style="41"/>
    <col min="8191" max="8191" width="3.28515625" style="41" customWidth="1"/>
    <col min="8192" max="8192" width="2.85546875" style="41" customWidth="1"/>
    <col min="8193" max="8193" width="10.85546875" style="41" customWidth="1"/>
    <col min="8194" max="8194" width="13.28515625" style="41" customWidth="1"/>
    <col min="8195" max="8195" width="5.5703125" style="41" customWidth="1"/>
    <col min="8196" max="8196" width="7.28515625" style="41" customWidth="1"/>
    <col min="8197" max="8197" width="7.42578125" style="41" customWidth="1"/>
    <col min="8198" max="8198" width="6.5703125" style="41" customWidth="1"/>
    <col min="8199" max="8199" width="5.7109375" style="41" customWidth="1"/>
    <col min="8200" max="8200" width="7.28515625" style="41" customWidth="1"/>
    <col min="8201" max="8201" width="7.42578125" style="41" customWidth="1"/>
    <col min="8202" max="8202" width="6.7109375" style="41" customWidth="1"/>
    <col min="8203" max="8204" width="6.42578125" style="41" customWidth="1"/>
    <col min="8205" max="8205" width="7" style="41" customWidth="1"/>
    <col min="8206" max="8206" width="6.5703125" style="41" customWidth="1"/>
    <col min="8207" max="8207" width="5.7109375" style="41" customWidth="1"/>
    <col min="8208" max="8208" width="7.140625" style="41" customWidth="1"/>
    <col min="8209" max="8209" width="7.42578125" style="41" customWidth="1"/>
    <col min="8210" max="8210" width="7.28515625" style="41" customWidth="1"/>
    <col min="8211" max="8211" width="6.140625" style="41" customWidth="1"/>
    <col min="8212" max="8446" width="9.140625" style="41"/>
    <col min="8447" max="8447" width="3.28515625" style="41" customWidth="1"/>
    <col min="8448" max="8448" width="2.85546875" style="41" customWidth="1"/>
    <col min="8449" max="8449" width="10.85546875" style="41" customWidth="1"/>
    <col min="8450" max="8450" width="13.28515625" style="41" customWidth="1"/>
    <col min="8451" max="8451" width="5.5703125" style="41" customWidth="1"/>
    <col min="8452" max="8452" width="7.28515625" style="41" customWidth="1"/>
    <col min="8453" max="8453" width="7.42578125" style="41" customWidth="1"/>
    <col min="8454" max="8454" width="6.5703125" style="41" customWidth="1"/>
    <col min="8455" max="8455" width="5.7109375" style="41" customWidth="1"/>
    <col min="8456" max="8456" width="7.28515625" style="41" customWidth="1"/>
    <col min="8457" max="8457" width="7.42578125" style="41" customWidth="1"/>
    <col min="8458" max="8458" width="6.7109375" style="41" customWidth="1"/>
    <col min="8459" max="8460" width="6.42578125" style="41" customWidth="1"/>
    <col min="8461" max="8461" width="7" style="41" customWidth="1"/>
    <col min="8462" max="8462" width="6.5703125" style="41" customWidth="1"/>
    <col min="8463" max="8463" width="5.7109375" style="41" customWidth="1"/>
    <col min="8464" max="8464" width="7.140625" style="41" customWidth="1"/>
    <col min="8465" max="8465" width="7.42578125" style="41" customWidth="1"/>
    <col min="8466" max="8466" width="7.28515625" style="41" customWidth="1"/>
    <col min="8467" max="8467" width="6.140625" style="41" customWidth="1"/>
    <col min="8468" max="8702" width="9.140625" style="41"/>
    <col min="8703" max="8703" width="3.28515625" style="41" customWidth="1"/>
    <col min="8704" max="8704" width="2.85546875" style="41" customWidth="1"/>
    <col min="8705" max="8705" width="10.85546875" style="41" customWidth="1"/>
    <col min="8706" max="8706" width="13.28515625" style="41" customWidth="1"/>
    <col min="8707" max="8707" width="5.5703125" style="41" customWidth="1"/>
    <col min="8708" max="8708" width="7.28515625" style="41" customWidth="1"/>
    <col min="8709" max="8709" width="7.42578125" style="41" customWidth="1"/>
    <col min="8710" max="8710" width="6.5703125" style="41" customWidth="1"/>
    <col min="8711" max="8711" width="5.7109375" style="41" customWidth="1"/>
    <col min="8712" max="8712" width="7.28515625" style="41" customWidth="1"/>
    <col min="8713" max="8713" width="7.42578125" style="41" customWidth="1"/>
    <col min="8714" max="8714" width="6.7109375" style="41" customWidth="1"/>
    <col min="8715" max="8716" width="6.42578125" style="41" customWidth="1"/>
    <col min="8717" max="8717" width="7" style="41" customWidth="1"/>
    <col min="8718" max="8718" width="6.5703125" style="41" customWidth="1"/>
    <col min="8719" max="8719" width="5.7109375" style="41" customWidth="1"/>
    <col min="8720" max="8720" width="7.140625" style="41" customWidth="1"/>
    <col min="8721" max="8721" width="7.42578125" style="41" customWidth="1"/>
    <col min="8722" max="8722" width="7.28515625" style="41" customWidth="1"/>
    <col min="8723" max="8723" width="6.140625" style="41" customWidth="1"/>
    <col min="8724" max="8958" width="9.140625" style="41"/>
    <col min="8959" max="8959" width="3.28515625" style="41" customWidth="1"/>
    <col min="8960" max="8960" width="2.85546875" style="41" customWidth="1"/>
    <col min="8961" max="8961" width="10.85546875" style="41" customWidth="1"/>
    <col min="8962" max="8962" width="13.28515625" style="41" customWidth="1"/>
    <col min="8963" max="8963" width="5.5703125" style="41" customWidth="1"/>
    <col min="8964" max="8964" width="7.28515625" style="41" customWidth="1"/>
    <col min="8965" max="8965" width="7.42578125" style="41" customWidth="1"/>
    <col min="8966" max="8966" width="6.5703125" style="41" customWidth="1"/>
    <col min="8967" max="8967" width="5.7109375" style="41" customWidth="1"/>
    <col min="8968" max="8968" width="7.28515625" style="41" customWidth="1"/>
    <col min="8969" max="8969" width="7.42578125" style="41" customWidth="1"/>
    <col min="8970" max="8970" width="6.7109375" style="41" customWidth="1"/>
    <col min="8971" max="8972" width="6.42578125" style="41" customWidth="1"/>
    <col min="8973" max="8973" width="7" style="41" customWidth="1"/>
    <col min="8974" max="8974" width="6.5703125" style="41" customWidth="1"/>
    <col min="8975" max="8975" width="5.7109375" style="41" customWidth="1"/>
    <col min="8976" max="8976" width="7.140625" style="41" customWidth="1"/>
    <col min="8977" max="8977" width="7.42578125" style="41" customWidth="1"/>
    <col min="8978" max="8978" width="7.28515625" style="41" customWidth="1"/>
    <col min="8979" max="8979" width="6.140625" style="41" customWidth="1"/>
    <col min="8980" max="9214" width="9.140625" style="41"/>
    <col min="9215" max="9215" width="3.28515625" style="41" customWidth="1"/>
    <col min="9216" max="9216" width="2.85546875" style="41" customWidth="1"/>
    <col min="9217" max="9217" width="10.85546875" style="41" customWidth="1"/>
    <col min="9218" max="9218" width="13.28515625" style="41" customWidth="1"/>
    <col min="9219" max="9219" width="5.5703125" style="41" customWidth="1"/>
    <col min="9220" max="9220" width="7.28515625" style="41" customWidth="1"/>
    <col min="9221" max="9221" width="7.42578125" style="41" customWidth="1"/>
    <col min="9222" max="9222" width="6.5703125" style="41" customWidth="1"/>
    <col min="9223" max="9223" width="5.7109375" style="41" customWidth="1"/>
    <col min="9224" max="9224" width="7.28515625" style="41" customWidth="1"/>
    <col min="9225" max="9225" width="7.42578125" style="41" customWidth="1"/>
    <col min="9226" max="9226" width="6.7109375" style="41" customWidth="1"/>
    <col min="9227" max="9228" width="6.42578125" style="41" customWidth="1"/>
    <col min="9229" max="9229" width="7" style="41" customWidth="1"/>
    <col min="9230" max="9230" width="6.5703125" style="41" customWidth="1"/>
    <col min="9231" max="9231" width="5.7109375" style="41" customWidth="1"/>
    <col min="9232" max="9232" width="7.140625" style="41" customWidth="1"/>
    <col min="9233" max="9233" width="7.42578125" style="41" customWidth="1"/>
    <col min="9234" max="9234" width="7.28515625" style="41" customWidth="1"/>
    <col min="9235" max="9235" width="6.140625" style="41" customWidth="1"/>
    <col min="9236" max="9470" width="9.140625" style="41"/>
    <col min="9471" max="9471" width="3.28515625" style="41" customWidth="1"/>
    <col min="9472" max="9472" width="2.85546875" style="41" customWidth="1"/>
    <col min="9473" max="9473" width="10.85546875" style="41" customWidth="1"/>
    <col min="9474" max="9474" width="13.28515625" style="41" customWidth="1"/>
    <col min="9475" max="9475" width="5.5703125" style="41" customWidth="1"/>
    <col min="9476" max="9476" width="7.28515625" style="41" customWidth="1"/>
    <col min="9477" max="9477" width="7.42578125" style="41" customWidth="1"/>
    <col min="9478" max="9478" width="6.5703125" style="41" customWidth="1"/>
    <col min="9479" max="9479" width="5.7109375" style="41" customWidth="1"/>
    <col min="9480" max="9480" width="7.28515625" style="41" customWidth="1"/>
    <col min="9481" max="9481" width="7.42578125" style="41" customWidth="1"/>
    <col min="9482" max="9482" width="6.7109375" style="41" customWidth="1"/>
    <col min="9483" max="9484" width="6.42578125" style="41" customWidth="1"/>
    <col min="9485" max="9485" width="7" style="41" customWidth="1"/>
    <col min="9486" max="9486" width="6.5703125" style="41" customWidth="1"/>
    <col min="9487" max="9487" width="5.7109375" style="41" customWidth="1"/>
    <col min="9488" max="9488" width="7.140625" style="41" customWidth="1"/>
    <col min="9489" max="9489" width="7.42578125" style="41" customWidth="1"/>
    <col min="9490" max="9490" width="7.28515625" style="41" customWidth="1"/>
    <col min="9491" max="9491" width="6.140625" style="41" customWidth="1"/>
    <col min="9492" max="9726" width="9.140625" style="41"/>
    <col min="9727" max="9727" width="3.28515625" style="41" customWidth="1"/>
    <col min="9728" max="9728" width="2.85546875" style="41" customWidth="1"/>
    <col min="9729" max="9729" width="10.85546875" style="41" customWidth="1"/>
    <col min="9730" max="9730" width="13.28515625" style="41" customWidth="1"/>
    <col min="9731" max="9731" width="5.5703125" style="41" customWidth="1"/>
    <col min="9732" max="9732" width="7.28515625" style="41" customWidth="1"/>
    <col min="9733" max="9733" width="7.42578125" style="41" customWidth="1"/>
    <col min="9734" max="9734" width="6.5703125" style="41" customWidth="1"/>
    <col min="9735" max="9735" width="5.7109375" style="41" customWidth="1"/>
    <col min="9736" max="9736" width="7.28515625" style="41" customWidth="1"/>
    <col min="9737" max="9737" width="7.42578125" style="41" customWidth="1"/>
    <col min="9738" max="9738" width="6.7109375" style="41" customWidth="1"/>
    <col min="9739" max="9740" width="6.42578125" style="41" customWidth="1"/>
    <col min="9741" max="9741" width="7" style="41" customWidth="1"/>
    <col min="9742" max="9742" width="6.5703125" style="41" customWidth="1"/>
    <col min="9743" max="9743" width="5.7109375" style="41" customWidth="1"/>
    <col min="9744" max="9744" width="7.140625" style="41" customWidth="1"/>
    <col min="9745" max="9745" width="7.42578125" style="41" customWidth="1"/>
    <col min="9746" max="9746" width="7.28515625" style="41" customWidth="1"/>
    <col min="9747" max="9747" width="6.140625" style="41" customWidth="1"/>
    <col min="9748" max="9982" width="9.140625" style="41"/>
    <col min="9983" max="9983" width="3.28515625" style="41" customWidth="1"/>
    <col min="9984" max="9984" width="2.85546875" style="41" customWidth="1"/>
    <col min="9985" max="9985" width="10.85546875" style="41" customWidth="1"/>
    <col min="9986" max="9986" width="13.28515625" style="41" customWidth="1"/>
    <col min="9987" max="9987" width="5.5703125" style="41" customWidth="1"/>
    <col min="9988" max="9988" width="7.28515625" style="41" customWidth="1"/>
    <col min="9989" max="9989" width="7.42578125" style="41" customWidth="1"/>
    <col min="9990" max="9990" width="6.5703125" style="41" customWidth="1"/>
    <col min="9991" max="9991" width="5.7109375" style="41" customWidth="1"/>
    <col min="9992" max="9992" width="7.28515625" style="41" customWidth="1"/>
    <col min="9993" max="9993" width="7.42578125" style="41" customWidth="1"/>
    <col min="9994" max="9994" width="6.7109375" style="41" customWidth="1"/>
    <col min="9995" max="9996" width="6.42578125" style="41" customWidth="1"/>
    <col min="9997" max="9997" width="7" style="41" customWidth="1"/>
    <col min="9998" max="9998" width="6.5703125" style="41" customWidth="1"/>
    <col min="9999" max="9999" width="5.7109375" style="41" customWidth="1"/>
    <col min="10000" max="10000" width="7.140625" style="41" customWidth="1"/>
    <col min="10001" max="10001" width="7.42578125" style="41" customWidth="1"/>
    <col min="10002" max="10002" width="7.28515625" style="41" customWidth="1"/>
    <col min="10003" max="10003" width="6.140625" style="41" customWidth="1"/>
    <col min="10004" max="10238" width="9.140625" style="41"/>
    <col min="10239" max="10239" width="3.28515625" style="41" customWidth="1"/>
    <col min="10240" max="10240" width="2.85546875" style="41" customWidth="1"/>
    <col min="10241" max="10241" width="10.85546875" style="41" customWidth="1"/>
    <col min="10242" max="10242" width="13.28515625" style="41" customWidth="1"/>
    <col min="10243" max="10243" width="5.5703125" style="41" customWidth="1"/>
    <col min="10244" max="10244" width="7.28515625" style="41" customWidth="1"/>
    <col min="10245" max="10245" width="7.42578125" style="41" customWidth="1"/>
    <col min="10246" max="10246" width="6.5703125" style="41" customWidth="1"/>
    <col min="10247" max="10247" width="5.7109375" style="41" customWidth="1"/>
    <col min="10248" max="10248" width="7.28515625" style="41" customWidth="1"/>
    <col min="10249" max="10249" width="7.42578125" style="41" customWidth="1"/>
    <col min="10250" max="10250" width="6.7109375" style="41" customWidth="1"/>
    <col min="10251" max="10252" width="6.42578125" style="41" customWidth="1"/>
    <col min="10253" max="10253" width="7" style="41" customWidth="1"/>
    <col min="10254" max="10254" width="6.5703125" style="41" customWidth="1"/>
    <col min="10255" max="10255" width="5.7109375" style="41" customWidth="1"/>
    <col min="10256" max="10256" width="7.140625" style="41" customWidth="1"/>
    <col min="10257" max="10257" width="7.42578125" style="41" customWidth="1"/>
    <col min="10258" max="10258" width="7.28515625" style="41" customWidth="1"/>
    <col min="10259" max="10259" width="6.140625" style="41" customWidth="1"/>
    <col min="10260" max="10494" width="9.140625" style="41"/>
    <col min="10495" max="10495" width="3.28515625" style="41" customWidth="1"/>
    <col min="10496" max="10496" width="2.85546875" style="41" customWidth="1"/>
    <col min="10497" max="10497" width="10.85546875" style="41" customWidth="1"/>
    <col min="10498" max="10498" width="13.28515625" style="41" customWidth="1"/>
    <col min="10499" max="10499" width="5.5703125" style="41" customWidth="1"/>
    <col min="10500" max="10500" width="7.28515625" style="41" customWidth="1"/>
    <col min="10501" max="10501" width="7.42578125" style="41" customWidth="1"/>
    <col min="10502" max="10502" width="6.5703125" style="41" customWidth="1"/>
    <col min="10503" max="10503" width="5.7109375" style="41" customWidth="1"/>
    <col min="10504" max="10504" width="7.28515625" style="41" customWidth="1"/>
    <col min="10505" max="10505" width="7.42578125" style="41" customWidth="1"/>
    <col min="10506" max="10506" width="6.7109375" style="41" customWidth="1"/>
    <col min="10507" max="10508" width="6.42578125" style="41" customWidth="1"/>
    <col min="10509" max="10509" width="7" style="41" customWidth="1"/>
    <col min="10510" max="10510" width="6.5703125" style="41" customWidth="1"/>
    <col min="10511" max="10511" width="5.7109375" style="41" customWidth="1"/>
    <col min="10512" max="10512" width="7.140625" style="41" customWidth="1"/>
    <col min="10513" max="10513" width="7.42578125" style="41" customWidth="1"/>
    <col min="10514" max="10514" width="7.28515625" style="41" customWidth="1"/>
    <col min="10515" max="10515" width="6.140625" style="41" customWidth="1"/>
    <col min="10516" max="10750" width="9.140625" style="41"/>
    <col min="10751" max="10751" width="3.28515625" style="41" customWidth="1"/>
    <col min="10752" max="10752" width="2.85546875" style="41" customWidth="1"/>
    <col min="10753" max="10753" width="10.85546875" style="41" customWidth="1"/>
    <col min="10754" max="10754" width="13.28515625" style="41" customWidth="1"/>
    <col min="10755" max="10755" width="5.5703125" style="41" customWidth="1"/>
    <col min="10756" max="10756" width="7.28515625" style="41" customWidth="1"/>
    <col min="10757" max="10757" width="7.42578125" style="41" customWidth="1"/>
    <col min="10758" max="10758" width="6.5703125" style="41" customWidth="1"/>
    <col min="10759" max="10759" width="5.7109375" style="41" customWidth="1"/>
    <col min="10760" max="10760" width="7.28515625" style="41" customWidth="1"/>
    <col min="10761" max="10761" width="7.42578125" style="41" customWidth="1"/>
    <col min="10762" max="10762" width="6.7109375" style="41" customWidth="1"/>
    <col min="10763" max="10764" width="6.42578125" style="41" customWidth="1"/>
    <col min="10765" max="10765" width="7" style="41" customWidth="1"/>
    <col min="10766" max="10766" width="6.5703125" style="41" customWidth="1"/>
    <col min="10767" max="10767" width="5.7109375" style="41" customWidth="1"/>
    <col min="10768" max="10768" width="7.140625" style="41" customWidth="1"/>
    <col min="10769" max="10769" width="7.42578125" style="41" customWidth="1"/>
    <col min="10770" max="10770" width="7.28515625" style="41" customWidth="1"/>
    <col min="10771" max="10771" width="6.140625" style="41" customWidth="1"/>
    <col min="10772" max="11006" width="9.140625" style="41"/>
    <col min="11007" max="11007" width="3.28515625" style="41" customWidth="1"/>
    <col min="11008" max="11008" width="2.85546875" style="41" customWidth="1"/>
    <col min="11009" max="11009" width="10.85546875" style="41" customWidth="1"/>
    <col min="11010" max="11010" width="13.28515625" style="41" customWidth="1"/>
    <col min="11011" max="11011" width="5.5703125" style="41" customWidth="1"/>
    <col min="11012" max="11012" width="7.28515625" style="41" customWidth="1"/>
    <col min="11013" max="11013" width="7.42578125" style="41" customWidth="1"/>
    <col min="11014" max="11014" width="6.5703125" style="41" customWidth="1"/>
    <col min="11015" max="11015" width="5.7109375" style="41" customWidth="1"/>
    <col min="11016" max="11016" width="7.28515625" style="41" customWidth="1"/>
    <col min="11017" max="11017" width="7.42578125" style="41" customWidth="1"/>
    <col min="11018" max="11018" width="6.7109375" style="41" customWidth="1"/>
    <col min="11019" max="11020" width="6.42578125" style="41" customWidth="1"/>
    <col min="11021" max="11021" width="7" style="41" customWidth="1"/>
    <col min="11022" max="11022" width="6.5703125" style="41" customWidth="1"/>
    <col min="11023" max="11023" width="5.7109375" style="41" customWidth="1"/>
    <col min="11024" max="11024" width="7.140625" style="41" customWidth="1"/>
    <col min="11025" max="11025" width="7.42578125" style="41" customWidth="1"/>
    <col min="11026" max="11026" width="7.28515625" style="41" customWidth="1"/>
    <col min="11027" max="11027" width="6.140625" style="41" customWidth="1"/>
    <col min="11028" max="11262" width="9.140625" style="41"/>
    <col min="11263" max="11263" width="3.28515625" style="41" customWidth="1"/>
    <col min="11264" max="11264" width="2.85546875" style="41" customWidth="1"/>
    <col min="11265" max="11265" width="10.85546875" style="41" customWidth="1"/>
    <col min="11266" max="11266" width="13.28515625" style="41" customWidth="1"/>
    <col min="11267" max="11267" width="5.5703125" style="41" customWidth="1"/>
    <col min="11268" max="11268" width="7.28515625" style="41" customWidth="1"/>
    <col min="11269" max="11269" width="7.42578125" style="41" customWidth="1"/>
    <col min="11270" max="11270" width="6.5703125" style="41" customWidth="1"/>
    <col min="11271" max="11271" width="5.7109375" style="41" customWidth="1"/>
    <col min="11272" max="11272" width="7.28515625" style="41" customWidth="1"/>
    <col min="11273" max="11273" width="7.42578125" style="41" customWidth="1"/>
    <col min="11274" max="11274" width="6.7109375" style="41" customWidth="1"/>
    <col min="11275" max="11276" width="6.42578125" style="41" customWidth="1"/>
    <col min="11277" max="11277" width="7" style="41" customWidth="1"/>
    <col min="11278" max="11278" width="6.5703125" style="41" customWidth="1"/>
    <col min="11279" max="11279" width="5.7109375" style="41" customWidth="1"/>
    <col min="11280" max="11280" width="7.140625" style="41" customWidth="1"/>
    <col min="11281" max="11281" width="7.42578125" style="41" customWidth="1"/>
    <col min="11282" max="11282" width="7.28515625" style="41" customWidth="1"/>
    <col min="11283" max="11283" width="6.140625" style="41" customWidth="1"/>
    <col min="11284" max="11518" width="9.140625" style="41"/>
    <col min="11519" max="11519" width="3.28515625" style="41" customWidth="1"/>
    <col min="11520" max="11520" width="2.85546875" style="41" customWidth="1"/>
    <col min="11521" max="11521" width="10.85546875" style="41" customWidth="1"/>
    <col min="11522" max="11522" width="13.28515625" style="41" customWidth="1"/>
    <col min="11523" max="11523" width="5.5703125" style="41" customWidth="1"/>
    <col min="11524" max="11524" width="7.28515625" style="41" customWidth="1"/>
    <col min="11525" max="11525" width="7.42578125" style="41" customWidth="1"/>
    <col min="11526" max="11526" width="6.5703125" style="41" customWidth="1"/>
    <col min="11527" max="11527" width="5.7109375" style="41" customWidth="1"/>
    <col min="11528" max="11528" width="7.28515625" style="41" customWidth="1"/>
    <col min="11529" max="11529" width="7.42578125" style="41" customWidth="1"/>
    <col min="11530" max="11530" width="6.7109375" style="41" customWidth="1"/>
    <col min="11531" max="11532" width="6.42578125" style="41" customWidth="1"/>
    <col min="11533" max="11533" width="7" style="41" customWidth="1"/>
    <col min="11534" max="11534" width="6.5703125" style="41" customWidth="1"/>
    <col min="11535" max="11535" width="5.7109375" style="41" customWidth="1"/>
    <col min="11536" max="11536" width="7.140625" style="41" customWidth="1"/>
    <col min="11537" max="11537" width="7.42578125" style="41" customWidth="1"/>
    <col min="11538" max="11538" width="7.28515625" style="41" customWidth="1"/>
    <col min="11539" max="11539" width="6.140625" style="41" customWidth="1"/>
    <col min="11540" max="11774" width="9.140625" style="41"/>
    <col min="11775" max="11775" width="3.28515625" style="41" customWidth="1"/>
    <col min="11776" max="11776" width="2.85546875" style="41" customWidth="1"/>
    <col min="11777" max="11777" width="10.85546875" style="41" customWidth="1"/>
    <col min="11778" max="11778" width="13.28515625" style="41" customWidth="1"/>
    <col min="11779" max="11779" width="5.5703125" style="41" customWidth="1"/>
    <col min="11780" max="11780" width="7.28515625" style="41" customWidth="1"/>
    <col min="11781" max="11781" width="7.42578125" style="41" customWidth="1"/>
    <col min="11782" max="11782" width="6.5703125" style="41" customWidth="1"/>
    <col min="11783" max="11783" width="5.7109375" style="41" customWidth="1"/>
    <col min="11784" max="11784" width="7.28515625" style="41" customWidth="1"/>
    <col min="11785" max="11785" width="7.42578125" style="41" customWidth="1"/>
    <col min="11786" max="11786" width="6.7109375" style="41" customWidth="1"/>
    <col min="11787" max="11788" width="6.42578125" style="41" customWidth="1"/>
    <col min="11789" max="11789" width="7" style="41" customWidth="1"/>
    <col min="11790" max="11790" width="6.5703125" style="41" customWidth="1"/>
    <col min="11791" max="11791" width="5.7109375" style="41" customWidth="1"/>
    <col min="11792" max="11792" width="7.140625" style="41" customWidth="1"/>
    <col min="11793" max="11793" width="7.42578125" style="41" customWidth="1"/>
    <col min="11794" max="11794" width="7.28515625" style="41" customWidth="1"/>
    <col min="11795" max="11795" width="6.140625" style="41" customWidth="1"/>
    <col min="11796" max="12030" width="9.140625" style="41"/>
    <col min="12031" max="12031" width="3.28515625" style="41" customWidth="1"/>
    <col min="12032" max="12032" width="2.85546875" style="41" customWidth="1"/>
    <col min="12033" max="12033" width="10.85546875" style="41" customWidth="1"/>
    <col min="12034" max="12034" width="13.28515625" style="41" customWidth="1"/>
    <col min="12035" max="12035" width="5.5703125" style="41" customWidth="1"/>
    <col min="12036" max="12036" width="7.28515625" style="41" customWidth="1"/>
    <col min="12037" max="12037" width="7.42578125" style="41" customWidth="1"/>
    <col min="12038" max="12038" width="6.5703125" style="41" customWidth="1"/>
    <col min="12039" max="12039" width="5.7109375" style="41" customWidth="1"/>
    <col min="12040" max="12040" width="7.28515625" style="41" customWidth="1"/>
    <col min="12041" max="12041" width="7.42578125" style="41" customWidth="1"/>
    <col min="12042" max="12042" width="6.7109375" style="41" customWidth="1"/>
    <col min="12043" max="12044" width="6.42578125" style="41" customWidth="1"/>
    <col min="12045" max="12045" width="7" style="41" customWidth="1"/>
    <col min="12046" max="12046" width="6.5703125" style="41" customWidth="1"/>
    <col min="12047" max="12047" width="5.7109375" style="41" customWidth="1"/>
    <col min="12048" max="12048" width="7.140625" style="41" customWidth="1"/>
    <col min="12049" max="12049" width="7.42578125" style="41" customWidth="1"/>
    <col min="12050" max="12050" width="7.28515625" style="41" customWidth="1"/>
    <col min="12051" max="12051" width="6.140625" style="41" customWidth="1"/>
    <col min="12052" max="12286" width="9.140625" style="41"/>
    <col min="12287" max="12287" width="3.28515625" style="41" customWidth="1"/>
    <col min="12288" max="12288" width="2.85546875" style="41" customWidth="1"/>
    <col min="12289" max="12289" width="10.85546875" style="41" customWidth="1"/>
    <col min="12290" max="12290" width="13.28515625" style="41" customWidth="1"/>
    <col min="12291" max="12291" width="5.5703125" style="41" customWidth="1"/>
    <col min="12292" max="12292" width="7.28515625" style="41" customWidth="1"/>
    <col min="12293" max="12293" width="7.42578125" style="41" customWidth="1"/>
    <col min="12294" max="12294" width="6.5703125" style="41" customWidth="1"/>
    <col min="12295" max="12295" width="5.7109375" style="41" customWidth="1"/>
    <col min="12296" max="12296" width="7.28515625" style="41" customWidth="1"/>
    <col min="12297" max="12297" width="7.42578125" style="41" customWidth="1"/>
    <col min="12298" max="12298" width="6.7109375" style="41" customWidth="1"/>
    <col min="12299" max="12300" width="6.42578125" style="41" customWidth="1"/>
    <col min="12301" max="12301" width="7" style="41" customWidth="1"/>
    <col min="12302" max="12302" width="6.5703125" style="41" customWidth="1"/>
    <col min="12303" max="12303" width="5.7109375" style="41" customWidth="1"/>
    <col min="12304" max="12304" width="7.140625" style="41" customWidth="1"/>
    <col min="12305" max="12305" width="7.42578125" style="41" customWidth="1"/>
    <col min="12306" max="12306" width="7.28515625" style="41" customWidth="1"/>
    <col min="12307" max="12307" width="6.140625" style="41" customWidth="1"/>
    <col min="12308" max="12542" width="9.140625" style="41"/>
    <col min="12543" max="12543" width="3.28515625" style="41" customWidth="1"/>
    <col min="12544" max="12544" width="2.85546875" style="41" customWidth="1"/>
    <col min="12545" max="12545" width="10.85546875" style="41" customWidth="1"/>
    <col min="12546" max="12546" width="13.28515625" style="41" customWidth="1"/>
    <col min="12547" max="12547" width="5.5703125" style="41" customWidth="1"/>
    <col min="12548" max="12548" width="7.28515625" style="41" customWidth="1"/>
    <col min="12549" max="12549" width="7.42578125" style="41" customWidth="1"/>
    <col min="12550" max="12550" width="6.5703125" style="41" customWidth="1"/>
    <col min="12551" max="12551" width="5.7109375" style="41" customWidth="1"/>
    <col min="12552" max="12552" width="7.28515625" style="41" customWidth="1"/>
    <col min="12553" max="12553" width="7.42578125" style="41" customWidth="1"/>
    <col min="12554" max="12554" width="6.7109375" style="41" customWidth="1"/>
    <col min="12555" max="12556" width="6.42578125" style="41" customWidth="1"/>
    <col min="12557" max="12557" width="7" style="41" customWidth="1"/>
    <col min="12558" max="12558" width="6.5703125" style="41" customWidth="1"/>
    <col min="12559" max="12559" width="5.7109375" style="41" customWidth="1"/>
    <col min="12560" max="12560" width="7.140625" style="41" customWidth="1"/>
    <col min="12561" max="12561" width="7.42578125" style="41" customWidth="1"/>
    <col min="12562" max="12562" width="7.28515625" style="41" customWidth="1"/>
    <col min="12563" max="12563" width="6.140625" style="41" customWidth="1"/>
    <col min="12564" max="12798" width="9.140625" style="41"/>
    <col min="12799" max="12799" width="3.28515625" style="41" customWidth="1"/>
    <col min="12800" max="12800" width="2.85546875" style="41" customWidth="1"/>
    <col min="12801" max="12801" width="10.85546875" style="41" customWidth="1"/>
    <col min="12802" max="12802" width="13.28515625" style="41" customWidth="1"/>
    <col min="12803" max="12803" width="5.5703125" style="41" customWidth="1"/>
    <col min="12804" max="12804" width="7.28515625" style="41" customWidth="1"/>
    <col min="12805" max="12805" width="7.42578125" style="41" customWidth="1"/>
    <col min="12806" max="12806" width="6.5703125" style="41" customWidth="1"/>
    <col min="12807" max="12807" width="5.7109375" style="41" customWidth="1"/>
    <col min="12808" max="12808" width="7.28515625" style="41" customWidth="1"/>
    <col min="12809" max="12809" width="7.42578125" style="41" customWidth="1"/>
    <col min="12810" max="12810" width="6.7109375" style="41" customWidth="1"/>
    <col min="12811" max="12812" width="6.42578125" style="41" customWidth="1"/>
    <col min="12813" max="12813" width="7" style="41" customWidth="1"/>
    <col min="12814" max="12814" width="6.5703125" style="41" customWidth="1"/>
    <col min="12815" max="12815" width="5.7109375" style="41" customWidth="1"/>
    <col min="12816" max="12816" width="7.140625" style="41" customWidth="1"/>
    <col min="12817" max="12817" width="7.42578125" style="41" customWidth="1"/>
    <col min="12818" max="12818" width="7.28515625" style="41" customWidth="1"/>
    <col min="12819" max="12819" width="6.140625" style="41" customWidth="1"/>
    <col min="12820" max="13054" width="9.140625" style="41"/>
    <col min="13055" max="13055" width="3.28515625" style="41" customWidth="1"/>
    <col min="13056" max="13056" width="2.85546875" style="41" customWidth="1"/>
    <col min="13057" max="13057" width="10.85546875" style="41" customWidth="1"/>
    <col min="13058" max="13058" width="13.28515625" style="41" customWidth="1"/>
    <col min="13059" max="13059" width="5.5703125" style="41" customWidth="1"/>
    <col min="13060" max="13060" width="7.28515625" style="41" customWidth="1"/>
    <col min="13061" max="13061" width="7.42578125" style="41" customWidth="1"/>
    <col min="13062" max="13062" width="6.5703125" style="41" customWidth="1"/>
    <col min="13063" max="13063" width="5.7109375" style="41" customWidth="1"/>
    <col min="13064" max="13064" width="7.28515625" style="41" customWidth="1"/>
    <col min="13065" max="13065" width="7.42578125" style="41" customWidth="1"/>
    <col min="13066" max="13066" width="6.7109375" style="41" customWidth="1"/>
    <col min="13067" max="13068" width="6.42578125" style="41" customWidth="1"/>
    <col min="13069" max="13069" width="7" style="41" customWidth="1"/>
    <col min="13070" max="13070" width="6.5703125" style="41" customWidth="1"/>
    <col min="13071" max="13071" width="5.7109375" style="41" customWidth="1"/>
    <col min="13072" max="13072" width="7.140625" style="41" customWidth="1"/>
    <col min="13073" max="13073" width="7.42578125" style="41" customWidth="1"/>
    <col min="13074" max="13074" width="7.28515625" style="41" customWidth="1"/>
    <col min="13075" max="13075" width="6.140625" style="41" customWidth="1"/>
    <col min="13076" max="13310" width="9.140625" style="41"/>
    <col min="13311" max="13311" width="3.28515625" style="41" customWidth="1"/>
    <col min="13312" max="13312" width="2.85546875" style="41" customWidth="1"/>
    <col min="13313" max="13313" width="10.85546875" style="41" customWidth="1"/>
    <col min="13314" max="13314" width="13.28515625" style="41" customWidth="1"/>
    <col min="13315" max="13315" width="5.5703125" style="41" customWidth="1"/>
    <col min="13316" max="13316" width="7.28515625" style="41" customWidth="1"/>
    <col min="13317" max="13317" width="7.42578125" style="41" customWidth="1"/>
    <col min="13318" max="13318" width="6.5703125" style="41" customWidth="1"/>
    <col min="13319" max="13319" width="5.7109375" style="41" customWidth="1"/>
    <col min="13320" max="13320" width="7.28515625" style="41" customWidth="1"/>
    <col min="13321" max="13321" width="7.42578125" style="41" customWidth="1"/>
    <col min="13322" max="13322" width="6.7109375" style="41" customWidth="1"/>
    <col min="13323" max="13324" width="6.42578125" style="41" customWidth="1"/>
    <col min="13325" max="13325" width="7" style="41" customWidth="1"/>
    <col min="13326" max="13326" width="6.5703125" style="41" customWidth="1"/>
    <col min="13327" max="13327" width="5.7109375" style="41" customWidth="1"/>
    <col min="13328" max="13328" width="7.140625" style="41" customWidth="1"/>
    <col min="13329" max="13329" width="7.42578125" style="41" customWidth="1"/>
    <col min="13330" max="13330" width="7.28515625" style="41" customWidth="1"/>
    <col min="13331" max="13331" width="6.140625" style="41" customWidth="1"/>
    <col min="13332" max="13566" width="9.140625" style="41"/>
    <col min="13567" max="13567" width="3.28515625" style="41" customWidth="1"/>
    <col min="13568" max="13568" width="2.85546875" style="41" customWidth="1"/>
    <col min="13569" max="13569" width="10.85546875" style="41" customWidth="1"/>
    <col min="13570" max="13570" width="13.28515625" style="41" customWidth="1"/>
    <col min="13571" max="13571" width="5.5703125" style="41" customWidth="1"/>
    <col min="13572" max="13572" width="7.28515625" style="41" customWidth="1"/>
    <col min="13573" max="13573" width="7.42578125" style="41" customWidth="1"/>
    <col min="13574" max="13574" width="6.5703125" style="41" customWidth="1"/>
    <col min="13575" max="13575" width="5.7109375" style="41" customWidth="1"/>
    <col min="13576" max="13576" width="7.28515625" style="41" customWidth="1"/>
    <col min="13577" max="13577" width="7.42578125" style="41" customWidth="1"/>
    <col min="13578" max="13578" width="6.7109375" style="41" customWidth="1"/>
    <col min="13579" max="13580" width="6.42578125" style="41" customWidth="1"/>
    <col min="13581" max="13581" width="7" style="41" customWidth="1"/>
    <col min="13582" max="13582" width="6.5703125" style="41" customWidth="1"/>
    <col min="13583" max="13583" width="5.7109375" style="41" customWidth="1"/>
    <col min="13584" max="13584" width="7.140625" style="41" customWidth="1"/>
    <col min="13585" max="13585" width="7.42578125" style="41" customWidth="1"/>
    <col min="13586" max="13586" width="7.28515625" style="41" customWidth="1"/>
    <col min="13587" max="13587" width="6.140625" style="41" customWidth="1"/>
    <col min="13588" max="13822" width="9.140625" style="41"/>
    <col min="13823" max="13823" width="3.28515625" style="41" customWidth="1"/>
    <col min="13824" max="13824" width="2.85546875" style="41" customWidth="1"/>
    <col min="13825" max="13825" width="10.85546875" style="41" customWidth="1"/>
    <col min="13826" max="13826" width="13.28515625" style="41" customWidth="1"/>
    <col min="13827" max="13827" width="5.5703125" style="41" customWidth="1"/>
    <col min="13828" max="13828" width="7.28515625" style="41" customWidth="1"/>
    <col min="13829" max="13829" width="7.42578125" style="41" customWidth="1"/>
    <col min="13830" max="13830" width="6.5703125" style="41" customWidth="1"/>
    <col min="13831" max="13831" width="5.7109375" style="41" customWidth="1"/>
    <col min="13832" max="13832" width="7.28515625" style="41" customWidth="1"/>
    <col min="13833" max="13833" width="7.42578125" style="41" customWidth="1"/>
    <col min="13834" max="13834" width="6.7109375" style="41" customWidth="1"/>
    <col min="13835" max="13836" width="6.42578125" style="41" customWidth="1"/>
    <col min="13837" max="13837" width="7" style="41" customWidth="1"/>
    <col min="13838" max="13838" width="6.5703125" style="41" customWidth="1"/>
    <col min="13839" max="13839" width="5.7109375" style="41" customWidth="1"/>
    <col min="13840" max="13840" width="7.140625" style="41" customWidth="1"/>
    <col min="13841" max="13841" width="7.42578125" style="41" customWidth="1"/>
    <col min="13842" max="13842" width="7.28515625" style="41" customWidth="1"/>
    <col min="13843" max="13843" width="6.140625" style="41" customWidth="1"/>
    <col min="13844" max="14078" width="9.140625" style="41"/>
    <col min="14079" max="14079" width="3.28515625" style="41" customWidth="1"/>
    <col min="14080" max="14080" width="2.85546875" style="41" customWidth="1"/>
    <col min="14081" max="14081" width="10.85546875" style="41" customWidth="1"/>
    <col min="14082" max="14082" width="13.28515625" style="41" customWidth="1"/>
    <col min="14083" max="14083" width="5.5703125" style="41" customWidth="1"/>
    <col min="14084" max="14084" width="7.28515625" style="41" customWidth="1"/>
    <col min="14085" max="14085" width="7.42578125" style="41" customWidth="1"/>
    <col min="14086" max="14086" width="6.5703125" style="41" customWidth="1"/>
    <col min="14087" max="14087" width="5.7109375" style="41" customWidth="1"/>
    <col min="14088" max="14088" width="7.28515625" style="41" customWidth="1"/>
    <col min="14089" max="14089" width="7.42578125" style="41" customWidth="1"/>
    <col min="14090" max="14090" width="6.7109375" style="41" customWidth="1"/>
    <col min="14091" max="14092" width="6.42578125" style="41" customWidth="1"/>
    <col min="14093" max="14093" width="7" style="41" customWidth="1"/>
    <col min="14094" max="14094" width="6.5703125" style="41" customWidth="1"/>
    <col min="14095" max="14095" width="5.7109375" style="41" customWidth="1"/>
    <col min="14096" max="14096" width="7.140625" style="41" customWidth="1"/>
    <col min="14097" max="14097" width="7.42578125" style="41" customWidth="1"/>
    <col min="14098" max="14098" width="7.28515625" style="41" customWidth="1"/>
    <col min="14099" max="14099" width="6.140625" style="41" customWidth="1"/>
    <col min="14100" max="14334" width="9.140625" style="41"/>
    <col min="14335" max="14335" width="3.28515625" style="41" customWidth="1"/>
    <col min="14336" max="14336" width="2.85546875" style="41" customWidth="1"/>
    <col min="14337" max="14337" width="10.85546875" style="41" customWidth="1"/>
    <col min="14338" max="14338" width="13.28515625" style="41" customWidth="1"/>
    <col min="14339" max="14339" width="5.5703125" style="41" customWidth="1"/>
    <col min="14340" max="14340" width="7.28515625" style="41" customWidth="1"/>
    <col min="14341" max="14341" width="7.42578125" style="41" customWidth="1"/>
    <col min="14342" max="14342" width="6.5703125" style="41" customWidth="1"/>
    <col min="14343" max="14343" width="5.7109375" style="41" customWidth="1"/>
    <col min="14344" max="14344" width="7.28515625" style="41" customWidth="1"/>
    <col min="14345" max="14345" width="7.42578125" style="41" customWidth="1"/>
    <col min="14346" max="14346" width="6.7109375" style="41" customWidth="1"/>
    <col min="14347" max="14348" width="6.42578125" style="41" customWidth="1"/>
    <col min="14349" max="14349" width="7" style="41" customWidth="1"/>
    <col min="14350" max="14350" width="6.5703125" style="41" customWidth="1"/>
    <col min="14351" max="14351" width="5.7109375" style="41" customWidth="1"/>
    <col min="14352" max="14352" width="7.140625" style="41" customWidth="1"/>
    <col min="14353" max="14353" width="7.42578125" style="41" customWidth="1"/>
    <col min="14354" max="14354" width="7.28515625" style="41" customWidth="1"/>
    <col min="14355" max="14355" width="6.140625" style="41" customWidth="1"/>
    <col min="14356" max="14590" width="9.140625" style="41"/>
    <col min="14591" max="14591" width="3.28515625" style="41" customWidth="1"/>
    <col min="14592" max="14592" width="2.85546875" style="41" customWidth="1"/>
    <col min="14593" max="14593" width="10.85546875" style="41" customWidth="1"/>
    <col min="14594" max="14594" width="13.28515625" style="41" customWidth="1"/>
    <col min="14595" max="14595" width="5.5703125" style="41" customWidth="1"/>
    <col min="14596" max="14596" width="7.28515625" style="41" customWidth="1"/>
    <col min="14597" max="14597" width="7.42578125" style="41" customWidth="1"/>
    <col min="14598" max="14598" width="6.5703125" style="41" customWidth="1"/>
    <col min="14599" max="14599" width="5.7109375" style="41" customWidth="1"/>
    <col min="14600" max="14600" width="7.28515625" style="41" customWidth="1"/>
    <col min="14601" max="14601" width="7.42578125" style="41" customWidth="1"/>
    <col min="14602" max="14602" width="6.7109375" style="41" customWidth="1"/>
    <col min="14603" max="14604" width="6.42578125" style="41" customWidth="1"/>
    <col min="14605" max="14605" width="7" style="41" customWidth="1"/>
    <col min="14606" max="14606" width="6.5703125" style="41" customWidth="1"/>
    <col min="14607" max="14607" width="5.7109375" style="41" customWidth="1"/>
    <col min="14608" max="14608" width="7.140625" style="41" customWidth="1"/>
    <col min="14609" max="14609" width="7.42578125" style="41" customWidth="1"/>
    <col min="14610" max="14610" width="7.28515625" style="41" customWidth="1"/>
    <col min="14611" max="14611" width="6.140625" style="41" customWidth="1"/>
    <col min="14612" max="14846" width="9.140625" style="41"/>
    <col min="14847" max="14847" width="3.28515625" style="41" customWidth="1"/>
    <col min="14848" max="14848" width="2.85546875" style="41" customWidth="1"/>
    <col min="14849" max="14849" width="10.85546875" style="41" customWidth="1"/>
    <col min="14850" max="14850" width="13.28515625" style="41" customWidth="1"/>
    <col min="14851" max="14851" width="5.5703125" style="41" customWidth="1"/>
    <col min="14852" max="14852" width="7.28515625" style="41" customWidth="1"/>
    <col min="14853" max="14853" width="7.42578125" style="41" customWidth="1"/>
    <col min="14854" max="14854" width="6.5703125" style="41" customWidth="1"/>
    <col min="14855" max="14855" width="5.7109375" style="41" customWidth="1"/>
    <col min="14856" max="14856" width="7.28515625" style="41" customWidth="1"/>
    <col min="14857" max="14857" width="7.42578125" style="41" customWidth="1"/>
    <col min="14858" max="14858" width="6.7109375" style="41" customWidth="1"/>
    <col min="14859" max="14860" width="6.42578125" style="41" customWidth="1"/>
    <col min="14861" max="14861" width="7" style="41" customWidth="1"/>
    <col min="14862" max="14862" width="6.5703125" style="41" customWidth="1"/>
    <col min="14863" max="14863" width="5.7109375" style="41" customWidth="1"/>
    <col min="14864" max="14864" width="7.140625" style="41" customWidth="1"/>
    <col min="14865" max="14865" width="7.42578125" style="41" customWidth="1"/>
    <col min="14866" max="14866" width="7.28515625" style="41" customWidth="1"/>
    <col min="14867" max="14867" width="6.140625" style="41" customWidth="1"/>
    <col min="14868" max="15102" width="9.140625" style="41"/>
    <col min="15103" max="15103" width="3.28515625" style="41" customWidth="1"/>
    <col min="15104" max="15104" width="2.85546875" style="41" customWidth="1"/>
    <col min="15105" max="15105" width="10.85546875" style="41" customWidth="1"/>
    <col min="15106" max="15106" width="13.28515625" style="41" customWidth="1"/>
    <col min="15107" max="15107" width="5.5703125" style="41" customWidth="1"/>
    <col min="15108" max="15108" width="7.28515625" style="41" customWidth="1"/>
    <col min="15109" max="15109" width="7.42578125" style="41" customWidth="1"/>
    <col min="15110" max="15110" width="6.5703125" style="41" customWidth="1"/>
    <col min="15111" max="15111" width="5.7109375" style="41" customWidth="1"/>
    <col min="15112" max="15112" width="7.28515625" style="41" customWidth="1"/>
    <col min="15113" max="15113" width="7.42578125" style="41" customWidth="1"/>
    <col min="15114" max="15114" width="6.7109375" style="41" customWidth="1"/>
    <col min="15115" max="15116" width="6.42578125" style="41" customWidth="1"/>
    <col min="15117" max="15117" width="7" style="41" customWidth="1"/>
    <col min="15118" max="15118" width="6.5703125" style="41" customWidth="1"/>
    <col min="15119" max="15119" width="5.7109375" style="41" customWidth="1"/>
    <col min="15120" max="15120" width="7.140625" style="41" customWidth="1"/>
    <col min="15121" max="15121" width="7.42578125" style="41" customWidth="1"/>
    <col min="15122" max="15122" width="7.28515625" style="41" customWidth="1"/>
    <col min="15123" max="15123" width="6.140625" style="41" customWidth="1"/>
    <col min="15124" max="15358" width="9.140625" style="41"/>
    <col min="15359" max="15359" width="3.28515625" style="41" customWidth="1"/>
    <col min="15360" max="15360" width="2.85546875" style="41" customWidth="1"/>
    <col min="15361" max="15361" width="10.85546875" style="41" customWidth="1"/>
    <col min="15362" max="15362" width="13.28515625" style="41" customWidth="1"/>
    <col min="15363" max="15363" width="5.5703125" style="41" customWidth="1"/>
    <col min="15364" max="15364" width="7.28515625" style="41" customWidth="1"/>
    <col min="15365" max="15365" width="7.42578125" style="41" customWidth="1"/>
    <col min="15366" max="15366" width="6.5703125" style="41" customWidth="1"/>
    <col min="15367" max="15367" width="5.7109375" style="41" customWidth="1"/>
    <col min="15368" max="15368" width="7.28515625" style="41" customWidth="1"/>
    <col min="15369" max="15369" width="7.42578125" style="41" customWidth="1"/>
    <col min="15370" max="15370" width="6.7109375" style="41" customWidth="1"/>
    <col min="15371" max="15372" width="6.42578125" style="41" customWidth="1"/>
    <col min="15373" max="15373" width="7" style="41" customWidth="1"/>
    <col min="15374" max="15374" width="6.5703125" style="41" customWidth="1"/>
    <col min="15375" max="15375" width="5.7109375" style="41" customWidth="1"/>
    <col min="15376" max="15376" width="7.140625" style="41" customWidth="1"/>
    <col min="15377" max="15377" width="7.42578125" style="41" customWidth="1"/>
    <col min="15378" max="15378" width="7.28515625" style="41" customWidth="1"/>
    <col min="15379" max="15379" width="6.140625" style="41" customWidth="1"/>
    <col min="15380" max="15614" width="9.140625" style="41"/>
    <col min="15615" max="15615" width="3.28515625" style="41" customWidth="1"/>
    <col min="15616" max="15616" width="2.85546875" style="41" customWidth="1"/>
    <col min="15617" max="15617" width="10.85546875" style="41" customWidth="1"/>
    <col min="15618" max="15618" width="13.28515625" style="41" customWidth="1"/>
    <col min="15619" max="15619" width="5.5703125" style="41" customWidth="1"/>
    <col min="15620" max="15620" width="7.28515625" style="41" customWidth="1"/>
    <col min="15621" max="15621" width="7.42578125" style="41" customWidth="1"/>
    <col min="15622" max="15622" width="6.5703125" style="41" customWidth="1"/>
    <col min="15623" max="15623" width="5.7109375" style="41" customWidth="1"/>
    <col min="15624" max="15624" width="7.28515625" style="41" customWidth="1"/>
    <col min="15625" max="15625" width="7.42578125" style="41" customWidth="1"/>
    <col min="15626" max="15626" width="6.7109375" style="41" customWidth="1"/>
    <col min="15627" max="15628" width="6.42578125" style="41" customWidth="1"/>
    <col min="15629" max="15629" width="7" style="41" customWidth="1"/>
    <col min="15630" max="15630" width="6.5703125" style="41" customWidth="1"/>
    <col min="15631" max="15631" width="5.7109375" style="41" customWidth="1"/>
    <col min="15632" max="15632" width="7.140625" style="41" customWidth="1"/>
    <col min="15633" max="15633" width="7.42578125" style="41" customWidth="1"/>
    <col min="15634" max="15634" width="7.28515625" style="41" customWidth="1"/>
    <col min="15635" max="15635" width="6.140625" style="41" customWidth="1"/>
    <col min="15636" max="15870" width="9.140625" style="41"/>
    <col min="15871" max="15871" width="3.28515625" style="41" customWidth="1"/>
    <col min="15872" max="15872" width="2.85546875" style="41" customWidth="1"/>
    <col min="15873" max="15873" width="10.85546875" style="41" customWidth="1"/>
    <col min="15874" max="15874" width="13.28515625" style="41" customWidth="1"/>
    <col min="15875" max="15875" width="5.5703125" style="41" customWidth="1"/>
    <col min="15876" max="15876" width="7.28515625" style="41" customWidth="1"/>
    <col min="15877" max="15877" width="7.42578125" style="41" customWidth="1"/>
    <col min="15878" max="15878" width="6.5703125" style="41" customWidth="1"/>
    <col min="15879" max="15879" width="5.7109375" style="41" customWidth="1"/>
    <col min="15880" max="15880" width="7.28515625" style="41" customWidth="1"/>
    <col min="15881" max="15881" width="7.42578125" style="41" customWidth="1"/>
    <col min="15882" max="15882" width="6.7109375" style="41" customWidth="1"/>
    <col min="15883" max="15884" width="6.42578125" style="41" customWidth="1"/>
    <col min="15885" max="15885" width="7" style="41" customWidth="1"/>
    <col min="15886" max="15886" width="6.5703125" style="41" customWidth="1"/>
    <col min="15887" max="15887" width="5.7109375" style="41" customWidth="1"/>
    <col min="15888" max="15888" width="7.140625" style="41" customWidth="1"/>
    <col min="15889" max="15889" width="7.42578125" style="41" customWidth="1"/>
    <col min="15890" max="15890" width="7.28515625" style="41" customWidth="1"/>
    <col min="15891" max="15891" width="6.140625" style="41" customWidth="1"/>
    <col min="15892" max="16126" width="9.140625" style="41"/>
    <col min="16127" max="16127" width="3.28515625" style="41" customWidth="1"/>
    <col min="16128" max="16128" width="2.85546875" style="41" customWidth="1"/>
    <col min="16129" max="16129" width="10.85546875" style="41" customWidth="1"/>
    <col min="16130" max="16130" width="13.28515625" style="41" customWidth="1"/>
    <col min="16131" max="16131" width="5.5703125" style="41" customWidth="1"/>
    <col min="16132" max="16132" width="7.28515625" style="41" customWidth="1"/>
    <col min="16133" max="16133" width="7.42578125" style="41" customWidth="1"/>
    <col min="16134" max="16134" width="6.5703125" style="41" customWidth="1"/>
    <col min="16135" max="16135" width="5.7109375" style="41" customWidth="1"/>
    <col min="16136" max="16136" width="7.28515625" style="41" customWidth="1"/>
    <col min="16137" max="16137" width="7.42578125" style="41" customWidth="1"/>
    <col min="16138" max="16138" width="6.7109375" style="41" customWidth="1"/>
    <col min="16139" max="16140" width="6.42578125" style="41" customWidth="1"/>
    <col min="16141" max="16141" width="7" style="41" customWidth="1"/>
    <col min="16142" max="16142" width="6.5703125" style="41" customWidth="1"/>
    <col min="16143" max="16143" width="5.7109375" style="41" customWidth="1"/>
    <col min="16144" max="16144" width="7.140625" style="41" customWidth="1"/>
    <col min="16145" max="16145" width="7.42578125" style="41" customWidth="1"/>
    <col min="16146" max="16146" width="7.28515625" style="41" customWidth="1"/>
    <col min="16147" max="16147" width="6.140625" style="41" customWidth="1"/>
    <col min="16148" max="16384" width="9.140625" style="41"/>
  </cols>
  <sheetData>
    <row r="1" spans="1:21" x14ac:dyDescent="0.2">
      <c r="A1" s="48" t="s">
        <v>401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 t="s">
        <v>147</v>
      </c>
      <c r="U1" s="47"/>
    </row>
    <row r="2" spans="1:21" ht="2.25" customHeight="1" x14ac:dyDescent="0.2">
      <c r="A2" s="222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21" ht="13.5" thickBot="1" x14ac:dyDescent="0.25">
      <c r="A3" s="1148" t="s">
        <v>241</v>
      </c>
      <c r="B3" s="1148"/>
      <c r="C3" s="1148"/>
      <c r="D3" s="1148"/>
      <c r="E3" s="1148"/>
      <c r="F3" s="1148"/>
      <c r="G3" s="1148"/>
      <c r="H3" s="1148"/>
      <c r="I3" s="1148"/>
      <c r="J3" s="1148"/>
      <c r="K3" s="1148"/>
      <c r="L3" s="1148"/>
      <c r="M3" s="1148"/>
      <c r="N3" s="1148"/>
      <c r="O3" s="1148"/>
      <c r="P3" s="1148"/>
      <c r="Q3" s="1148"/>
      <c r="R3" s="1148"/>
      <c r="S3" s="1148"/>
      <c r="T3" s="1148"/>
      <c r="U3" s="1148"/>
    </row>
    <row r="4" spans="1:21" ht="26.25" customHeight="1" x14ac:dyDescent="0.2">
      <c r="A4" s="1163" t="s">
        <v>127</v>
      </c>
      <c r="B4" s="1165" t="s">
        <v>2</v>
      </c>
      <c r="C4" s="1165" t="s">
        <v>128</v>
      </c>
      <c r="D4" s="1165" t="s">
        <v>8</v>
      </c>
      <c r="E4" s="1168" t="s">
        <v>9</v>
      </c>
      <c r="F4" s="1171" t="s">
        <v>353</v>
      </c>
      <c r="G4" s="1172"/>
      <c r="H4" s="1172"/>
      <c r="I4" s="1173"/>
      <c r="J4" s="1171" t="s">
        <v>354</v>
      </c>
      <c r="K4" s="1172"/>
      <c r="L4" s="1172"/>
      <c r="M4" s="1173"/>
      <c r="N4" s="1158" t="s">
        <v>355</v>
      </c>
      <c r="O4" s="1159"/>
      <c r="P4" s="1159"/>
      <c r="Q4" s="1160"/>
      <c r="R4" s="1158" t="s">
        <v>356</v>
      </c>
      <c r="S4" s="1159"/>
      <c r="T4" s="1159"/>
      <c r="U4" s="1160"/>
    </row>
    <row r="5" spans="1:21" x14ac:dyDescent="0.2">
      <c r="A5" s="1164"/>
      <c r="B5" s="1166"/>
      <c r="C5" s="1166"/>
      <c r="D5" s="1166"/>
      <c r="E5" s="1169"/>
      <c r="F5" s="1161" t="s">
        <v>12</v>
      </c>
      <c r="G5" s="1151" t="s">
        <v>13</v>
      </c>
      <c r="H5" s="1152"/>
      <c r="I5" s="1153" t="s">
        <v>240</v>
      </c>
      <c r="J5" s="1149" t="s">
        <v>12</v>
      </c>
      <c r="K5" s="1151" t="s">
        <v>13</v>
      </c>
      <c r="L5" s="1152"/>
      <c r="M5" s="1153" t="s">
        <v>240</v>
      </c>
      <c r="N5" s="1149" t="s">
        <v>12</v>
      </c>
      <c r="O5" s="1151" t="s">
        <v>13</v>
      </c>
      <c r="P5" s="1152"/>
      <c r="Q5" s="1153" t="s">
        <v>240</v>
      </c>
      <c r="R5" s="1149" t="s">
        <v>12</v>
      </c>
      <c r="S5" s="1151" t="s">
        <v>13</v>
      </c>
      <c r="T5" s="1152"/>
      <c r="U5" s="1153" t="s">
        <v>240</v>
      </c>
    </row>
    <row r="6" spans="1:21" ht="119.25" customHeight="1" thickBot="1" x14ac:dyDescent="0.25">
      <c r="A6" s="1162"/>
      <c r="B6" s="1167"/>
      <c r="C6" s="1167"/>
      <c r="D6" s="1167"/>
      <c r="E6" s="1170"/>
      <c r="F6" s="1162"/>
      <c r="G6" s="409" t="s">
        <v>12</v>
      </c>
      <c r="H6" s="410" t="s">
        <v>129</v>
      </c>
      <c r="I6" s="1154"/>
      <c r="J6" s="1150"/>
      <c r="K6" s="409" t="s">
        <v>12</v>
      </c>
      <c r="L6" s="410" t="s">
        <v>129</v>
      </c>
      <c r="M6" s="1154"/>
      <c r="N6" s="1150"/>
      <c r="O6" s="409" t="s">
        <v>12</v>
      </c>
      <c r="P6" s="410" t="s">
        <v>129</v>
      </c>
      <c r="Q6" s="1154"/>
      <c r="R6" s="1150"/>
      <c r="S6" s="409" t="s">
        <v>12</v>
      </c>
      <c r="T6" s="410" t="s">
        <v>129</v>
      </c>
      <c r="U6" s="1154"/>
    </row>
    <row r="7" spans="1:21" ht="363" customHeight="1" thickBot="1" x14ac:dyDescent="0.25">
      <c r="A7" s="411">
        <v>8</v>
      </c>
      <c r="B7" s="265">
        <v>8</v>
      </c>
      <c r="C7" s="412" t="s">
        <v>148</v>
      </c>
      <c r="D7" s="413" t="s">
        <v>384</v>
      </c>
      <c r="E7" s="414">
        <v>188723322</v>
      </c>
      <c r="F7" s="223">
        <f>'08 Programa'!K391</f>
        <v>13289.000000000004</v>
      </c>
      <c r="G7" s="220">
        <f>'08 Programa'!L391</f>
        <v>1690.9999999999998</v>
      </c>
      <c r="H7" s="220">
        <f>'08 Programa'!M391</f>
        <v>2.2000000000000002</v>
      </c>
      <c r="I7" s="221">
        <f>'08 Programa'!N391</f>
        <v>11598.000000000002</v>
      </c>
      <c r="J7" s="223">
        <f>'08 Programa'!O391</f>
        <v>12879.800000000001</v>
      </c>
      <c r="K7" s="220">
        <f>'08 Programa'!P391</f>
        <v>2135.6999999999998</v>
      </c>
      <c r="L7" s="220">
        <f>'08 Programa'!Q391</f>
        <v>0</v>
      </c>
      <c r="M7" s="221">
        <f>'08 Programa'!R391</f>
        <v>10744.1</v>
      </c>
      <c r="N7" s="223">
        <f>'08 Programa'!S391</f>
        <v>13008.4</v>
      </c>
      <c r="O7" s="220">
        <f>'08 Programa'!T391</f>
        <v>1879.6000000000001</v>
      </c>
      <c r="P7" s="220">
        <f>'08 Programa'!U391</f>
        <v>0</v>
      </c>
      <c r="Q7" s="221">
        <f>'08 Programa'!V391</f>
        <v>11128.8</v>
      </c>
      <c r="R7" s="417"/>
      <c r="S7" s="264"/>
      <c r="T7" s="415"/>
      <c r="U7" s="416"/>
    </row>
    <row r="8" spans="1:21" ht="18.75" customHeight="1" thickBot="1" x14ac:dyDescent="0.25">
      <c r="A8" s="1155" t="s">
        <v>130</v>
      </c>
      <c r="B8" s="1156"/>
      <c r="C8" s="1156"/>
      <c r="D8" s="1156"/>
      <c r="E8" s="1157"/>
      <c r="F8" s="20">
        <f t="shared" ref="F8:U8" si="0">SUM(F7)</f>
        <v>13289.000000000004</v>
      </c>
      <c r="G8" s="3">
        <f t="shared" si="0"/>
        <v>1690.9999999999998</v>
      </c>
      <c r="H8" s="3">
        <f t="shared" si="0"/>
        <v>2.2000000000000002</v>
      </c>
      <c r="I8" s="21">
        <f t="shared" si="0"/>
        <v>11598.000000000002</v>
      </c>
      <c r="J8" s="22">
        <f t="shared" si="0"/>
        <v>12879.800000000001</v>
      </c>
      <c r="K8" s="3">
        <f t="shared" si="0"/>
        <v>2135.6999999999998</v>
      </c>
      <c r="L8" s="3">
        <f t="shared" si="0"/>
        <v>0</v>
      </c>
      <c r="M8" s="21">
        <f t="shared" si="0"/>
        <v>10744.1</v>
      </c>
      <c r="N8" s="22">
        <f t="shared" si="0"/>
        <v>13008.4</v>
      </c>
      <c r="O8" s="22">
        <f>O7</f>
        <v>1879.6000000000001</v>
      </c>
      <c r="P8" s="22">
        <f t="shared" si="0"/>
        <v>0</v>
      </c>
      <c r="Q8" s="22">
        <f t="shared" si="0"/>
        <v>11128.8</v>
      </c>
      <c r="R8" s="22">
        <f t="shared" si="0"/>
        <v>0</v>
      </c>
      <c r="S8" s="22">
        <f t="shared" si="0"/>
        <v>0</v>
      </c>
      <c r="T8" s="22">
        <f t="shared" si="0"/>
        <v>0</v>
      </c>
      <c r="U8" s="24">
        <f t="shared" si="0"/>
        <v>0</v>
      </c>
    </row>
    <row r="11" spans="1:21" ht="12.75" hidden="1" customHeight="1" x14ac:dyDescent="0.2"/>
  </sheetData>
  <mergeCells count="23">
    <mergeCell ref="B4:B6"/>
    <mergeCell ref="N4:Q4"/>
    <mergeCell ref="C4:C6"/>
    <mergeCell ref="D4:D6"/>
    <mergeCell ref="E4:E6"/>
    <mergeCell ref="F4:I4"/>
    <mergeCell ref="J4:M4"/>
    <mergeCell ref="A3:U3"/>
    <mergeCell ref="R5:R6"/>
    <mergeCell ref="S5:T5"/>
    <mergeCell ref="U5:U6"/>
    <mergeCell ref="A8:E8"/>
    <mergeCell ref="R4:U4"/>
    <mergeCell ref="F5:F6"/>
    <mergeCell ref="G5:H5"/>
    <mergeCell ref="I5:I6"/>
    <mergeCell ref="J5:J6"/>
    <mergeCell ref="K5:L5"/>
    <mergeCell ref="M5:M6"/>
    <mergeCell ref="N5:N6"/>
    <mergeCell ref="O5:P5"/>
    <mergeCell ref="Q5:Q6"/>
    <mergeCell ref="A4:A6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75" firstPageNumber="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zoomScaleNormal="100" zoomScaleSheetLayoutView="100" workbookViewId="0">
      <selection activeCell="L9" sqref="L9:T9"/>
    </sheetView>
  </sheetViews>
  <sheetFormatPr defaultRowHeight="12.75" x14ac:dyDescent="0.2"/>
  <cols>
    <col min="1" max="5" width="8.7109375" style="41"/>
    <col min="6" max="6" width="6.7109375" style="41"/>
    <col min="7" max="7" width="1.85546875" style="53"/>
    <col min="8" max="8" width="1.85546875" style="53" customWidth="1"/>
    <col min="9" max="9" width="10" style="53" customWidth="1"/>
    <col min="10" max="10" width="18.42578125" style="41" customWidth="1"/>
    <col min="11" max="11" width="17.42578125" style="53"/>
    <col min="12" max="15" width="3.28515625" style="53"/>
    <col min="16" max="16" width="7.7109375" style="53"/>
    <col min="17" max="20" width="0" style="53" hidden="1"/>
    <col min="21" max="22" width="4.85546875" style="53"/>
    <col min="23" max="23" width="4" style="53"/>
    <col min="24" max="24" width="4.42578125" style="53"/>
    <col min="25" max="1019" width="8.7109375" style="41"/>
    <col min="1020" max="16384" width="9.140625" style="41"/>
  </cols>
  <sheetData>
    <row r="1" spans="1:24" ht="17.25" customHeight="1" thickBot="1" x14ac:dyDescent="0.25">
      <c r="A1" s="54" t="s">
        <v>239</v>
      </c>
    </row>
    <row r="2" spans="1:24" s="53" customFormat="1" ht="41.25" customHeight="1" thickBot="1" x14ac:dyDescent="0.25">
      <c r="A2" s="1174" t="s">
        <v>120</v>
      </c>
      <c r="B2" s="1175"/>
      <c r="C2" s="1175"/>
      <c r="D2" s="1175"/>
      <c r="E2" s="1175"/>
      <c r="F2" s="1175"/>
      <c r="G2" s="1175"/>
      <c r="H2" s="1175"/>
      <c r="I2" s="1175"/>
      <c r="J2" s="421" t="s">
        <v>359</v>
      </c>
      <c r="K2" s="421" t="s">
        <v>360</v>
      </c>
      <c r="L2" s="1176" t="s">
        <v>361</v>
      </c>
      <c r="M2" s="1176"/>
      <c r="N2" s="1176"/>
      <c r="O2" s="1176"/>
      <c r="P2" s="1176"/>
      <c r="Q2" s="1176"/>
      <c r="R2" s="1176"/>
      <c r="S2" s="1176"/>
      <c r="T2" s="1176"/>
      <c r="U2" s="1177" t="s">
        <v>362</v>
      </c>
      <c r="V2" s="1177"/>
      <c r="W2" s="1177"/>
      <c r="X2" s="1178"/>
    </row>
    <row r="3" spans="1:24" s="78" customFormat="1" x14ac:dyDescent="0.2">
      <c r="A3" s="1179" t="s">
        <v>235</v>
      </c>
      <c r="B3" s="1180"/>
      <c r="C3" s="1180"/>
      <c r="D3" s="1180"/>
      <c r="E3" s="1180"/>
      <c r="F3" s="1180"/>
      <c r="G3" s="1180"/>
      <c r="H3" s="1180"/>
      <c r="I3" s="1180"/>
      <c r="J3" s="420">
        <f>'08 Programa'!K387+'08 Programa'!K383+'08 Programa'!K376+'08 Programa'!K373+'08 Programa'!K366+'08 Programa'!K364+'08 Programa'!K362+'08 Programa'!K359+'08 Programa'!K355+'08 Programa'!K353+'08 Programa'!K350+'08 Programa'!K346+'08 Programa'!K341+'08 Programa'!K339+'08 Programa'!K336+'08 Programa'!K334+'08 Programa'!K332+'08 Programa'!K329+'08 Programa'!K326+'08 Programa'!K322+'08 Programa'!K318+'08 Programa'!K315+'08 Programa'!K312+'08 Programa'!K307+'08 Programa'!K304+'08 Programa'!K300+'08 Programa'!K297+'08 Programa'!K294+'08 Programa'!K291+'08 Programa'!K289+'08 Programa'!K286+'08 Programa'!K283+'08 Programa'!K280+'08 Programa'!K276+'08 Programa'!K273+'08 Programa'!K270+'08 Programa'!K267+'08 Programa'!K264+'08 Programa'!K260+'08 Programa'!K257+'08 Programa'!K253+'08 Programa'!K247+'08 Programa'!K242+'08 Programa'!K239+'08 Programa'!K236+'08 Programa'!K233+'08 Programa'!K228+'08 Programa'!K225+'08 Programa'!K222+'08 Programa'!K218+'08 Programa'!K216+'08 Programa'!K211+'08 Programa'!K209+'08 Programa'!K206+'08 Programa'!K203+'08 Programa'!K200+'08 Programa'!K198+'08 Programa'!K195+'08 Programa'!K192+'08 Programa'!K187+'08 Programa'!K183+'08 Programa'!K178+'08 Programa'!K173+'08 Programa'!K168+'08 Programa'!K163+'08 Programa'!K158+'08 Programa'!K155+'08 Programa'!K150+'08 Programa'!K145+'08 Programa'!K140+'08 Programa'!K135+'08 Programa'!K130+'08 Programa'!K125+'08 Programa'!K120+'08 Programa'!K115+'08 Programa'!K110+'08 Programa'!K105+'08 Programa'!K100+'08 Programa'!K95+'08 Programa'!K90+'08 Programa'!K84+'08 Programa'!K79+'08 Programa'!K73+'08 Programa'!K68+'08 Programa'!K62+'08 Programa'!K57+'08 Programa'!K52+'08 Programa'!K46+'08 Programa'!K43+'08 Programa'!K39+'08 Programa'!K35+'08 Programa'!K31+'08 Programa'!K27+'08 Programa'!K24+'08 Programa'!K244</f>
        <v>5867.7000000000016</v>
      </c>
      <c r="K3" s="420">
        <f>'08 Programa'!O39+'08 Programa'!O43+'08 Programa'!O46+'08 Programa'!O52+'08 Programa'!O57+'08 Programa'!O62+'08 Programa'!O68+'08 Programa'!O73+'08 Programa'!O79+'08 Programa'!O84+'08 Programa'!O90+'08 Programa'!O95+'08 Programa'!O100+'08 Programa'!O105+'08 Programa'!O110+'08 Programa'!O115+'08 Programa'!O120+'08 Programa'!O125+'08 Programa'!O130+'08 Programa'!O135+'08 Programa'!O140+'08 Programa'!O145+'08 Programa'!O150+'08 Programa'!O155+'08 Programa'!O158+'08 Programa'!O163+'08 Programa'!O168+'08 Programa'!O173+'08 Programa'!O178+'08 Programa'!O183+'08 Programa'!O187+'08 Programa'!O192+'08 Programa'!O195+'08 Programa'!O198+'08 Programa'!O200+'08 Programa'!O203+'08 Programa'!O206+'08 Programa'!O209+'08 Programa'!O211+'08 Programa'!O216+'08 Programa'!O218+'08 Programa'!O222+'08 Programa'!O225+'08 Programa'!O228+'08 Programa'!O233+'08 Programa'!O236+'08 Programa'!O239+'08 Programa'!O242+'08 Programa'!O247+'08 Programa'!O253+'08 Programa'!O257+'08 Programa'!O260+'08 Programa'!O264+'08 Programa'!O267+'08 Programa'!O270+'08 Programa'!O273+'08 Programa'!O276+'08 Programa'!O280+'08 Programa'!O283+'08 Programa'!O286+'08 Programa'!O289+'08 Programa'!O291+'08 Programa'!O294+'08 Programa'!O297+'08 Programa'!O300+'08 Programa'!O304+'08 Programa'!O307+'08 Programa'!O312+'08 Programa'!O315+'08 Programa'!O318+'08 Programa'!O322+'08 Programa'!O326+'08 Programa'!O329+'08 Programa'!O332+'08 Programa'!O334+'08 Programa'!O336+'08 Programa'!O339+'08 Programa'!O341+'08 Programa'!O346+'08 Programa'!O350+'08 Programa'!O353+'08 Programa'!O355+'08 Programa'!O359+'08 Programa'!O362+'08 Programa'!O364+'08 Programa'!O366+'08 Programa'!O373+'08 Programa'!O376+'08 Programa'!O383+'08 Programa'!O387+'08 Programa'!O244</f>
        <v>7222.3</v>
      </c>
      <c r="L3" s="1181">
        <f>'08 Programa'!S24+'08 Programa'!S27+'08 Programa'!S31+'08 Programa'!S35+'08 Programa'!S39+'08 Programa'!S43+'08 Programa'!S46+'08 Programa'!S52+'08 Programa'!S57+'08 Programa'!S62+'08 Programa'!S68+'08 Programa'!S73+'08 Programa'!S79+'08 Programa'!S84+'08 Programa'!S90+'08 Programa'!S95+'08 Programa'!S100+'08 Programa'!S105+'08 Programa'!S110+'08 Programa'!S115+'08 Programa'!S120+'08 Programa'!S125+'08 Programa'!S130+'08 Programa'!S135+'08 Programa'!S140+'08 Programa'!S145+'08 Programa'!S150+'08 Programa'!S155+'08 Programa'!S158+'08 Programa'!S163+'08 Programa'!S168+'08 Programa'!S173+'08 Programa'!S178+'08 Programa'!S183+'08 Programa'!S187+'08 Programa'!S192+'08 Programa'!S195+'08 Programa'!S198+'08 Programa'!S200+'08 Programa'!S203+'08 Programa'!S206+'08 Programa'!S209+'08 Programa'!S211+'08 Programa'!S216+'08 Programa'!S218+'08 Programa'!S222+'08 Programa'!S225+'08 Programa'!S228+'08 Programa'!S233+'08 Programa'!S236+'08 Programa'!S239+'08 Programa'!S242+'08 Programa'!S247+'08 Programa'!S253+'08 Programa'!S257+'08 Programa'!S260+'08 Programa'!S264+'08 Programa'!S267+'08 Programa'!S270+'08 Programa'!S273+'08 Programa'!S276+'08 Programa'!S280+'08 Programa'!S283+'08 Programa'!S286+'08 Programa'!S289+'08 Programa'!S291+'08 Programa'!S294+'08 Programa'!S297+'08 Programa'!S300+'08 Programa'!S304+'08 Programa'!S307+'08 Programa'!S312+'08 Programa'!S315+'08 Programa'!S318+'08 Programa'!S322+'08 Programa'!S326+'08 Programa'!S329+'08 Programa'!S332+'08 Programa'!S334+'08 Programa'!S336+'08 Programa'!S339+'08 Programa'!S341+'08 Programa'!S346+'08 Programa'!S350+'08 Programa'!S353+'08 Programa'!S355+'08 Programa'!S359+'08 Programa'!S362+'08 Programa'!S364+'08 Programa'!S366+'08 Programa'!S373+'08 Programa'!S376+'08 Programa'!S383+'08 Programa'!S387+'08 Programa'!S244</f>
        <v>4747.7000000000007</v>
      </c>
      <c r="M3" s="1181"/>
      <c r="N3" s="1181"/>
      <c r="O3" s="1181"/>
      <c r="P3" s="1181"/>
      <c r="Q3" s="1181"/>
      <c r="R3" s="1181"/>
      <c r="S3" s="1181"/>
      <c r="T3" s="1181"/>
      <c r="U3" s="1182"/>
      <c r="V3" s="1182"/>
      <c r="W3" s="1182"/>
      <c r="X3" s="1183"/>
    </row>
    <row r="4" spans="1:24" ht="12.75" customHeight="1" x14ac:dyDescent="0.2">
      <c r="A4" s="1184" t="s">
        <v>320</v>
      </c>
      <c r="B4" s="1185"/>
      <c r="C4" s="1185"/>
      <c r="D4" s="1185"/>
      <c r="E4" s="1185"/>
      <c r="F4" s="1185"/>
      <c r="G4" s="1185"/>
      <c r="H4" s="1185"/>
      <c r="I4" s="1185"/>
      <c r="J4" s="219">
        <v>0</v>
      </c>
      <c r="K4" s="266">
        <v>0</v>
      </c>
      <c r="L4" s="1186">
        <v>0</v>
      </c>
      <c r="M4" s="1186"/>
      <c r="N4" s="1186"/>
      <c r="O4" s="1186"/>
      <c r="P4" s="1186"/>
      <c r="Q4" s="1186"/>
      <c r="R4" s="1186"/>
      <c r="S4" s="1186"/>
      <c r="T4" s="1186"/>
      <c r="U4" s="1187"/>
      <c r="V4" s="1187"/>
      <c r="W4" s="1187"/>
      <c r="X4" s="1188"/>
    </row>
    <row r="5" spans="1:24" ht="12.75" customHeight="1" x14ac:dyDescent="0.2">
      <c r="A5" s="1184" t="s">
        <v>321</v>
      </c>
      <c r="B5" s="1185"/>
      <c r="C5" s="1185"/>
      <c r="D5" s="1185"/>
      <c r="E5" s="1185"/>
      <c r="F5" s="1185"/>
      <c r="G5" s="1185"/>
      <c r="H5" s="1185"/>
      <c r="I5" s="1185"/>
      <c r="J5" s="219">
        <v>0</v>
      </c>
      <c r="K5" s="266">
        <v>0</v>
      </c>
      <c r="L5" s="1186">
        <v>0</v>
      </c>
      <c r="M5" s="1186"/>
      <c r="N5" s="1186"/>
      <c r="O5" s="1186"/>
      <c r="P5" s="1186"/>
      <c r="Q5" s="1186"/>
      <c r="R5" s="1186"/>
      <c r="S5" s="1186"/>
      <c r="T5" s="1186"/>
      <c r="U5" s="1187"/>
      <c r="V5" s="1187"/>
      <c r="W5" s="1187"/>
      <c r="X5" s="1188"/>
    </row>
    <row r="6" spans="1:24" ht="12.75" customHeight="1" x14ac:dyDescent="0.2">
      <c r="A6" s="1184" t="s">
        <v>325</v>
      </c>
      <c r="B6" s="1185"/>
      <c r="C6" s="1185"/>
      <c r="D6" s="1185"/>
      <c r="E6" s="1185"/>
      <c r="F6" s="1185"/>
      <c r="G6" s="1185"/>
      <c r="H6" s="1185"/>
      <c r="I6" s="1185"/>
      <c r="J6" s="219">
        <v>0</v>
      </c>
      <c r="K6" s="266">
        <v>0</v>
      </c>
      <c r="L6" s="1186">
        <v>0</v>
      </c>
      <c r="M6" s="1186"/>
      <c r="N6" s="1186"/>
      <c r="O6" s="1186"/>
      <c r="P6" s="1186"/>
      <c r="Q6" s="1186"/>
      <c r="R6" s="1186"/>
      <c r="S6" s="1186"/>
      <c r="T6" s="1186"/>
      <c r="U6" s="1187"/>
      <c r="V6" s="1187"/>
      <c r="W6" s="1187"/>
      <c r="X6" s="1188"/>
    </row>
    <row r="7" spans="1:24" ht="12.75" customHeight="1" x14ac:dyDescent="0.2">
      <c r="A7" s="1184" t="s">
        <v>322</v>
      </c>
      <c r="B7" s="1185"/>
      <c r="C7" s="1185"/>
      <c r="D7" s="1185"/>
      <c r="E7" s="1185"/>
      <c r="F7" s="1185"/>
      <c r="G7" s="1185"/>
      <c r="H7" s="1185"/>
      <c r="I7" s="1185"/>
      <c r="J7" s="219">
        <f>'08 Programa'!K254</f>
        <v>0</v>
      </c>
      <c r="K7" s="266">
        <v>0</v>
      </c>
      <c r="L7" s="1186">
        <v>0</v>
      </c>
      <c r="M7" s="1186"/>
      <c r="N7" s="1186"/>
      <c r="O7" s="1186"/>
      <c r="P7" s="1186"/>
      <c r="Q7" s="1186"/>
      <c r="R7" s="1186"/>
      <c r="S7" s="1186"/>
      <c r="T7" s="1186"/>
      <c r="U7" s="1187"/>
      <c r="V7" s="1187"/>
      <c r="W7" s="1187"/>
      <c r="X7" s="1188"/>
    </row>
    <row r="8" spans="1:24" ht="12.75" customHeight="1" x14ac:dyDescent="0.2">
      <c r="A8" s="1193" t="s">
        <v>236</v>
      </c>
      <c r="B8" s="1194"/>
      <c r="C8" s="1194"/>
      <c r="D8" s="1194"/>
      <c r="E8" s="1194"/>
      <c r="F8" s="1194"/>
      <c r="G8" s="1194"/>
      <c r="H8" s="1194"/>
      <c r="I8" s="1195"/>
      <c r="J8" s="219">
        <f>'08 Programa'!K38+'08 Programa'!K66+'08 Programa'!K78+'08 Programa'!K89+'08 Programa'!K274+'08 Programa'!K323+'08 Programa'!K347+'08 Programa'!K377</f>
        <v>2509.9</v>
      </c>
      <c r="K8" s="219">
        <f>'08 Programa'!O319</f>
        <v>0</v>
      </c>
      <c r="L8" s="1189">
        <f>'08 Programa'!S377+'08 Programa'!S347+'08 Programa'!S256</f>
        <v>1818</v>
      </c>
      <c r="M8" s="1189"/>
      <c r="N8" s="1189"/>
      <c r="O8" s="1189"/>
      <c r="P8" s="1189"/>
      <c r="Q8" s="1189"/>
      <c r="R8" s="1189"/>
      <c r="S8" s="1189"/>
      <c r="T8" s="1189"/>
      <c r="U8" s="1187"/>
      <c r="V8" s="1187"/>
      <c r="W8" s="1187"/>
      <c r="X8" s="1188"/>
    </row>
    <row r="9" spans="1:24" ht="14.25" customHeight="1" x14ac:dyDescent="0.2">
      <c r="A9" s="1190" t="s">
        <v>307</v>
      </c>
      <c r="B9" s="1191"/>
      <c r="C9" s="1191"/>
      <c r="D9" s="1191"/>
      <c r="E9" s="1191"/>
      <c r="F9" s="1191"/>
      <c r="G9" s="1191"/>
      <c r="H9" s="1191"/>
      <c r="I9" s="1191"/>
      <c r="J9" s="450">
        <f>'08 Programa'!K320+'08 Programa'!K248+'08 Programa'!K241+'08 Programa'!K238+'08 Programa'!K235+'08 Programa'!K232+'08 Programa'!K230+'08 Programa'!K227+'08 Programa'!K224+'08 Programa'!K221+'08 Programa'!K214+'08 Programa'!K212+'08 Programa'!K208+'08 Programa'!K205+'08 Programa'!K202+'08 Programa'!K197+'08 Programa'!K194+'08 Programa'!K189+'08 Programa'!K185+'08 Programa'!K180+'08 Programa'!K175+'08 Programa'!K170+'08 Programa'!K165+'08 Programa'!K160+'08 Programa'!K157+'08 Programa'!K152+'08 Programa'!K147+'08 Programa'!K142+'08 Programa'!K137+'08 Programa'!K132+'08 Programa'!K127+'08 Programa'!K117+'08 Programa'!K112+'08 Programa'!K107+'08 Programa'!K102+'08 Programa'!K97+'08 Programa'!K92+'08 Programa'!K86+'08 Programa'!K81+'08 Programa'!K75+'08 Programa'!K70+'08 Programa'!K64+'08 Programa'!K59+'08 Programa'!K54+'08 Programa'!K48+'08 Programa'!K45+'08 Programa'!K42+'08 Programa'!K40+'08 Programa'!K245</f>
        <v>1840.5</v>
      </c>
      <c r="K9" s="451">
        <f>'08 Programa'!O248+'08 Programa'!O241+'08 Programa'!O238+'08 Programa'!O235+'08 Programa'!O232+'08 Programa'!O230+'08 Programa'!O227+'08 Programa'!O224+'08 Programa'!O221+'08 Programa'!O214+'08 Programa'!O212+'08 Programa'!O208+'08 Programa'!O205+'08 Programa'!O202+'08 Programa'!O197+'08 Programa'!O194+'08 Programa'!O189+'08 Programa'!O185+'08 Programa'!O180+'08 Programa'!O175+'08 Programa'!O170+'08 Programa'!O165+'08 Programa'!O160+'08 Programa'!O157+'08 Programa'!O152+'08 Programa'!O147+'08 Programa'!O142+'08 Programa'!O137+'08 Programa'!O132+'08 Programa'!O127+'08 Programa'!O122+'08 Programa'!O117+'08 Programa'!O112+'08 Programa'!O107+'08 Programa'!O102+'08 Programa'!O97+'08 Programa'!O92+'08 Programa'!O86+'08 Programa'!O81+'08 Programa'!O75+'08 Programa'!O70+'08 Programa'!O64+'08 Programa'!O59+'08 Programa'!O54+'08 Programa'!O48+'08 Programa'!O45+'08 Programa'!O42+'08 Programa'!O40+'08 Programa'!O320+'08 Programa'!O245</f>
        <v>2732.3</v>
      </c>
      <c r="L9" s="1192">
        <f>'08 Programa'!S25+'08 Programa'!S29+'08 Programa'!S33+'08 Programa'!S36+'08 Programa'!S40+'08 Programa'!S64+'08 Programa'!S81+'08 Programa'!S152+'08 Programa'!S157+'08 Programa'!S160+'08 Programa'!S170+'08 Programa'!S197+'08 Programa'!S224+'08 Programa'!S238+'08 Programa'!S248+'08 Programa'!S320+'08 Programa'!S245</f>
        <v>3282.8</v>
      </c>
      <c r="M9" s="1192"/>
      <c r="N9" s="1192"/>
      <c r="O9" s="1192"/>
      <c r="P9" s="1192"/>
      <c r="Q9" s="1192"/>
      <c r="R9" s="1192"/>
      <c r="S9" s="1192"/>
      <c r="T9" s="1192"/>
      <c r="U9" s="1187"/>
      <c r="V9" s="1187"/>
      <c r="W9" s="1187"/>
      <c r="X9" s="1188"/>
    </row>
    <row r="10" spans="1:24" ht="12.75" customHeight="1" x14ac:dyDescent="0.2">
      <c r="A10" s="1196" t="s">
        <v>323</v>
      </c>
      <c r="B10" s="1196"/>
      <c r="C10" s="1196"/>
      <c r="D10" s="1196"/>
      <c r="E10" s="1196"/>
      <c r="F10" s="1196"/>
      <c r="G10" s="1196"/>
      <c r="H10" s="1196"/>
      <c r="I10" s="1196"/>
      <c r="J10" s="266">
        <v>0</v>
      </c>
      <c r="K10" s="266">
        <v>0</v>
      </c>
      <c r="L10" s="1186">
        <v>0</v>
      </c>
      <c r="M10" s="1186"/>
      <c r="N10" s="1186"/>
      <c r="O10" s="1186"/>
      <c r="P10" s="1186"/>
      <c r="Q10" s="1186"/>
      <c r="R10" s="1186"/>
      <c r="S10" s="1186"/>
      <c r="T10" s="1186"/>
      <c r="U10" s="1187"/>
      <c r="V10" s="1187"/>
      <c r="W10" s="1187"/>
      <c r="X10" s="1188"/>
    </row>
    <row r="11" spans="1:24" x14ac:dyDescent="0.2">
      <c r="A11" s="1197" t="s">
        <v>237</v>
      </c>
      <c r="B11" s="1198"/>
      <c r="C11" s="1198"/>
      <c r="D11" s="1198"/>
      <c r="E11" s="1198"/>
      <c r="F11" s="1198"/>
      <c r="G11" s="1198"/>
      <c r="H11" s="1198"/>
      <c r="I11" s="1199"/>
      <c r="J11" s="266">
        <f>'08 Programa'!K360+'08 Programa'!K76+'08 Programa'!K49</f>
        <v>115.9</v>
      </c>
      <c r="K11" s="266">
        <f>'08 Programa'!O65+'08 Programa'!O161</f>
        <v>25.2</v>
      </c>
      <c r="L11" s="1189">
        <f>'08 Programa'!S161+'08 Programa'!S65+'08 Programa'!S32+'08 Programa'!S28</f>
        <v>35.4</v>
      </c>
      <c r="M11" s="1189"/>
      <c r="N11" s="1189"/>
      <c r="O11" s="1189"/>
      <c r="P11" s="1189"/>
      <c r="Q11" s="1189"/>
      <c r="R11" s="1189"/>
      <c r="S11" s="1189"/>
      <c r="T11" s="1189"/>
      <c r="U11" s="1187"/>
      <c r="V11" s="1187"/>
      <c r="W11" s="1187"/>
      <c r="X11" s="1188"/>
    </row>
    <row r="12" spans="1:24" x14ac:dyDescent="0.2">
      <c r="A12" s="1184" t="s">
        <v>293</v>
      </c>
      <c r="B12" s="1185"/>
      <c r="C12" s="1185"/>
      <c r="D12" s="1185"/>
      <c r="E12" s="1185"/>
      <c r="F12" s="1185"/>
      <c r="G12" s="1185"/>
      <c r="H12" s="1185"/>
      <c r="I12" s="1185"/>
      <c r="J12" s="266">
        <f>'08 Programa'!K381+'08 Programa'!K379+'08 Programa'!K375+'08 Programa'!K371</f>
        <v>2900.1</v>
      </c>
      <c r="K12" s="266">
        <f>'08 Programa'!O371+'08 Programa'!O375+'08 Programa'!O379+'08 Programa'!O381</f>
        <v>2900</v>
      </c>
      <c r="L12" s="1186">
        <f>'08 Programa'!S371+'08 Programa'!S375+'08 Programa'!S379+'08 Programa'!S381</f>
        <v>3000</v>
      </c>
      <c r="M12" s="1186"/>
      <c r="N12" s="1186"/>
      <c r="O12" s="1186"/>
      <c r="P12" s="1186"/>
      <c r="Q12" s="1186"/>
      <c r="R12" s="1186"/>
      <c r="S12" s="1186"/>
      <c r="T12" s="1186"/>
      <c r="U12" s="1187"/>
      <c r="V12" s="1187"/>
      <c r="W12" s="1187"/>
      <c r="X12" s="1188"/>
    </row>
    <row r="13" spans="1:24" x14ac:dyDescent="0.2">
      <c r="A13" s="1184" t="s">
        <v>238</v>
      </c>
      <c r="B13" s="1185"/>
      <c r="C13" s="1185"/>
      <c r="D13" s="1185"/>
      <c r="E13" s="1185"/>
      <c r="F13" s="1185"/>
      <c r="G13" s="1185"/>
      <c r="H13" s="1185"/>
      <c r="I13" s="1185"/>
      <c r="J13" s="266">
        <v>0</v>
      </c>
      <c r="K13" s="266">
        <v>0</v>
      </c>
      <c r="L13" s="1189">
        <v>0</v>
      </c>
      <c r="M13" s="1189"/>
      <c r="N13" s="1189"/>
      <c r="O13" s="1189"/>
      <c r="P13" s="1189"/>
      <c r="Q13" s="1189"/>
      <c r="R13" s="1189"/>
      <c r="S13" s="1189"/>
      <c r="T13" s="1189"/>
      <c r="U13" s="1187"/>
      <c r="V13" s="1187"/>
      <c r="W13" s="1187"/>
      <c r="X13" s="1188"/>
    </row>
    <row r="14" spans="1:24" x14ac:dyDescent="0.2">
      <c r="A14" s="1203" t="s">
        <v>338</v>
      </c>
      <c r="B14" s="1198"/>
      <c r="C14" s="1198"/>
      <c r="D14" s="1198"/>
      <c r="E14" s="1198"/>
      <c r="F14" s="1198"/>
      <c r="G14" s="1198"/>
      <c r="H14" s="1198"/>
      <c r="I14" s="1199"/>
      <c r="J14" s="459">
        <f>'08 Programa'!K67+'08 Programa'!K114+'08 Programa'!K119</f>
        <v>54.9</v>
      </c>
      <c r="K14" s="459">
        <v>0</v>
      </c>
      <c r="L14" s="1186">
        <f>'08 Programa'!S67</f>
        <v>124.5</v>
      </c>
      <c r="M14" s="1200"/>
      <c r="N14" s="1200"/>
      <c r="O14" s="1200"/>
      <c r="P14" s="1201"/>
      <c r="Q14" s="459"/>
      <c r="R14" s="459"/>
      <c r="S14" s="459"/>
      <c r="T14" s="459"/>
      <c r="U14" s="1186"/>
      <c r="V14" s="1200"/>
      <c r="W14" s="1200"/>
      <c r="X14" s="1202"/>
    </row>
    <row r="15" spans="1:24" x14ac:dyDescent="0.2">
      <c r="A15" s="1184" t="s">
        <v>324</v>
      </c>
      <c r="B15" s="1185"/>
      <c r="C15" s="1185"/>
      <c r="D15" s="1185"/>
      <c r="E15" s="1185"/>
      <c r="F15" s="1185"/>
      <c r="G15" s="1185"/>
      <c r="H15" s="1185"/>
      <c r="I15" s="1185"/>
      <c r="J15" s="266">
        <f>'08 Programa'!K77+'08 Programa'!K88+'08 Programa'!K252+'08 Programa'!K311+'08 Programa'!K324+'08 Programa'!K337+'08 Programa'!K345</f>
        <v>0</v>
      </c>
      <c r="K15" s="266">
        <f>'08 Programa'!O345+'08 Programa'!O324</f>
        <v>0</v>
      </c>
      <c r="L15" s="1186">
        <f>'08 Programa'!S324+'08 Programa'!S345</f>
        <v>0</v>
      </c>
      <c r="M15" s="1186"/>
      <c r="N15" s="1186"/>
      <c r="O15" s="1186"/>
      <c r="P15" s="1186"/>
      <c r="Q15" s="1186"/>
      <c r="R15" s="1186"/>
      <c r="S15" s="1186"/>
      <c r="T15" s="1186"/>
      <c r="U15" s="1187"/>
      <c r="V15" s="1187"/>
      <c r="W15" s="1187"/>
      <c r="X15" s="1188"/>
    </row>
    <row r="16" spans="1:24" ht="18" customHeight="1" thickBot="1" x14ac:dyDescent="0.25">
      <c r="A16" s="1204" t="s">
        <v>26</v>
      </c>
      <c r="B16" s="1205"/>
      <c r="C16" s="1205"/>
      <c r="D16" s="1205"/>
      <c r="E16" s="1205"/>
      <c r="F16" s="1205"/>
      <c r="G16" s="1205"/>
      <c r="H16" s="1205"/>
      <c r="I16" s="1205"/>
      <c r="J16" s="418">
        <f>SUM(J3:J15)</f>
        <v>13289.000000000002</v>
      </c>
      <c r="K16" s="419">
        <f>SUM(K3:K15)</f>
        <v>12879.800000000001</v>
      </c>
      <c r="L16" s="1206">
        <f>SUM(L3:T15)</f>
        <v>13008.4</v>
      </c>
      <c r="M16" s="1206"/>
      <c r="N16" s="1206"/>
      <c r="O16" s="1206"/>
      <c r="P16" s="1206"/>
      <c r="Q16" s="1206"/>
      <c r="R16" s="1206"/>
      <c r="S16" s="1206"/>
      <c r="T16" s="1206"/>
      <c r="U16" s="1207"/>
      <c r="V16" s="1207"/>
      <c r="W16" s="1207"/>
      <c r="X16" s="1208"/>
    </row>
  </sheetData>
  <mergeCells count="45">
    <mergeCell ref="L14:P14"/>
    <mergeCell ref="U14:X14"/>
    <mergeCell ref="A14:I14"/>
    <mergeCell ref="A16:I16"/>
    <mergeCell ref="L16:T16"/>
    <mergeCell ref="U16:X16"/>
    <mergeCell ref="A15:I15"/>
    <mergeCell ref="L15:T15"/>
    <mergeCell ref="U15:X15"/>
    <mergeCell ref="A12:I12"/>
    <mergeCell ref="L12:T12"/>
    <mergeCell ref="U12:X12"/>
    <mergeCell ref="A13:I13"/>
    <mergeCell ref="L13:T13"/>
    <mergeCell ref="U13:X13"/>
    <mergeCell ref="A10:I10"/>
    <mergeCell ref="L10:T10"/>
    <mergeCell ref="U10:X10"/>
    <mergeCell ref="L11:T11"/>
    <mergeCell ref="U11:X11"/>
    <mergeCell ref="A11:I11"/>
    <mergeCell ref="L8:T8"/>
    <mergeCell ref="U8:X8"/>
    <mergeCell ref="A9:I9"/>
    <mergeCell ref="L9:T9"/>
    <mergeCell ref="U9:X9"/>
    <mergeCell ref="A8:I8"/>
    <mergeCell ref="A6:I6"/>
    <mergeCell ref="L6:T6"/>
    <mergeCell ref="U6:X6"/>
    <mergeCell ref="A7:I7"/>
    <mergeCell ref="L7:T7"/>
    <mergeCell ref="U7:X7"/>
    <mergeCell ref="A4:I4"/>
    <mergeCell ref="L4:T4"/>
    <mergeCell ref="U4:X4"/>
    <mergeCell ref="A5:I5"/>
    <mergeCell ref="L5:T5"/>
    <mergeCell ref="U5:X5"/>
    <mergeCell ref="A2:I2"/>
    <mergeCell ref="L2:T2"/>
    <mergeCell ref="U2:X2"/>
    <mergeCell ref="A3:I3"/>
    <mergeCell ref="L3:T3"/>
    <mergeCell ref="U3:X3"/>
  </mergeCells>
  <pageMargins left="0.39370078740157483" right="0.39370078740157483" top="0.98425196850393704" bottom="0.98425196850393704" header="0.51181102362204722" footer="0.11811023622047245"/>
  <pageSetup paperSize="9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opLeftCell="A7" zoomScaleNormal="100" zoomScaleSheetLayoutView="100" workbookViewId="0">
      <selection activeCell="F22" sqref="F22"/>
    </sheetView>
  </sheetViews>
  <sheetFormatPr defaultRowHeight="12.75" x14ac:dyDescent="0.2"/>
  <cols>
    <col min="1" max="1" width="35" style="41" customWidth="1"/>
    <col min="2" max="2" width="10.140625" style="41" customWidth="1"/>
    <col min="3" max="3" width="9.140625" style="41"/>
    <col min="4" max="4" width="13.7109375" style="41" customWidth="1"/>
    <col min="5" max="5" width="9.140625" style="41"/>
    <col min="6" max="6" width="10.140625" style="41" bestFit="1" customWidth="1"/>
    <col min="7" max="7" width="8.28515625" style="41" customWidth="1"/>
    <col min="8" max="241" width="9.140625" style="41"/>
    <col min="242" max="242" width="29.85546875" style="41" customWidth="1"/>
    <col min="243" max="243" width="10.140625" style="41" customWidth="1"/>
    <col min="244" max="497" width="9.140625" style="41"/>
    <col min="498" max="498" width="29.85546875" style="41" customWidth="1"/>
    <col min="499" max="499" width="10.140625" style="41" customWidth="1"/>
    <col min="500" max="753" width="9.140625" style="41"/>
    <col min="754" max="754" width="29.85546875" style="41" customWidth="1"/>
    <col min="755" max="755" width="10.140625" style="41" customWidth="1"/>
    <col min="756" max="1009" width="9.140625" style="41"/>
    <col min="1010" max="1010" width="29.85546875" style="41" customWidth="1"/>
    <col min="1011" max="1011" width="10.140625" style="41" customWidth="1"/>
    <col min="1012" max="1265" width="9.140625" style="41"/>
    <col min="1266" max="1266" width="29.85546875" style="41" customWidth="1"/>
    <col min="1267" max="1267" width="10.140625" style="41" customWidth="1"/>
    <col min="1268" max="1521" width="9.140625" style="41"/>
    <col min="1522" max="1522" width="29.85546875" style="41" customWidth="1"/>
    <col min="1523" max="1523" width="10.140625" style="41" customWidth="1"/>
    <col min="1524" max="1777" width="9.140625" style="41"/>
    <col min="1778" max="1778" width="29.85546875" style="41" customWidth="1"/>
    <col min="1779" max="1779" width="10.140625" style="41" customWidth="1"/>
    <col min="1780" max="2033" width="9.140625" style="41"/>
    <col min="2034" max="2034" width="29.85546875" style="41" customWidth="1"/>
    <col min="2035" max="2035" width="10.140625" style="41" customWidth="1"/>
    <col min="2036" max="2289" width="9.140625" style="41"/>
    <col min="2290" max="2290" width="29.85546875" style="41" customWidth="1"/>
    <col min="2291" max="2291" width="10.140625" style="41" customWidth="1"/>
    <col min="2292" max="2545" width="9.140625" style="41"/>
    <col min="2546" max="2546" width="29.85546875" style="41" customWidth="1"/>
    <col min="2547" max="2547" width="10.140625" style="41" customWidth="1"/>
    <col min="2548" max="2801" width="9.140625" style="41"/>
    <col min="2802" max="2802" width="29.85546875" style="41" customWidth="1"/>
    <col min="2803" max="2803" width="10.140625" style="41" customWidth="1"/>
    <col min="2804" max="3057" width="9.140625" style="41"/>
    <col min="3058" max="3058" width="29.85546875" style="41" customWidth="1"/>
    <col min="3059" max="3059" width="10.140625" style="41" customWidth="1"/>
    <col min="3060" max="3313" width="9.140625" style="41"/>
    <col min="3314" max="3314" width="29.85546875" style="41" customWidth="1"/>
    <col min="3315" max="3315" width="10.140625" style="41" customWidth="1"/>
    <col min="3316" max="3569" width="9.140625" style="41"/>
    <col min="3570" max="3570" width="29.85546875" style="41" customWidth="1"/>
    <col min="3571" max="3571" width="10.140625" style="41" customWidth="1"/>
    <col min="3572" max="3825" width="9.140625" style="41"/>
    <col min="3826" max="3826" width="29.85546875" style="41" customWidth="1"/>
    <col min="3827" max="3827" width="10.140625" style="41" customWidth="1"/>
    <col min="3828" max="4081" width="9.140625" style="41"/>
    <col min="4082" max="4082" width="29.85546875" style="41" customWidth="1"/>
    <col min="4083" max="4083" width="10.140625" style="41" customWidth="1"/>
    <col min="4084" max="4337" width="9.140625" style="41"/>
    <col min="4338" max="4338" width="29.85546875" style="41" customWidth="1"/>
    <col min="4339" max="4339" width="10.140625" style="41" customWidth="1"/>
    <col min="4340" max="4593" width="9.140625" style="41"/>
    <col min="4594" max="4594" width="29.85546875" style="41" customWidth="1"/>
    <col min="4595" max="4595" width="10.140625" style="41" customWidth="1"/>
    <col min="4596" max="4849" width="9.140625" style="41"/>
    <col min="4850" max="4850" width="29.85546875" style="41" customWidth="1"/>
    <col min="4851" max="4851" width="10.140625" style="41" customWidth="1"/>
    <col min="4852" max="5105" width="9.140625" style="41"/>
    <col min="5106" max="5106" width="29.85546875" style="41" customWidth="1"/>
    <col min="5107" max="5107" width="10.140625" style="41" customWidth="1"/>
    <col min="5108" max="5361" width="9.140625" style="41"/>
    <col min="5362" max="5362" width="29.85546875" style="41" customWidth="1"/>
    <col min="5363" max="5363" width="10.140625" style="41" customWidth="1"/>
    <col min="5364" max="5617" width="9.140625" style="41"/>
    <col min="5618" max="5618" width="29.85546875" style="41" customWidth="1"/>
    <col min="5619" max="5619" width="10.140625" style="41" customWidth="1"/>
    <col min="5620" max="5873" width="9.140625" style="41"/>
    <col min="5874" max="5874" width="29.85546875" style="41" customWidth="1"/>
    <col min="5875" max="5875" width="10.140625" style="41" customWidth="1"/>
    <col min="5876" max="6129" width="9.140625" style="41"/>
    <col min="6130" max="6130" width="29.85546875" style="41" customWidth="1"/>
    <col min="6131" max="6131" width="10.140625" style="41" customWidth="1"/>
    <col min="6132" max="6385" width="9.140625" style="41"/>
    <col min="6386" max="6386" width="29.85546875" style="41" customWidth="1"/>
    <col min="6387" max="6387" width="10.140625" style="41" customWidth="1"/>
    <col min="6388" max="6641" width="9.140625" style="41"/>
    <col min="6642" max="6642" width="29.85546875" style="41" customWidth="1"/>
    <col min="6643" max="6643" width="10.140625" style="41" customWidth="1"/>
    <col min="6644" max="6897" width="9.140625" style="41"/>
    <col min="6898" max="6898" width="29.85546875" style="41" customWidth="1"/>
    <col min="6899" max="6899" width="10.140625" style="41" customWidth="1"/>
    <col min="6900" max="7153" width="9.140625" style="41"/>
    <col min="7154" max="7154" width="29.85546875" style="41" customWidth="1"/>
    <col min="7155" max="7155" width="10.140625" style="41" customWidth="1"/>
    <col min="7156" max="7409" width="9.140625" style="41"/>
    <col min="7410" max="7410" width="29.85546875" style="41" customWidth="1"/>
    <col min="7411" max="7411" width="10.140625" style="41" customWidth="1"/>
    <col min="7412" max="7665" width="9.140625" style="41"/>
    <col min="7666" max="7666" width="29.85546875" style="41" customWidth="1"/>
    <col min="7667" max="7667" width="10.140625" style="41" customWidth="1"/>
    <col min="7668" max="7921" width="9.140625" style="41"/>
    <col min="7922" max="7922" width="29.85546875" style="41" customWidth="1"/>
    <col min="7923" max="7923" width="10.140625" style="41" customWidth="1"/>
    <col min="7924" max="8177" width="9.140625" style="41"/>
    <col min="8178" max="8178" width="29.85546875" style="41" customWidth="1"/>
    <col min="8179" max="8179" width="10.140625" style="41" customWidth="1"/>
    <col min="8180" max="8433" width="9.140625" style="41"/>
    <col min="8434" max="8434" width="29.85546875" style="41" customWidth="1"/>
    <col min="8435" max="8435" width="10.140625" style="41" customWidth="1"/>
    <col min="8436" max="8689" width="9.140625" style="41"/>
    <col min="8690" max="8690" width="29.85546875" style="41" customWidth="1"/>
    <col min="8691" max="8691" width="10.140625" style="41" customWidth="1"/>
    <col min="8692" max="8945" width="9.140625" style="41"/>
    <col min="8946" max="8946" width="29.85546875" style="41" customWidth="1"/>
    <col min="8947" max="8947" width="10.140625" style="41" customWidth="1"/>
    <col min="8948" max="9201" width="9.140625" style="41"/>
    <col min="9202" max="9202" width="29.85546875" style="41" customWidth="1"/>
    <col min="9203" max="9203" width="10.140625" style="41" customWidth="1"/>
    <col min="9204" max="9457" width="9.140625" style="41"/>
    <col min="9458" max="9458" width="29.85546875" style="41" customWidth="1"/>
    <col min="9459" max="9459" width="10.140625" style="41" customWidth="1"/>
    <col min="9460" max="9713" width="9.140625" style="41"/>
    <col min="9714" max="9714" width="29.85546875" style="41" customWidth="1"/>
    <col min="9715" max="9715" width="10.140625" style="41" customWidth="1"/>
    <col min="9716" max="9969" width="9.140625" style="41"/>
    <col min="9970" max="9970" width="29.85546875" style="41" customWidth="1"/>
    <col min="9971" max="9971" width="10.140625" style="41" customWidth="1"/>
    <col min="9972" max="10225" width="9.140625" style="41"/>
    <col min="10226" max="10226" width="29.85546875" style="41" customWidth="1"/>
    <col min="10227" max="10227" width="10.140625" style="41" customWidth="1"/>
    <col min="10228" max="10481" width="9.140625" style="41"/>
    <col min="10482" max="10482" width="29.85546875" style="41" customWidth="1"/>
    <col min="10483" max="10483" width="10.140625" style="41" customWidth="1"/>
    <col min="10484" max="10737" width="9.140625" style="41"/>
    <col min="10738" max="10738" width="29.85546875" style="41" customWidth="1"/>
    <col min="10739" max="10739" width="10.140625" style="41" customWidth="1"/>
    <col min="10740" max="10993" width="9.140625" style="41"/>
    <col min="10994" max="10994" width="29.85546875" style="41" customWidth="1"/>
    <col min="10995" max="10995" width="10.140625" style="41" customWidth="1"/>
    <col min="10996" max="11249" width="9.140625" style="41"/>
    <col min="11250" max="11250" width="29.85546875" style="41" customWidth="1"/>
    <col min="11251" max="11251" width="10.140625" style="41" customWidth="1"/>
    <col min="11252" max="11505" width="9.140625" style="41"/>
    <col min="11506" max="11506" width="29.85546875" style="41" customWidth="1"/>
    <col min="11507" max="11507" width="10.140625" style="41" customWidth="1"/>
    <col min="11508" max="11761" width="9.140625" style="41"/>
    <col min="11762" max="11762" width="29.85546875" style="41" customWidth="1"/>
    <col min="11763" max="11763" width="10.140625" style="41" customWidth="1"/>
    <col min="11764" max="12017" width="9.140625" style="41"/>
    <col min="12018" max="12018" width="29.85546875" style="41" customWidth="1"/>
    <col min="12019" max="12019" width="10.140625" style="41" customWidth="1"/>
    <col min="12020" max="12273" width="9.140625" style="41"/>
    <col min="12274" max="12274" width="29.85546875" style="41" customWidth="1"/>
    <col min="12275" max="12275" width="10.140625" style="41" customWidth="1"/>
    <col min="12276" max="12529" width="9.140625" style="41"/>
    <col min="12530" max="12530" width="29.85546875" style="41" customWidth="1"/>
    <col min="12531" max="12531" width="10.140625" style="41" customWidth="1"/>
    <col min="12532" max="12785" width="9.140625" style="41"/>
    <col min="12786" max="12786" width="29.85546875" style="41" customWidth="1"/>
    <col min="12787" max="12787" width="10.140625" style="41" customWidth="1"/>
    <col min="12788" max="13041" width="9.140625" style="41"/>
    <col min="13042" max="13042" width="29.85546875" style="41" customWidth="1"/>
    <col min="13043" max="13043" width="10.140625" style="41" customWidth="1"/>
    <col min="13044" max="13297" width="9.140625" style="41"/>
    <col min="13298" max="13298" width="29.85546875" style="41" customWidth="1"/>
    <col min="13299" max="13299" width="10.140625" style="41" customWidth="1"/>
    <col min="13300" max="13553" width="9.140625" style="41"/>
    <col min="13554" max="13554" width="29.85546875" style="41" customWidth="1"/>
    <col min="13555" max="13555" width="10.140625" style="41" customWidth="1"/>
    <col min="13556" max="13809" width="9.140625" style="41"/>
    <col min="13810" max="13810" width="29.85546875" style="41" customWidth="1"/>
    <col min="13811" max="13811" width="10.140625" style="41" customWidth="1"/>
    <col min="13812" max="14065" width="9.140625" style="41"/>
    <col min="14066" max="14066" width="29.85546875" style="41" customWidth="1"/>
    <col min="14067" max="14067" width="10.140625" style="41" customWidth="1"/>
    <col min="14068" max="14321" width="9.140625" style="41"/>
    <col min="14322" max="14322" width="29.85546875" style="41" customWidth="1"/>
    <col min="14323" max="14323" width="10.140625" style="41" customWidth="1"/>
    <col min="14324" max="14577" width="9.140625" style="41"/>
    <col min="14578" max="14578" width="29.85546875" style="41" customWidth="1"/>
    <col min="14579" max="14579" width="10.140625" style="41" customWidth="1"/>
    <col min="14580" max="14833" width="9.140625" style="41"/>
    <col min="14834" max="14834" width="29.85546875" style="41" customWidth="1"/>
    <col min="14835" max="14835" width="10.140625" style="41" customWidth="1"/>
    <col min="14836" max="15089" width="9.140625" style="41"/>
    <col min="15090" max="15090" width="29.85546875" style="41" customWidth="1"/>
    <col min="15091" max="15091" width="10.140625" style="41" customWidth="1"/>
    <col min="15092" max="15345" width="9.140625" style="41"/>
    <col min="15346" max="15346" width="29.85546875" style="41" customWidth="1"/>
    <col min="15347" max="15347" width="10.140625" style="41" customWidth="1"/>
    <col min="15348" max="15601" width="9.140625" style="41"/>
    <col min="15602" max="15602" width="29.85546875" style="41" customWidth="1"/>
    <col min="15603" max="15603" width="10.140625" style="41" customWidth="1"/>
    <col min="15604" max="15857" width="9.140625" style="41"/>
    <col min="15858" max="15858" width="29.85546875" style="41" customWidth="1"/>
    <col min="15859" max="15859" width="10.140625" style="41" customWidth="1"/>
    <col min="15860" max="16113" width="9.140625" style="41"/>
    <col min="16114" max="16114" width="29.85546875" style="41" customWidth="1"/>
    <col min="16115" max="16115" width="10.140625" style="41" customWidth="1"/>
    <col min="16116" max="16384" width="9.140625" style="41"/>
  </cols>
  <sheetData>
    <row r="1" spans="1:9" ht="18" customHeight="1" x14ac:dyDescent="0.2">
      <c r="A1" s="54" t="s">
        <v>149</v>
      </c>
    </row>
    <row r="2" spans="1:9" ht="15.75" customHeight="1" x14ac:dyDescent="0.2">
      <c r="A2" s="1209" t="s">
        <v>131</v>
      </c>
      <c r="B2" s="1210"/>
      <c r="C2" s="1210"/>
      <c r="D2" s="1210"/>
      <c r="E2" s="1210"/>
      <c r="F2" s="1210"/>
      <c r="G2" s="1210"/>
      <c r="H2" s="1210"/>
      <c r="I2" s="1210"/>
    </row>
    <row r="3" spans="1:9" ht="13.5" thickBot="1" x14ac:dyDescent="0.25">
      <c r="A3" s="1232" t="s">
        <v>241</v>
      </c>
      <c r="B3" s="1232"/>
      <c r="C3" s="1232"/>
      <c r="D3" s="1232"/>
      <c r="E3" s="1232"/>
      <c r="F3" s="1232"/>
      <c r="G3" s="1232"/>
      <c r="H3" s="1232"/>
      <c r="I3" s="1232"/>
    </row>
    <row r="4" spans="1:9" x14ac:dyDescent="0.2">
      <c r="A4" s="1211" t="s">
        <v>132</v>
      </c>
      <c r="B4" s="1214" t="s">
        <v>363</v>
      </c>
      <c r="C4" s="1217" t="s">
        <v>133</v>
      </c>
      <c r="D4" s="1218"/>
      <c r="E4" s="1219"/>
      <c r="F4" s="1214" t="s">
        <v>364</v>
      </c>
      <c r="G4" s="1214" t="s">
        <v>365</v>
      </c>
      <c r="H4" s="1214" t="s">
        <v>326</v>
      </c>
      <c r="I4" s="1214" t="s">
        <v>366</v>
      </c>
    </row>
    <row r="5" spans="1:9" x14ac:dyDescent="0.2">
      <c r="A5" s="1212"/>
      <c r="B5" s="1215"/>
      <c r="C5" s="1220" t="s">
        <v>274</v>
      </c>
      <c r="D5" s="1221"/>
      <c r="E5" s="1222"/>
      <c r="F5" s="1215"/>
      <c r="G5" s="1215"/>
      <c r="H5" s="1215"/>
      <c r="I5" s="1215"/>
    </row>
    <row r="6" spans="1:9" x14ac:dyDescent="0.2">
      <c r="A6" s="1212"/>
      <c r="B6" s="1215"/>
      <c r="C6" s="1223" t="s">
        <v>134</v>
      </c>
      <c r="D6" s="1226" t="s">
        <v>135</v>
      </c>
      <c r="E6" s="1229" t="s">
        <v>136</v>
      </c>
      <c r="F6" s="1215"/>
      <c r="G6" s="1215"/>
      <c r="H6" s="1215"/>
      <c r="I6" s="1215"/>
    </row>
    <row r="7" spans="1:9" x14ac:dyDescent="0.2">
      <c r="A7" s="1212"/>
      <c r="B7" s="1215"/>
      <c r="C7" s="1224"/>
      <c r="D7" s="1227"/>
      <c r="E7" s="1230"/>
      <c r="F7" s="1215"/>
      <c r="G7" s="1215"/>
      <c r="H7" s="1215"/>
      <c r="I7" s="1215"/>
    </row>
    <row r="8" spans="1:9" ht="118.5" customHeight="1" thickBot="1" x14ac:dyDescent="0.25">
      <c r="A8" s="1213"/>
      <c r="B8" s="1216"/>
      <c r="C8" s="1225"/>
      <c r="D8" s="1228"/>
      <c r="E8" s="1231"/>
      <c r="F8" s="1216"/>
      <c r="G8" s="1216"/>
      <c r="H8" s="1216"/>
      <c r="I8" s="1216"/>
    </row>
    <row r="9" spans="1:9" ht="17.25" customHeight="1" x14ac:dyDescent="0.2">
      <c r="A9" s="422" t="s">
        <v>137</v>
      </c>
      <c r="B9" s="431">
        <f>'08 Programa'!K391</f>
        <v>13289.000000000004</v>
      </c>
      <c r="C9" s="431">
        <f>+B9</f>
        <v>13289.000000000004</v>
      </c>
      <c r="D9" s="431">
        <f>E9-C9</f>
        <v>-409.20000000000255</v>
      </c>
      <c r="E9" s="431">
        <f>'08 Programa'!O391</f>
        <v>12879.800000000001</v>
      </c>
      <c r="F9" s="431">
        <f>'08 Programa'!S391</f>
        <v>13008.4</v>
      </c>
      <c r="G9" s="442"/>
      <c r="H9" s="431">
        <f>'08 Programa'!AA391</f>
        <v>5581.4</v>
      </c>
      <c r="I9" s="259">
        <f>'08 Programa'!AB391</f>
        <v>5772</v>
      </c>
    </row>
    <row r="10" spans="1:9" ht="15" customHeight="1" x14ac:dyDescent="0.2">
      <c r="A10" s="423" t="s">
        <v>138</v>
      </c>
      <c r="B10" s="432">
        <f>'08 Programa'!L391</f>
        <v>1690.9999999999998</v>
      </c>
      <c r="C10" s="433">
        <f>+B10</f>
        <v>1690.9999999999998</v>
      </c>
      <c r="D10" s="437">
        <f>E10-C10</f>
        <v>444.70000000000005</v>
      </c>
      <c r="E10" s="437">
        <f>'08 Programa'!P391</f>
        <v>2135.6999999999998</v>
      </c>
      <c r="F10" s="437">
        <f>'08 Programa'!T391</f>
        <v>1879.6000000000001</v>
      </c>
      <c r="G10" s="443"/>
      <c r="H10" s="437">
        <v>990</v>
      </c>
      <c r="I10" s="254">
        <v>880</v>
      </c>
    </row>
    <row r="11" spans="1:9" ht="19.5" customHeight="1" x14ac:dyDescent="0.2">
      <c r="A11" s="424" t="s">
        <v>139</v>
      </c>
      <c r="B11" s="433">
        <f>'08 Programa'!M391</f>
        <v>2.2000000000000002</v>
      </c>
      <c r="C11" s="433">
        <f>+B11</f>
        <v>2.2000000000000002</v>
      </c>
      <c r="D11" s="437">
        <f t="shared" ref="D11:D26" si="0">E11-C11</f>
        <v>-2.2000000000000002</v>
      </c>
      <c r="E11" s="433">
        <f>'08 Programa'!Q391</f>
        <v>0</v>
      </c>
      <c r="F11" s="436">
        <f>'08 Programa'!U391</f>
        <v>0</v>
      </c>
      <c r="G11" s="444"/>
      <c r="H11" s="437">
        <f>F11*1.1</f>
        <v>0</v>
      </c>
      <c r="I11" s="254">
        <f>H11*1.1</f>
        <v>0</v>
      </c>
    </row>
    <row r="12" spans="1:9" ht="30.75" customHeight="1" thickBot="1" x14ac:dyDescent="0.25">
      <c r="A12" s="425" t="s">
        <v>140</v>
      </c>
      <c r="B12" s="434">
        <f>'08 Programa'!N391</f>
        <v>11598.000000000002</v>
      </c>
      <c r="C12" s="434">
        <f>+B12</f>
        <v>11598.000000000002</v>
      </c>
      <c r="D12" s="434">
        <f t="shared" si="0"/>
        <v>-853.90000000000146</v>
      </c>
      <c r="E12" s="434">
        <f>'08 Programa'!R391</f>
        <v>10744.1</v>
      </c>
      <c r="F12" s="440">
        <f>'08 Programa'!V391</f>
        <v>11128.8</v>
      </c>
      <c r="G12" s="445"/>
      <c r="H12" s="440">
        <f>H9-H10</f>
        <v>4591.3999999999996</v>
      </c>
      <c r="I12" s="258">
        <f>I9-I10</f>
        <v>4892</v>
      </c>
    </row>
    <row r="13" spans="1:9" ht="15" customHeight="1" x14ac:dyDescent="0.2">
      <c r="A13" s="422" t="s">
        <v>141</v>
      </c>
      <c r="B13" s="431">
        <f>'08 Programa'!K391</f>
        <v>13289.000000000004</v>
      </c>
      <c r="C13" s="431">
        <f>C14+C19</f>
        <v>13289.000000000004</v>
      </c>
      <c r="D13" s="431">
        <f t="shared" si="0"/>
        <v>-409.20000000000255</v>
      </c>
      <c r="E13" s="431">
        <f>E9</f>
        <v>12879.800000000001</v>
      </c>
      <c r="F13" s="431">
        <f>F9</f>
        <v>13008.4</v>
      </c>
      <c r="G13" s="442"/>
      <c r="H13" s="431">
        <f>H9</f>
        <v>5581.4</v>
      </c>
      <c r="I13" s="259">
        <f>I9</f>
        <v>5772</v>
      </c>
    </row>
    <row r="14" spans="1:9" ht="19.5" customHeight="1" x14ac:dyDescent="0.2">
      <c r="A14" s="426" t="s">
        <v>142</v>
      </c>
      <c r="B14" s="435">
        <f>B9-B19</f>
        <v>5867.7000000000044</v>
      </c>
      <c r="C14" s="435">
        <f>C9-C19</f>
        <v>5867.7000000000044</v>
      </c>
      <c r="D14" s="439">
        <f t="shared" si="0"/>
        <v>1354.5999999999967</v>
      </c>
      <c r="E14" s="435">
        <f>+E9-E19</f>
        <v>7222.3000000000011</v>
      </c>
      <c r="F14" s="435">
        <f>F13-F19</f>
        <v>4747.6999999999989</v>
      </c>
      <c r="G14" s="435"/>
      <c r="H14" s="436">
        <f>H13-H19</f>
        <v>2370.1999999999998</v>
      </c>
      <c r="I14" s="255">
        <f>I13-I19</f>
        <v>2476.9</v>
      </c>
    </row>
    <row r="15" spans="1:9" ht="26.25" customHeight="1" x14ac:dyDescent="0.2">
      <c r="A15" s="427" t="s">
        <v>143</v>
      </c>
      <c r="B15" s="436">
        <f>'08 Šaltiniai'!J4</f>
        <v>0</v>
      </c>
      <c r="C15" s="436">
        <f>B15</f>
        <v>0</v>
      </c>
      <c r="D15" s="436">
        <v>0</v>
      </c>
      <c r="E15" s="436">
        <v>0</v>
      </c>
      <c r="F15" s="436">
        <v>0</v>
      </c>
      <c r="G15" s="444"/>
      <c r="H15" s="437">
        <v>0</v>
      </c>
      <c r="I15" s="254">
        <f>+H15*1.1</f>
        <v>0</v>
      </c>
    </row>
    <row r="16" spans="1:9" ht="30.75" customHeight="1" x14ac:dyDescent="0.2">
      <c r="A16" s="424" t="s">
        <v>144</v>
      </c>
      <c r="B16" s="437">
        <v>0</v>
      </c>
      <c r="C16" s="437">
        <v>0</v>
      </c>
      <c r="D16" s="436">
        <f t="shared" si="0"/>
        <v>0</v>
      </c>
      <c r="E16" s="437">
        <f>'08 Šaltiniai'!K5</f>
        <v>0</v>
      </c>
      <c r="F16" s="437">
        <v>0</v>
      </c>
      <c r="G16" s="443"/>
      <c r="H16" s="437">
        <v>0</v>
      </c>
      <c r="I16" s="254">
        <v>0</v>
      </c>
    </row>
    <row r="17" spans="1:9" ht="30" customHeight="1" x14ac:dyDescent="0.2">
      <c r="A17" s="424" t="s">
        <v>145</v>
      </c>
      <c r="B17" s="438">
        <v>0</v>
      </c>
      <c r="C17" s="438">
        <v>0</v>
      </c>
      <c r="D17" s="436">
        <f t="shared" si="0"/>
        <v>0</v>
      </c>
      <c r="E17" s="438">
        <v>0</v>
      </c>
      <c r="F17" s="438">
        <v>0</v>
      </c>
      <c r="G17" s="446"/>
      <c r="H17" s="438">
        <v>0</v>
      </c>
      <c r="I17" s="256">
        <v>0</v>
      </c>
    </row>
    <row r="18" spans="1:9" ht="25.5" x14ac:dyDescent="0.2">
      <c r="A18" s="424" t="s">
        <v>327</v>
      </c>
      <c r="B18" s="437">
        <v>0</v>
      </c>
      <c r="C18" s="437">
        <f>+B18</f>
        <v>0</v>
      </c>
      <c r="D18" s="436">
        <f t="shared" si="0"/>
        <v>0</v>
      </c>
      <c r="E18" s="437">
        <v>0</v>
      </c>
      <c r="F18" s="437">
        <v>0</v>
      </c>
      <c r="G18" s="443"/>
      <c r="H18" s="437">
        <v>0</v>
      </c>
      <c r="I18" s="254">
        <v>0</v>
      </c>
    </row>
    <row r="19" spans="1:9" x14ac:dyDescent="0.2">
      <c r="A19" s="428" t="s">
        <v>146</v>
      </c>
      <c r="B19" s="439">
        <f>SUM(B20:B27)</f>
        <v>7421.2999999999993</v>
      </c>
      <c r="C19" s="441">
        <f>B19</f>
        <v>7421.2999999999993</v>
      </c>
      <c r="D19" s="441">
        <f t="shared" si="0"/>
        <v>-1763.7999999999993</v>
      </c>
      <c r="E19" s="439">
        <f>SUM(E20:E27)</f>
        <v>5657.5</v>
      </c>
      <c r="F19" s="439">
        <f>SUM(F20:F27)</f>
        <v>8260.7000000000007</v>
      </c>
      <c r="G19" s="447"/>
      <c r="H19" s="439">
        <f>SUM(H20:H27)</f>
        <v>3211.2</v>
      </c>
      <c r="I19" s="257">
        <f>SUM(I20:I27)</f>
        <v>3295.1</v>
      </c>
    </row>
    <row r="20" spans="1:9" ht="26.25" customHeight="1" x14ac:dyDescent="0.2">
      <c r="A20" s="427" t="s">
        <v>328</v>
      </c>
      <c r="B20" s="437">
        <f>'08 Šaltiniai'!J7</f>
        <v>0</v>
      </c>
      <c r="C20" s="436">
        <f>B20</f>
        <v>0</v>
      </c>
      <c r="D20" s="436">
        <f t="shared" si="0"/>
        <v>0</v>
      </c>
      <c r="E20" s="437">
        <f>'08 Šaltiniai'!K7</f>
        <v>0</v>
      </c>
      <c r="F20" s="437">
        <v>0</v>
      </c>
      <c r="G20" s="447"/>
      <c r="H20" s="437">
        <v>0</v>
      </c>
      <c r="I20" s="254">
        <v>0</v>
      </c>
    </row>
    <row r="21" spans="1:9" ht="14.25" customHeight="1" x14ac:dyDescent="0.2">
      <c r="A21" s="429" t="s">
        <v>150</v>
      </c>
      <c r="B21" s="437">
        <f>'08 Šaltiniai'!J8</f>
        <v>2509.9</v>
      </c>
      <c r="C21" s="436">
        <f>B21</f>
        <v>2509.9</v>
      </c>
      <c r="D21" s="436">
        <f t="shared" si="0"/>
        <v>-2509.9</v>
      </c>
      <c r="E21" s="437">
        <f>'08 Šaltiniai'!K8</f>
        <v>0</v>
      </c>
      <c r="F21" s="437">
        <v>1818</v>
      </c>
      <c r="G21" s="447"/>
      <c r="H21" s="437">
        <v>0</v>
      </c>
      <c r="I21" s="254">
        <v>0</v>
      </c>
    </row>
    <row r="22" spans="1:9" ht="15" customHeight="1" x14ac:dyDescent="0.2">
      <c r="A22" s="424" t="s">
        <v>332</v>
      </c>
      <c r="B22" s="437">
        <f>'08 Šaltiniai'!J15</f>
        <v>0</v>
      </c>
      <c r="C22" s="436">
        <f>B22</f>
        <v>0</v>
      </c>
      <c r="D22" s="436">
        <f t="shared" si="0"/>
        <v>0</v>
      </c>
      <c r="E22" s="437">
        <f>'08 Šaltiniai'!K15</f>
        <v>0</v>
      </c>
      <c r="F22" s="437">
        <v>0</v>
      </c>
      <c r="G22" s="443"/>
      <c r="H22" s="437">
        <f>'08 Programa'!AA345</f>
        <v>0</v>
      </c>
      <c r="I22" s="254">
        <f>'08 Programa'!AB345+'08 Programa'!AB324</f>
        <v>0</v>
      </c>
    </row>
    <row r="23" spans="1:9" ht="26.25" customHeight="1" x14ac:dyDescent="0.2">
      <c r="A23" s="424" t="s">
        <v>329</v>
      </c>
      <c r="B23" s="437">
        <f>'08 Šaltiniai'!J9</f>
        <v>1840.5</v>
      </c>
      <c r="C23" s="437">
        <f>+B23</f>
        <v>1840.5</v>
      </c>
      <c r="D23" s="436">
        <f t="shared" si="0"/>
        <v>891.80000000000018</v>
      </c>
      <c r="E23" s="437">
        <f>'08 Šaltiniai'!K9</f>
        <v>2732.3</v>
      </c>
      <c r="F23" s="437">
        <v>3282.8</v>
      </c>
      <c r="G23" s="443"/>
      <c r="H23" s="437">
        <f>'08 Programa'!AA320+'08 Programa'!AA248+'08 Programa'!AA241+'08 Programa'!AA238+'08 Programa'!AA235+'08 Programa'!AA232+'08 Programa'!AA230+'08 Programa'!AA227+'08 Programa'!AA224+'08 Programa'!AA221+'08 Programa'!AA214+'08 Programa'!AA212+'08 Programa'!AA208+'08 Programa'!AA205+'08 Programa'!AA202+'08 Programa'!AA197+'08 Programa'!AA194+'08 Programa'!AA189+'08 Programa'!AA185+'08 Programa'!AA180+'08 Programa'!AA175+'08 Programa'!AA170+'08 Programa'!AA165+'08 Programa'!AA160+'08 Programa'!AA157+'08 Programa'!AA152+'08 Programa'!AA147+'08 Programa'!AA142+'08 Programa'!AA137+'08 Programa'!AA132+'08 Programa'!AA127+'08 Programa'!AA122+'08 Programa'!AA117+'08 Programa'!AA112+'08 Programa'!AA107+'08 Programa'!AA102+'08 Programa'!AA97+'08 Programa'!AA92+'08 Programa'!AA86+'08 Programa'!AA81+'08 Programa'!AA75+'08 Programa'!AA70+'08 Programa'!AA64+'08 Programa'!AA59+'08 Programa'!AA54+'08 Programa'!AA48+'08 Programa'!AA45+'08 Programa'!AA42+'08 Programa'!AA40+'08 Programa'!AA36+'08 Programa'!AA33+'08 Programa'!AA29+'08 Programa'!AA25</f>
        <v>201</v>
      </c>
      <c r="I23" s="254">
        <f>'08 Programa'!AB25+'08 Programa'!AB29+'08 Programa'!AB33+'08 Programa'!AB36</f>
        <v>84.2</v>
      </c>
    </row>
    <row r="24" spans="1:9" ht="15" customHeight="1" x14ac:dyDescent="0.2">
      <c r="A24" s="424" t="s">
        <v>330</v>
      </c>
      <c r="B24" s="437">
        <f>'08 Šaltiniai'!J11</f>
        <v>115.9</v>
      </c>
      <c r="C24" s="437">
        <f>B24</f>
        <v>115.9</v>
      </c>
      <c r="D24" s="436">
        <f>E24-C24</f>
        <v>-90.7</v>
      </c>
      <c r="E24" s="437">
        <f>'08 Šaltiniai'!K11</f>
        <v>25.2</v>
      </c>
      <c r="F24" s="437">
        <v>35.4</v>
      </c>
      <c r="G24" s="443"/>
      <c r="H24" s="437">
        <f>'08 Programa'!AA28+'08 Programa'!AA32</f>
        <v>10.199999999999999</v>
      </c>
      <c r="I24" s="254">
        <f>'08 Programa'!AB28+'08 Programa'!AB32</f>
        <v>10.9</v>
      </c>
    </row>
    <row r="25" spans="1:9" ht="25.5" x14ac:dyDescent="0.2">
      <c r="A25" s="427" t="s">
        <v>331</v>
      </c>
      <c r="B25" s="436">
        <f>'08 Šaltiniai'!J12</f>
        <v>2900.1</v>
      </c>
      <c r="C25" s="436">
        <f>B25</f>
        <v>2900.1</v>
      </c>
      <c r="D25" s="436">
        <f t="shared" si="0"/>
        <v>-9.9999999999909051E-2</v>
      </c>
      <c r="E25" s="436">
        <f>'08 Šaltiniai'!K12</f>
        <v>2900</v>
      </c>
      <c r="F25" s="436">
        <v>3000</v>
      </c>
      <c r="G25" s="444"/>
      <c r="H25" s="436">
        <f>'08 Programa'!AA371+'08 Programa'!AA375+'08 Programa'!AA379+'08 Programa'!AA381</f>
        <v>3000</v>
      </c>
      <c r="I25" s="255">
        <f>'08 Programa'!AB381+'08 Programa'!AB379+'08 Programa'!AB375+'08 Programa'!AB371</f>
        <v>3200</v>
      </c>
    </row>
    <row r="26" spans="1:9" ht="25.5" x14ac:dyDescent="0.2">
      <c r="A26" s="464" t="s">
        <v>340</v>
      </c>
      <c r="B26" s="465">
        <f>'08 Šaltiniai'!J14</f>
        <v>54.9</v>
      </c>
      <c r="C26" s="465">
        <f>B26</f>
        <v>54.9</v>
      </c>
      <c r="D26" s="436">
        <f t="shared" si="0"/>
        <v>-54.9</v>
      </c>
      <c r="E26" s="465">
        <f>'08 Šaltiniai'!K14</f>
        <v>0</v>
      </c>
      <c r="F26" s="465">
        <v>124.5</v>
      </c>
      <c r="G26" s="466"/>
      <c r="H26" s="465">
        <v>0</v>
      </c>
      <c r="I26" s="467">
        <v>0</v>
      </c>
    </row>
    <row r="27" spans="1:9" ht="15.75" customHeight="1" thickBot="1" x14ac:dyDescent="0.25">
      <c r="A27" s="430" t="s">
        <v>339</v>
      </c>
      <c r="B27" s="440">
        <v>0</v>
      </c>
      <c r="C27" s="440">
        <v>0</v>
      </c>
      <c r="D27" s="440">
        <v>0</v>
      </c>
      <c r="E27" s="440">
        <f>'08 Šaltiniai'!K13</f>
        <v>0</v>
      </c>
      <c r="F27" s="440">
        <f>[1]Suvestine!L14</f>
        <v>0</v>
      </c>
      <c r="G27" s="445"/>
      <c r="H27" s="440">
        <v>0</v>
      </c>
      <c r="I27" s="258">
        <v>0</v>
      </c>
    </row>
    <row r="28" spans="1:9" x14ac:dyDescent="0.2">
      <c r="A28" s="47"/>
      <c r="B28" s="47"/>
      <c r="C28" s="47"/>
      <c r="D28" s="50"/>
      <c r="E28" s="47"/>
      <c r="F28" s="47"/>
      <c r="G28" s="47"/>
      <c r="H28" s="47"/>
      <c r="I28" s="47"/>
    </row>
  </sheetData>
  <mergeCells count="13">
    <mergeCell ref="A2:I2"/>
    <mergeCell ref="A4:A8"/>
    <mergeCell ref="B4:B8"/>
    <mergeCell ref="C4:E4"/>
    <mergeCell ref="F4:F8"/>
    <mergeCell ref="G4:G8"/>
    <mergeCell ref="H4:H8"/>
    <mergeCell ref="I4:I8"/>
    <mergeCell ref="C5:E5"/>
    <mergeCell ref="C6:C8"/>
    <mergeCell ref="D6:D8"/>
    <mergeCell ref="E6:E8"/>
    <mergeCell ref="A3:I3"/>
  </mergeCells>
  <pageMargins left="0.98425196850393704" right="0.39370078740157483" top="0.39370078740157483" bottom="0.39370078740157483" header="0.51181102362204722" footer="0.51181102362204722"/>
  <pageSetup paperSize="9" scale="75" firstPageNumber="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4</vt:i4>
      </vt:variant>
      <vt:variant>
        <vt:lpstr>Įvardinti diapazonai</vt:lpstr>
      </vt:variant>
      <vt:variant>
        <vt:i4>5</vt:i4>
      </vt:variant>
    </vt:vector>
  </HeadingPairs>
  <TitlesOfParts>
    <vt:vector size="9" baseType="lpstr">
      <vt:lpstr>08 Programa</vt:lpstr>
      <vt:lpstr>08 Išlaidų suvestinė</vt:lpstr>
      <vt:lpstr>08 Šaltiniai</vt:lpstr>
      <vt:lpstr>08 Bendros lėšos</vt:lpstr>
      <vt:lpstr>'08 Bendros lėšos'!Print_Area</vt:lpstr>
      <vt:lpstr>'08 Išlaidų suvestinė'!Print_Area</vt:lpstr>
      <vt:lpstr>'08 Programa'!Print_Area</vt:lpstr>
      <vt:lpstr>'08 Šaltiniai'!Print_Area</vt:lpstr>
      <vt:lpstr>'08 Programa'!Print_Titles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Pletra_IP</dc:creator>
  <dc:description/>
  <cp:lastModifiedBy>Pletra_AS</cp:lastModifiedBy>
  <cp:revision>1</cp:revision>
  <cp:lastPrinted>2023-02-08T07:46:32Z</cp:lastPrinted>
  <dcterms:created xsi:type="dcterms:W3CDTF">2012-09-14T07:15:18Z</dcterms:created>
  <dcterms:modified xsi:type="dcterms:W3CDTF">2023-09-12T14:30:18Z</dcterms:modified>
  <dc:language>lt-LT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