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6510" yWindow="150" windowWidth="12435" windowHeight="8115" tabRatio="500"/>
  </bookViews>
  <sheets>
    <sheet name="2023" sheetId="1" r:id="rId1"/>
  </sheets>
  <definedNames>
    <definedName name="Excel_BuiltIn_Print_Area" localSheetId="0">'2023'!$A$1:$D$358</definedName>
    <definedName name="_xlnm.Print_Area" localSheetId="0">'2023'!$A$1:$D$358</definedName>
  </definedNames>
  <calcPr calcId="152511"/>
</workbook>
</file>

<file path=xl/calcChain.xml><?xml version="1.0" encoding="utf-8"?>
<calcChain xmlns="http://schemas.openxmlformats.org/spreadsheetml/2006/main">
  <c r="D357" i="1" l="1"/>
  <c r="C357" i="1"/>
  <c r="C356" i="1" l="1"/>
  <c r="C326" i="1"/>
  <c r="D239" i="1"/>
  <c r="C239" i="1"/>
  <c r="D353" i="1" l="1"/>
  <c r="C349" i="1"/>
  <c r="D351" i="1"/>
  <c r="D350" i="1"/>
  <c r="D349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08" i="1"/>
  <c r="D272" i="1"/>
  <c r="D232" i="1"/>
  <c r="D229" i="1"/>
  <c r="D226" i="1"/>
  <c r="D223" i="1"/>
  <c r="D220" i="1"/>
  <c r="D217" i="1"/>
  <c r="D208" i="1"/>
  <c r="D205" i="1"/>
  <c r="D200" i="1"/>
  <c r="D196" i="1"/>
  <c r="D192" i="1"/>
  <c r="D188" i="1"/>
  <c r="D176" i="1"/>
  <c r="D175" i="1" s="1"/>
  <c r="D168" i="1"/>
  <c r="D160" i="1"/>
  <c r="D153" i="1"/>
  <c r="D146" i="1"/>
  <c r="D139" i="1"/>
  <c r="D133" i="1"/>
  <c r="C127" i="1"/>
  <c r="D127" i="1"/>
  <c r="D121" i="1"/>
  <c r="D117" i="1"/>
  <c r="D113" i="1"/>
  <c r="D108" i="1"/>
  <c r="D102" i="1"/>
  <c r="D96" i="1"/>
  <c r="D90" i="1"/>
  <c r="D83" i="1"/>
  <c r="D78" i="1"/>
  <c r="D72" i="1"/>
  <c r="D67" i="1"/>
  <c r="D63" i="1"/>
  <c r="D58" i="1"/>
  <c r="D53" i="1"/>
  <c r="D47" i="1"/>
  <c r="D40" i="1"/>
  <c r="D36" i="1"/>
  <c r="D30" i="1"/>
  <c r="D24" i="1"/>
  <c r="D20" i="1"/>
  <c r="D15" i="1"/>
  <c r="D307" i="1"/>
  <c r="C355" i="1"/>
  <c r="C354" i="1"/>
  <c r="C353" i="1"/>
  <c r="C336" i="1"/>
  <c r="C53" i="1"/>
  <c r="C15" i="1"/>
  <c r="C316" i="1"/>
  <c r="C176" i="1"/>
  <c r="C160" i="1"/>
  <c r="C153" i="1"/>
  <c r="C146" i="1"/>
  <c r="C139" i="1"/>
  <c r="C133" i="1"/>
  <c r="C121" i="1"/>
  <c r="C117" i="1"/>
  <c r="C113" i="1"/>
  <c r="C108" i="1"/>
  <c r="C102" i="1"/>
  <c r="C96" i="1"/>
  <c r="C90" i="1"/>
  <c r="C83" i="1"/>
  <c r="C78" i="1"/>
  <c r="C72" i="1"/>
  <c r="C67" i="1"/>
  <c r="C63" i="1"/>
  <c r="C58" i="1"/>
  <c r="C47" i="1"/>
  <c r="C40" i="1"/>
  <c r="C36" i="1"/>
  <c r="C30" i="1"/>
  <c r="C24" i="1"/>
  <c r="C352" i="1"/>
  <c r="C308" i="1"/>
  <c r="C307" i="1" s="1"/>
  <c r="C324" i="1"/>
  <c r="C322" i="1"/>
  <c r="C320" i="1"/>
  <c r="C318" i="1"/>
  <c r="C351" i="1"/>
  <c r="C350" i="1"/>
  <c r="C272" i="1"/>
  <c r="C344" i="1"/>
  <c r="C200" i="1"/>
  <c r="C192" i="1"/>
  <c r="C188" i="1"/>
  <c r="C347" i="1"/>
  <c r="C247" i="1"/>
  <c r="C205" i="1"/>
  <c r="C331" i="1"/>
  <c r="C342" i="1"/>
  <c r="C348" i="1"/>
  <c r="C263" i="1"/>
  <c r="C20" i="1"/>
  <c r="C166" i="1"/>
  <c r="D166" i="1"/>
  <c r="D165" i="1"/>
  <c r="C168" i="1"/>
  <c r="C165" i="1"/>
  <c r="C172" i="1"/>
  <c r="C171" i="1"/>
  <c r="D172" i="1"/>
  <c r="D171" i="1"/>
  <c r="C196" i="1"/>
  <c r="C208" i="1"/>
  <c r="C211" i="1"/>
  <c r="D211" i="1"/>
  <c r="C213" i="1"/>
  <c r="D213" i="1"/>
  <c r="C217" i="1"/>
  <c r="C220" i="1"/>
  <c r="C223" i="1"/>
  <c r="C226" i="1"/>
  <c r="C210" i="1" s="1"/>
  <c r="C229" i="1"/>
  <c r="C232" i="1"/>
  <c r="C235" i="1"/>
  <c r="D235" i="1"/>
  <c r="C245" i="1"/>
  <c r="D245" i="1"/>
  <c r="D247" i="1"/>
  <c r="C249" i="1"/>
  <c r="D249" i="1"/>
  <c r="C251" i="1"/>
  <c r="D251" i="1"/>
  <c r="C253" i="1"/>
  <c r="D253" i="1"/>
  <c r="C255" i="1"/>
  <c r="D255" i="1"/>
  <c r="C257" i="1"/>
  <c r="D257" i="1"/>
  <c r="C259" i="1"/>
  <c r="D259" i="1"/>
  <c r="C261" i="1"/>
  <c r="D261" i="1"/>
  <c r="D263" i="1"/>
  <c r="C265" i="1"/>
  <c r="D265" i="1"/>
  <c r="C267" i="1"/>
  <c r="D267" i="1"/>
  <c r="C269" i="1"/>
  <c r="D269" i="1"/>
  <c r="C277" i="1"/>
  <c r="D277" i="1"/>
  <c r="C280" i="1"/>
  <c r="D280" i="1"/>
  <c r="C283" i="1"/>
  <c r="D283" i="1"/>
  <c r="C286" i="1"/>
  <c r="D286" i="1"/>
  <c r="C288" i="1"/>
  <c r="D288" i="1"/>
  <c r="C290" i="1"/>
  <c r="D290" i="1"/>
  <c r="C293" i="1"/>
  <c r="D293" i="1"/>
  <c r="C296" i="1"/>
  <c r="D296" i="1"/>
  <c r="C299" i="1"/>
  <c r="D299" i="1"/>
  <c r="C301" i="1"/>
  <c r="D301" i="1"/>
  <c r="C304" i="1"/>
  <c r="D304" i="1"/>
  <c r="C330" i="1"/>
  <c r="C332" i="1"/>
  <c r="C333" i="1"/>
  <c r="C334" i="1"/>
  <c r="C335" i="1"/>
  <c r="C337" i="1"/>
  <c r="C338" i="1"/>
  <c r="C339" i="1"/>
  <c r="C340" i="1"/>
  <c r="C341" i="1"/>
  <c r="C343" i="1"/>
  <c r="C345" i="1"/>
  <c r="D345" i="1"/>
  <c r="C346" i="1"/>
  <c r="D346" i="1"/>
  <c r="D347" i="1"/>
  <c r="D348" i="1"/>
  <c r="C238" i="1"/>
  <c r="D210" i="1"/>
  <c r="D238" i="1"/>
  <c r="C271" i="1"/>
  <c r="D271" i="1"/>
  <c r="D14" i="1" l="1"/>
  <c r="D328" i="1" s="1"/>
  <c r="C175" i="1"/>
  <c r="C14" i="1"/>
  <c r="C328" i="1" l="1"/>
</calcChain>
</file>

<file path=xl/sharedStrings.xml><?xml version="1.0" encoding="utf-8"?>
<sst xmlns="http://schemas.openxmlformats.org/spreadsheetml/2006/main" count="361" uniqueCount="311">
  <si>
    <t>P A T V I R T I N T A</t>
  </si>
  <si>
    <t>Šilutės rajono savivaldybės tarybos</t>
  </si>
  <si>
    <t>3 priedas</t>
  </si>
  <si>
    <t xml:space="preserve">                                2023 METŲ SAVIVALDYBĖS BIUDŽETO ASIGNAVIMAI </t>
  </si>
  <si>
    <t>Programos pavadinimas ir asignavimų valdytojo pavadinimas</t>
  </si>
  <si>
    <t>Iš viso</t>
  </si>
  <si>
    <t>iš jų darbo</t>
  </si>
  <si>
    <t>užmokesčiui</t>
  </si>
  <si>
    <t>01.Ugdymo kokybės ir sporto plėtros programa</t>
  </si>
  <si>
    <t>1. Šilutės pirmoji gimnazija</t>
  </si>
  <si>
    <t xml:space="preserve">    1.1. ugdymo lėšos</t>
  </si>
  <si>
    <t xml:space="preserve">    1.2. savarankiškųjų funkcijų finansavimo lėšos</t>
  </si>
  <si>
    <t xml:space="preserve">    1.3. lėšos už paslaugas ir nuomą</t>
  </si>
  <si>
    <t>2. Šilutės Vydūno gimnazija</t>
  </si>
  <si>
    <t xml:space="preserve">    2.1. ugdymo lėšos</t>
  </si>
  <si>
    <t xml:space="preserve">    2.2. savarankiškųjų funkcijų finansavimo lėšos</t>
  </si>
  <si>
    <t xml:space="preserve">    2.3. lėšos už paslaugas ir nuomą</t>
  </si>
  <si>
    <t>3. Martyno Jankaus pagrindinė mokykla</t>
  </si>
  <si>
    <t xml:space="preserve">    3.1. ugdymo lėšos</t>
  </si>
  <si>
    <t xml:space="preserve">    3.2. savarankiškųjų funkcijų finansavimo lėšos</t>
  </si>
  <si>
    <t xml:space="preserve">    3.3. lėšos už paslaugas ir nuomą</t>
  </si>
  <si>
    <t xml:space="preserve">    3.4. socialinę riziką patiriančių vaikų ikimokykliniam ugdymui</t>
  </si>
  <si>
    <t>4. Pamario progimnazija</t>
  </si>
  <si>
    <t xml:space="preserve">    4.1. ugdymo lėšos</t>
  </si>
  <si>
    <t xml:space="preserve">    4.2. savarankiškųjų funkcijų finansavimo lėšos</t>
  </si>
  <si>
    <t xml:space="preserve">    4.3. lėšos už paslaugas ir nuomą</t>
  </si>
  <si>
    <t>5. Švietimo pagalbos tarnyba</t>
  </si>
  <si>
    <t xml:space="preserve">    5.1. ugdymo lėšos</t>
  </si>
  <si>
    <t xml:space="preserve">    5.2. savarankiškųjų funkcijų finansavimo lėšos</t>
  </si>
  <si>
    <t xml:space="preserve">    5.3. lėšos už paslaugas ir nuomą</t>
  </si>
  <si>
    <t>6. Juknaičių pagrindinė mokykla</t>
  </si>
  <si>
    <t xml:space="preserve">    6.1. ugdymo lėšos</t>
  </si>
  <si>
    <t xml:space="preserve">    6.2. savarankiškųjų funkcijų finansavimo lėšos</t>
  </si>
  <si>
    <t xml:space="preserve">    6.3. lėšos už paslaugas ir nuomą</t>
  </si>
  <si>
    <t xml:space="preserve">    6.4. socialinę riziką patiriančių vaikų ikimokykliniam ugdymui</t>
  </si>
  <si>
    <t xml:space="preserve">    8.1. ugdymo lėšos</t>
  </si>
  <si>
    <t xml:space="preserve">    8.3. lėšos už paslaugas ir nuomą</t>
  </si>
  <si>
    <t xml:space="preserve">    9.1. ugdymo lėšos</t>
  </si>
  <si>
    <t xml:space="preserve">    9.3. lėšos už paslaugas ir nuomą</t>
  </si>
  <si>
    <t xml:space="preserve">    10.1. ugdymo lėšos</t>
  </si>
  <si>
    <t xml:space="preserve">    10.2. savarankiškųjų funkcijų finansavimo lėšos</t>
  </si>
  <si>
    <t xml:space="preserve">    10.3. lėšos už paslaugas ir nuomą</t>
  </si>
  <si>
    <t xml:space="preserve">    11.1. ugdymo lėšos</t>
  </si>
  <si>
    <t xml:space="preserve">    11.2. savarankiškųjų funkcijų finansavimo lėšos</t>
  </si>
  <si>
    <t xml:space="preserve">    11.3. lėšos už paslaugas ir nuomą</t>
  </si>
  <si>
    <t xml:space="preserve">    12.1. ugdymo lėšos</t>
  </si>
  <si>
    <t xml:space="preserve">    12.2. savarankiškųjų funkcijų finansavimo lėšos</t>
  </si>
  <si>
    <t xml:space="preserve">    12.3. lėšos už paslaugas ir nuomą</t>
  </si>
  <si>
    <t xml:space="preserve">    13.1. ugdymo lėšos</t>
  </si>
  <si>
    <t xml:space="preserve">    13.2. savarankiškųjų funkcijų finansavimo lėšos</t>
  </si>
  <si>
    <t xml:space="preserve">    13.3. lėšos už paslaugas ir nuomą</t>
  </si>
  <si>
    <t xml:space="preserve">    14.1. ugdymo lėšos</t>
  </si>
  <si>
    <t xml:space="preserve">    14.2. savarankiškųjų funkcijų finansavimo lėšos</t>
  </si>
  <si>
    <t xml:space="preserve">    14.3. lėšos už paslaugas ir nuomą</t>
  </si>
  <si>
    <t xml:space="preserve">    15.1. ugdymo lėšos</t>
  </si>
  <si>
    <t xml:space="preserve">    15.2. savarankiškųjų funkcijų finansavimo lėšos</t>
  </si>
  <si>
    <t xml:space="preserve">    15.3. lėšos už paslaugas ir nuomą</t>
  </si>
  <si>
    <t xml:space="preserve">    16.1. ugdymo lėšos</t>
  </si>
  <si>
    <t xml:space="preserve">    16.2. savarankiškųjų funkcijų finansavimo lėšos</t>
  </si>
  <si>
    <t xml:space="preserve">    17.1. ugdymo lėšos</t>
  </si>
  <si>
    <t xml:space="preserve">    17.2. savarankiškųjų funkcijų finansavimo lėšos</t>
  </si>
  <si>
    <t xml:space="preserve">    18.1. ugdymo lėšos</t>
  </si>
  <si>
    <t xml:space="preserve">    18.2. savarankiškųjų funkcijų finansavimo lėšos</t>
  </si>
  <si>
    <t xml:space="preserve">    18.3. lėšos už paslaugas ir nuomą</t>
  </si>
  <si>
    <t xml:space="preserve">    19.1. ugdymo lėšos</t>
  </si>
  <si>
    <t xml:space="preserve">    19.2. savarankiškųjų funkcijų finansavimo lėšos</t>
  </si>
  <si>
    <t xml:space="preserve">    19.3. lėšos už paslaugas ir nuomą</t>
  </si>
  <si>
    <t xml:space="preserve">    20.1. ugdymo lėšos</t>
  </si>
  <si>
    <t xml:space="preserve">    20.2. savarankiškųjų funkcijų finansavimo lėšos</t>
  </si>
  <si>
    <t xml:space="preserve">    20.3. lėšos už paslaugas ir nuomą</t>
  </si>
  <si>
    <t xml:space="preserve">    21.1. ugdymo lėšos</t>
  </si>
  <si>
    <t xml:space="preserve">    21.2. savarankiškųjų funkcijų finansavimo lėšos</t>
  </si>
  <si>
    <t xml:space="preserve">    21.3. lėšos už paslaugas ir nuomą</t>
  </si>
  <si>
    <t xml:space="preserve">    22.1. ugdymo lėšos</t>
  </si>
  <si>
    <t xml:space="preserve">    22.2. savarankiškųjų funkcijų finansavimo lėšos</t>
  </si>
  <si>
    <t xml:space="preserve">    22.3. lėšos už paslaugas ir nuomą</t>
  </si>
  <si>
    <t xml:space="preserve">    23.1. ugdymo lėšos</t>
  </si>
  <si>
    <t xml:space="preserve">    23.2. savarankiškųjų funkcijų finansavimo lėšos</t>
  </si>
  <si>
    <t xml:space="preserve">    23.3. lėšos už paslaugas ir nuomą</t>
  </si>
  <si>
    <t xml:space="preserve">    26.1. ugdymo lėšos</t>
  </si>
  <si>
    <t xml:space="preserve">    26.2. savarankiškųjų funkcijų finansavimo lėšos</t>
  </si>
  <si>
    <t xml:space="preserve">    26.3. lėšos už paslaugas ir nuomą</t>
  </si>
  <si>
    <t xml:space="preserve">    26.4. socialinę riziką patiriančių vaikų ikimokykliniam ugdymui</t>
  </si>
  <si>
    <t xml:space="preserve">    27.1. ugdymo lėšos</t>
  </si>
  <si>
    <t xml:space="preserve">    27.2. savarankiškųjų funkcijų finansavimo lėšos</t>
  </si>
  <si>
    <t>02. Turizmo plėtros programa</t>
  </si>
  <si>
    <t>1. Savivaldybės administracija</t>
  </si>
  <si>
    <t xml:space="preserve">    1.1. savarankiškųjų funkcijų finansavimo lėšos</t>
  </si>
  <si>
    <t>02. Turizmo informacijos centras</t>
  </si>
  <si>
    <t xml:space="preserve">    2.1. savarankiškųjų funkcijų finansavimo lėšos</t>
  </si>
  <si>
    <t xml:space="preserve">    2.2. lėšos už paslaugas ir nuomą</t>
  </si>
  <si>
    <t>03. Konkurencingo  žemės ūkio programa</t>
  </si>
  <si>
    <t xml:space="preserve">    1.1. specialioji dotacija valstybės deleguotoms funkcijoms</t>
  </si>
  <si>
    <t xml:space="preserve">    1.2. Europos Sąjungos lėšos </t>
  </si>
  <si>
    <t>04. Socialiai saugios ir sveikos aplinkos kūrimo programa</t>
  </si>
  <si>
    <t xml:space="preserve">    1.2. specialioji dotacija valstybės deleguotoms funkcijoms</t>
  </si>
  <si>
    <t xml:space="preserve">    1.3. akredituotai vaikų dienos socialinei priežiūrai</t>
  </si>
  <si>
    <t xml:space="preserve">    1.5. asmeninei pagalbai teikti ir administruoti</t>
  </si>
  <si>
    <t xml:space="preserve">    1.6. aplinkos apsaugos rėmimo specialioji programa</t>
  </si>
  <si>
    <t xml:space="preserve">    1.7. Europos Sąjungos lėšos </t>
  </si>
  <si>
    <t>2. Šilutės socialinės globos namai</t>
  </si>
  <si>
    <t>3. Vaiko gerovės ir globos centras</t>
  </si>
  <si>
    <t xml:space="preserve">    3.1. savarankiškųjų funkcijų finansavimo lėšos</t>
  </si>
  <si>
    <t>4. Visuomenės sveikatos biuras</t>
  </si>
  <si>
    <t xml:space="preserve">    4.1. savarankiškųjų funkcijų finansavimo lėšos</t>
  </si>
  <si>
    <t xml:space="preserve">    4.2. specialioji dotacija valstybės deleguotoms funkcijoms</t>
  </si>
  <si>
    <t>5. Socialinių paslaugų centras</t>
  </si>
  <si>
    <t xml:space="preserve">    5.1. savarankiškųjų funkcijų finansavimo lėšos</t>
  </si>
  <si>
    <t xml:space="preserve">    5.2. specialioji dotacija valstybės deleguotoms funkcijoms</t>
  </si>
  <si>
    <t xml:space="preserve">    6.1. specialioji dotacija valstybės deleguotoms funkcijoms</t>
  </si>
  <si>
    <t xml:space="preserve">    7.1. savarankiškųjų funkcijų finansavimo lėšos</t>
  </si>
  <si>
    <t>05. Kultūros plėtros ir paveldo puoselėjimo programa</t>
  </si>
  <si>
    <t>2. Fridricho Bajoraičio viešoji biblioteka</t>
  </si>
  <si>
    <t xml:space="preserve">    2.3. bibliotekoms dokumentams įsigyti</t>
  </si>
  <si>
    <t>3. Šilutės Hugo Šojaus muziejus</t>
  </si>
  <si>
    <t xml:space="preserve">    3.2. lėšos už paslaugas ir nuomą</t>
  </si>
  <si>
    <t>4. Šilutės kultūros ir pramogų centras</t>
  </si>
  <si>
    <t xml:space="preserve">    4.2. lėšos už paslaugas ir nuomą</t>
  </si>
  <si>
    <t>5. Šilutės kamerinis dramos teatras</t>
  </si>
  <si>
    <t xml:space="preserve">    5.1.savarankiškųjų funkcijų finansavimo lėšos</t>
  </si>
  <si>
    <t xml:space="preserve">    5.2. lėšos už paslaugas ir nuomą</t>
  </si>
  <si>
    <t>6. Kintų Vydūno kultūros centras</t>
  </si>
  <si>
    <t xml:space="preserve">    6.1. savarankiškųjų funkcijų finansavimo lėšos</t>
  </si>
  <si>
    <t xml:space="preserve">    6.2. lėšos už paslaugas ir nuomą</t>
  </si>
  <si>
    <t>7. Senųjų kaimo tradicijų kultūros centras</t>
  </si>
  <si>
    <t xml:space="preserve">    7.2. lėšos už paslaugas ir nuomą</t>
  </si>
  <si>
    <t>8. Salos etnokultūros ir informacijos centras</t>
  </si>
  <si>
    <t xml:space="preserve">    8.1. savarankiškųjų funkcijų finansavimo lėšos</t>
  </si>
  <si>
    <t xml:space="preserve">    8.2. lėšos už paslaugas ir nuomą</t>
  </si>
  <si>
    <t>9. Žemaičių krašto etnokultūros centras</t>
  </si>
  <si>
    <t xml:space="preserve">    9.1. savarankiškųjų funkcijų finansavimo lėšos</t>
  </si>
  <si>
    <t xml:space="preserve">    9.2. lėšos už paslaugas ir nuomą</t>
  </si>
  <si>
    <t>06. Efektyvaus Savivaldybės valdymo programa</t>
  </si>
  <si>
    <t xml:space="preserve">    1.2. lėšos už paslaugas ir nuomą</t>
  </si>
  <si>
    <t xml:space="preserve">    1.3. specialioji dotacija valstybės deleguotoms funkcijoms</t>
  </si>
  <si>
    <t xml:space="preserve">    1.4. socialinių paslaugų srities darbuotojų minimaliems pareiginės algos pastoviosios dalies koeficientams didinti</t>
  </si>
  <si>
    <t>2. Kontrolės ir audito tarnyba</t>
  </si>
  <si>
    <t>3. Gardamo seniūnija</t>
  </si>
  <si>
    <t>4. Juknaičių seniūnija</t>
  </si>
  <si>
    <t>5. Katyčių seniūnija</t>
  </si>
  <si>
    <t>6. Kintų seniūnija</t>
  </si>
  <si>
    <t>7. Rusnės seniūnija</t>
  </si>
  <si>
    <t>8. Saugų seniūnija</t>
  </si>
  <si>
    <t>9. Šilutės seniūnija</t>
  </si>
  <si>
    <t>10. Švėkšnos seniūnija</t>
  </si>
  <si>
    <t xml:space="preserve">    10.1. savarankiškųjų funkcijų finansavimo lėšos</t>
  </si>
  <si>
    <t>11. Usėnų seniūnija</t>
  </si>
  <si>
    <t xml:space="preserve">    11.1. savarankiškųjų funkcijų finansavimo lėšos</t>
  </si>
  <si>
    <t>12. Vainuto seniūnija</t>
  </si>
  <si>
    <t xml:space="preserve">    12.1. savarankiškųjų funkcijų finansavimo lėšos</t>
  </si>
  <si>
    <t>13. Žemaičių Naumiesčio seniūnija</t>
  </si>
  <si>
    <t xml:space="preserve">    13.1. savarankiškųjų funkcijų finansavimo lėšos</t>
  </si>
  <si>
    <t>14. Biudžeto ir finansų skyrius</t>
  </si>
  <si>
    <t xml:space="preserve">    14.1. savarankiškųjų funkcijų finansavimo lėšos</t>
  </si>
  <si>
    <t xml:space="preserve">07. Vietinio ūkio programa </t>
  </si>
  <si>
    <t>2. Gardamo seniūnija</t>
  </si>
  <si>
    <t>3. Juknaičių seniūnija</t>
  </si>
  <si>
    <t>4. Katyčių seniūnija</t>
  </si>
  <si>
    <t>5. Kintų seniūnija</t>
  </si>
  <si>
    <t>6. Rusnės seniūnija</t>
  </si>
  <si>
    <t>7. Saugų seniūnija</t>
  </si>
  <si>
    <t>8. Šilutės seniūnija</t>
  </si>
  <si>
    <t>9. Švėkšnos seniūnija</t>
  </si>
  <si>
    <t>10. Usėnų seniūnija</t>
  </si>
  <si>
    <t>11. Vainuto seniūnija</t>
  </si>
  <si>
    <t xml:space="preserve">    11.2. lėšos už paslaugas ir nuomą</t>
  </si>
  <si>
    <t>12. Žemaičių Naumiesčio seniūnija</t>
  </si>
  <si>
    <t xml:space="preserve">    12.2. lėšos už paslaugas ir nuomą</t>
  </si>
  <si>
    <t>08. Investicijų pritraukimo ir verslo vystymo programa</t>
  </si>
  <si>
    <t xml:space="preserve">    1.2. kelių priežiūros ir plėtros programa</t>
  </si>
  <si>
    <t xml:space="preserve">    1.3. dotacija pagal ES fondų investicijų veiksmų programą įgyvendinamų projektų nuosavam indėliui užtikrinti</t>
  </si>
  <si>
    <t xml:space="preserve">    1.4. Europos Sąjungos lėšos </t>
  </si>
  <si>
    <t xml:space="preserve">    1.5. skolintos lėšos</t>
  </si>
  <si>
    <t>Iš viso asignavimų</t>
  </si>
  <si>
    <t>iš jų:</t>
  </si>
  <si>
    <t>specialioji dotacija ugdymui</t>
  </si>
  <si>
    <t>socialinę riziką patiriančių vaikų ikimokykliniam ugdymui</t>
  </si>
  <si>
    <t>specialioji dotacija valstybės deleguotoms funkcijoms</t>
  </si>
  <si>
    <t>akredituotai vaikų dienos socialinei priežiūrai</t>
  </si>
  <si>
    <t>asmeninei pagalbai teikti ir administruoti</t>
  </si>
  <si>
    <t>lėšos už paslaugas ir nuomą</t>
  </si>
  <si>
    <t>savarankiškųjų funkcijų finansavimo lėšos</t>
  </si>
  <si>
    <t>aplinkos apsaugos rėmimo specialiosios programos lėšos</t>
  </si>
  <si>
    <t>Savivaldybių viešosioms bibliotekoms dokumentams įsigyti</t>
  </si>
  <si>
    <t>dotacija neformaliajam vaikų švietimui</t>
  </si>
  <si>
    <t>kelių priežiūros ir plėtros programa</t>
  </si>
  <si>
    <t>dotacija pagal ES fondų investicijų veiksmų programą įgyvendinamų projektų nuosavam indėliui užtikrinti</t>
  </si>
  <si>
    <t>Europos Sąjungos lėšos</t>
  </si>
  <si>
    <t>skolintos lėšos</t>
  </si>
  <si>
    <t>Apyvartinės lėšos dėl kredito įstaigų veiklos apribojimo</t>
  </si>
  <si>
    <t>kompleksinėms paslaugoms šeimai organizuoti</t>
  </si>
  <si>
    <t xml:space="preserve"> </t>
  </si>
  <si>
    <t xml:space="preserve">    3.2. kompleksinėms paslaugoms šeimai organizuoti</t>
  </si>
  <si>
    <t>7. Kintų pagrindinė mokykla</t>
  </si>
  <si>
    <t xml:space="preserve">    7.1. ugdymo lėšos</t>
  </si>
  <si>
    <t xml:space="preserve">    7.2. savarankiškųjų funkcijų finansavimo lėšos</t>
  </si>
  <si>
    <t xml:space="preserve">    7.3. lėšos už paslaugas ir nuomą</t>
  </si>
  <si>
    <t xml:space="preserve">    7.4. socialinę riziką patiriančių vaikų ikimokykliniam ugdymui</t>
  </si>
  <si>
    <t>8. Traksėdžių Šilojų mokykla</t>
  </si>
  <si>
    <t xml:space="preserve">    8.2. dotacija specialiųjų poreikių mokiniams</t>
  </si>
  <si>
    <t>9. Saugų Jurgio Mikšo pagrindinė mokykla</t>
  </si>
  <si>
    <t xml:space="preserve">    9.2. savarankiškųjų funkcijų finansavimo lėšos</t>
  </si>
  <si>
    <t xml:space="preserve">    9.4. socialinę riziką patiriančių vaikų ikimokykliniam ugdymui</t>
  </si>
  <si>
    <t>10. Jaunimo ir suaugusiųjų mokymo centras</t>
  </si>
  <si>
    <t>12. Švėkšnos lopšelis-darželis</t>
  </si>
  <si>
    <t>13. Usėnų pagrindinė mokykla</t>
  </si>
  <si>
    <t>14. Vainuto gimnazija</t>
  </si>
  <si>
    <t>15. Vilkyčių pagrindinė mokykla</t>
  </si>
  <si>
    <t xml:space="preserve">    15.4. socialinę riziką patiriančių vaikų ikimokykliniam ugdymui</t>
  </si>
  <si>
    <t>16. Žibų pradinė mokykla</t>
  </si>
  <si>
    <t xml:space="preserve">    16.3. dotacija specialiųjų poreikių mokiniams</t>
  </si>
  <si>
    <t xml:space="preserve">    16.4. lėšos už paslaugas ir nuomą</t>
  </si>
  <si>
    <t>17. Žemaičių Naumiesčio gimnazija</t>
  </si>
  <si>
    <t xml:space="preserve">    17.3. lėšos už paslaugas ir nuomą</t>
  </si>
  <si>
    <t xml:space="preserve">18. Žemaičių Naumiesčio mokykla - darželis </t>
  </si>
  <si>
    <t xml:space="preserve">    18.4. socialinę riziką patiriančių vaikų ikimokykliniam ugdymui</t>
  </si>
  <si>
    <t>19. Šilutės  meno mokykla</t>
  </si>
  <si>
    <t>20. Šilutės sporto mokykla</t>
  </si>
  <si>
    <t xml:space="preserve">    21.4. socialinę riziką patiriančių vaikų ikimokykliniam ugdymui</t>
  </si>
  <si>
    <t xml:space="preserve">   24.1. ugdymo lėšos</t>
  </si>
  <si>
    <t xml:space="preserve">   24.2. savarankiškųjų funkcijų finansavimo lėšos</t>
  </si>
  <si>
    <t xml:space="preserve">   24.3. lėšos už paslaugas ir nuomą</t>
  </si>
  <si>
    <t xml:space="preserve">   24.4. socialinę riziką patiriančių vaikų ikimokykliniam ugdymui</t>
  </si>
  <si>
    <t xml:space="preserve">    25.1. ugdymo lėšos</t>
  </si>
  <si>
    <t xml:space="preserve">    25.2. savarankiškųjų funkcijų finansavimo lėšos</t>
  </si>
  <si>
    <t xml:space="preserve">    25.3. lėšos už paslaugas ir nuomą</t>
  </si>
  <si>
    <t xml:space="preserve">    25.4. socialinę riziką patiriančių vaikų ikimokykliniam ugdymui</t>
  </si>
  <si>
    <t>27. Savivaldybės administracija</t>
  </si>
  <si>
    <t xml:space="preserve">    27.3. Europos Sąjungos lėšos </t>
  </si>
  <si>
    <t xml:space="preserve">    27.4. dotacija neformaliajam vaikų švietimui</t>
  </si>
  <si>
    <t xml:space="preserve">    23.4. socialinę riziką patiriančių vaikų ikimokykliniam ugdymui</t>
  </si>
  <si>
    <t xml:space="preserve">    12.4. socialinę riziką patiriančių vaikų ikimokykliniam ugdymui</t>
  </si>
  <si>
    <t xml:space="preserve">    17.4. socialinę riziką patiriančių vaikų ikimokykliniam ugdymui</t>
  </si>
  <si>
    <t xml:space="preserve">    14.4. socialinę riziką patiriančių vaikų ikimokykliniam ugdymui</t>
  </si>
  <si>
    <t xml:space="preserve">    13.4. socialinę riziką patiriančių vaikų ikimokykliniam ugdymui</t>
  </si>
  <si>
    <t>6. Priešgaisrinė tarnyba</t>
  </si>
  <si>
    <t xml:space="preserve">    1.8. kompensacijoms už būsto suteikimą  užsieniečiams, pasitraukusiems iš Ukrainos, finansuoti</t>
  </si>
  <si>
    <t>kompensacijoms už būsto suteikimą  užsieniečiams, pasitraukusiems iš Ukrainos, finansuoti</t>
  </si>
  <si>
    <t>vienkartinėms išmokoms įsikurti gyvenamojoje vietoje savivaldybės teritorijoje ir (ar) mėnesinėms kompensacijoms vaiko ugdymo pagal ikimokyklinio ar priešmokyklinio ugdymo programą išlaidoms kompensuoti</t>
  </si>
  <si>
    <t>socialinių paslaugų srities darbuotojų minimaliems pareiginės algos pastoviosios dalies koeficientams didinti</t>
  </si>
  <si>
    <t xml:space="preserve">    2.3. socialinių paslaugų srities darbuotojų minimaliems pareiginės algos pastoviosios dalies koeficientams didinti</t>
  </si>
  <si>
    <t xml:space="preserve">    3.3. socialinių paslaugų srities darbuotojų minimaliems pareiginės algos pastoviosios dalies koeficientams didinti</t>
  </si>
  <si>
    <t xml:space="preserve">    5.4. socialinių paslaugų srities darbuotojų minimaliems pareiginės algos pastoviosios dalies koeficientams didinti</t>
  </si>
  <si>
    <t>7. Šilutės atviras jaunimo centras</t>
  </si>
  <si>
    <t>2023 m. sausio 26 d. sprendimu Nr.T1-1196</t>
  </si>
  <si>
    <t xml:space="preserve">                                                                                                                               </t>
  </si>
  <si>
    <t>(Šilutės rajono savivaldybės tarybos</t>
  </si>
  <si>
    <t xml:space="preserve">                                                                                                                              </t>
  </si>
  <si>
    <t>redakcija)</t>
  </si>
  <si>
    <t xml:space="preserve">    25.5. vaikų, atvykusių į Lietuvos Respubliką iš Ukrainos, ugdymui ir pavėžėjimui į mokyklą ir atgal</t>
  </si>
  <si>
    <t xml:space="preserve">    6.5. vaikų, atvykusių į Lietuvos Respubliką iš Ukrainos, ugdymui ir pavėžėjimui į mokyklą ir atgal</t>
  </si>
  <si>
    <t xml:space="preserve">    12.5. vaikų, atvykusių į Lietuvos Respubliką iš Ukrainos, ugdymui ir pavėžėjimui į mokyklą ir atgal</t>
  </si>
  <si>
    <t xml:space="preserve">    26.5. vaikų, atvykusių į Lietuvos Respubliką iš Ukrainos, ugdymui ir pavėžėjimui į mokyklą ir atgal</t>
  </si>
  <si>
    <t xml:space="preserve">    21.5. vaikų, atvykusių į Lietuvos Respubliką iš Ukrainos, ugdymui ir pavėžėjimui į mokyklą ir atgal</t>
  </si>
  <si>
    <t xml:space="preserve">    23.5. vaikų, atvykusių į Lietuvos Respubliką iš Ukrainos, ugdymui ir pavėžėjimui į mokyklą ir atgal</t>
  </si>
  <si>
    <t xml:space="preserve">   24.5. vaikų, atvykusių į Lietuvos Respubliką iš Ukrainos, ugdymui ir pavėžėjimui į mokyklą ir atgal</t>
  </si>
  <si>
    <t xml:space="preserve">    3.5. vaikų, atvykusių į Lietuvos Respubliką iš Ukrainos, ugdymui ir pavėžėjimui į mokyklą ir atgal</t>
  </si>
  <si>
    <t xml:space="preserve">    4.4. vaikų, atvykusių į Lietuvos Respubliką iš Ukrainos, ugdymui ir pavėžėjimui į mokyklą ir atgal</t>
  </si>
  <si>
    <t xml:space="preserve">    7.5. vaikų, atvykusių į Lietuvos Respubliką iš Ukrainos, ugdymui ir pavėžėjimui į mokyklą ir atgal</t>
  </si>
  <si>
    <t xml:space="preserve">    16.5. vaikų, atvykusių į Lietuvos Respubliką iš Ukrainos, ugdymui ir pavėžėjimui į mokyklą ir atgal</t>
  </si>
  <si>
    <t xml:space="preserve">    14.5. vaikų, atvykusių į Lietuvos Respubliką iš Ukrainos, ugdymui ir pavėžėjimui į mokyklą ir atgal</t>
  </si>
  <si>
    <t xml:space="preserve">    1.4. vienkartinėms išmokoms įsikurti gyvenamojoje vietoje savivaldybės teritorijoje ir (ar) mėnesinėms kompensacijoms ugdomų vaikų išlaikymo išlaidoms apmokėti mokėti ir administruoti</t>
  </si>
  <si>
    <t xml:space="preserve">    1.9. akredituotai socialinei reabilitacijai neįgaliesiems bendruomenėje organizuoti, teikti ir administruoti</t>
  </si>
  <si>
    <t xml:space="preserve">    1.4. bendruomeninei veiklai stiprinti</t>
  </si>
  <si>
    <t>vaikų, atvykusių į Lietuvos Respubliką iš Ukrainos, ugdymui ir pavėžėjimui į mokyklą ir atgal</t>
  </si>
  <si>
    <t>akredituotai socialinei reabilitacijai neįgaliesiems bendruomenėje organizuoti, teikti ir administruoti</t>
  </si>
  <si>
    <t>bendruomeninei veiklai stiprinti</t>
  </si>
  <si>
    <t xml:space="preserve">    17.5. pedagoginių darbuotojų skaičiaus optimizavimui</t>
  </si>
  <si>
    <t xml:space="preserve">    1.4. pedagoginių darbuotojų skaičiaus optimizavimui</t>
  </si>
  <si>
    <t xml:space="preserve">    6.6. pedagoginių darbuotojų skaičiaus optimizavimui</t>
  </si>
  <si>
    <t xml:space="preserve">    15.5. pedagoginių darbuotojų skaičiaus optimizavimui</t>
  </si>
  <si>
    <t xml:space="preserve">   24.6. pedagoginių darbuotojų skaičiaus optimizavimui</t>
  </si>
  <si>
    <t xml:space="preserve">    22.4. pedagoginių darbuotojų skaičiaus optimizavimui</t>
  </si>
  <si>
    <t xml:space="preserve">    4.5. pedagoginių darbuotojų skaičiaus optimizavimui</t>
  </si>
  <si>
    <t xml:space="preserve">    14.6. pedagoginių darbuotojų skaičiaus optimizavimui</t>
  </si>
  <si>
    <t xml:space="preserve">    11.4. vaikų, atvykusių į Lietuvos Respubliką iš Ukrainos, ugdymui ir pavėžėjimui į mokyklą ir atgal</t>
  </si>
  <si>
    <t xml:space="preserve">    1.10. išlaidoms, patirtoms mokant laidojimo pašalpą ir teikiant socialinę paramą mokiniams užsieniečiams, pasitraukusiems iš Ukrainos dėl Rusijos Federacijos karinių veiksmų Ukrainoje, padengti</t>
  </si>
  <si>
    <t xml:space="preserve">    1.11. užtikrinti socialinės paramos nepasiturintiems gyventojams įstatymo įgyvendinimą dėl karinių veiksmų iš Ukrainos pasitraukusiems gyventojams</t>
  </si>
  <si>
    <t xml:space="preserve">    1.6. dotacija būstams pritaikyti neįgaliesiems</t>
  </si>
  <si>
    <t xml:space="preserve">    25.6. atsinaujinančių energijos išteklių panaudojimas</t>
  </si>
  <si>
    <t xml:space="preserve">    26.6. atsinaujinančių energijos išteklių panaudojimas</t>
  </si>
  <si>
    <t xml:space="preserve">    22.5. atsinaujinančių energijos išteklių panaudojimas</t>
  </si>
  <si>
    <t>atsinaujinančių energijos išteklių panaudojimas</t>
  </si>
  <si>
    <t xml:space="preserve">    1.7. atsinaujinančių energijos išteklių panaudojimas</t>
  </si>
  <si>
    <t>pedagoginių darbuotojų skaičiaus optimizavimui</t>
  </si>
  <si>
    <t xml:space="preserve">    8.3. savarankiškųjų funkcijų finansavimo lėšos</t>
  </si>
  <si>
    <t>dotacija būstams pritaikyti neįgaliesiems</t>
  </si>
  <si>
    <t>išlaidoms, patirtoms mokant laidojimo pašalpą ir teikiant socialinę paramą mokiniams užsieniečiams, pasitraukusiems iš Ukrainos dėl Rusijos Federacijos karinių veiksmų Ukrainoje, padengti</t>
  </si>
  <si>
    <t>užtikrinti socialinės paramos nepasiturintiems gyventojams įstatymo įgyvendinimą dėl karinių veiksmų iš Ukrainos pasitraukusiems gyventojams</t>
  </si>
  <si>
    <t>2. Šilutės pirmoji gimnazija</t>
  </si>
  <si>
    <t xml:space="preserve">    2.1. atsinaujinančių energijos išteklių panaudojimas</t>
  </si>
  <si>
    <t xml:space="preserve">    3.1. atsinaujinančių energijos išteklių panaudojimas</t>
  </si>
  <si>
    <t>4. Kintų pagrindinė mokykla</t>
  </si>
  <si>
    <t xml:space="preserve">    4.1. atsinaujinančių energijos išteklių panaudojimas</t>
  </si>
  <si>
    <t>5. Švėkšnos lopšelis-darželis</t>
  </si>
  <si>
    <t xml:space="preserve">    5.1. atsinaujinančių energijos išteklių panaudojimas</t>
  </si>
  <si>
    <t xml:space="preserve">    6.1. atsinaujinančių energijos išteklių panaudojimas</t>
  </si>
  <si>
    <t xml:space="preserve">    1.5. valstybės tarnybos reformai įgyvendinti</t>
  </si>
  <si>
    <t>7. Saugų Jurgio Mikšo pagrindinė mokykla</t>
  </si>
  <si>
    <t xml:space="preserve">    7.1. atsinaujinančių energijos išteklių panaudojimas</t>
  </si>
  <si>
    <t>valstybės tarnybos reformai įgyvendinti</t>
  </si>
  <si>
    <t>11. Švėkšnos "Saulės" gimnazija</t>
  </si>
  <si>
    <t>21. Lopšelis-darželis "Ąžuoliukas"</t>
  </si>
  <si>
    <t>22. Lopšelis-darželis "Gintarėlis''</t>
  </si>
  <si>
    <t>23. Lopšelis-darželis "Pušelė''</t>
  </si>
  <si>
    <t>24. Lopšelis-darželis "Raudonkepuraitė''</t>
  </si>
  <si>
    <t>25. Lopšelis-darželis "Žibutė"</t>
  </si>
  <si>
    <t>26. Lopšelis-darželis "Žvaigždutė"</t>
  </si>
  <si>
    <t>specialioji dotacija specialiųjų poreikių mokiniams išlaikyti</t>
  </si>
  <si>
    <t>2023 m. rugsėjo 28 d. sprendimo Nr.T1-</t>
  </si>
  <si>
    <t>6. Lopšelis-darželis "Pušelė''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</si>
</sst>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4" fillId="3" borderId="4" xfId="0" applyFont="1" applyFill="1" applyBorder="1"/>
    <xf numFmtId="0" fontId="4" fillId="2" borderId="5" xfId="0" applyFont="1" applyFill="1" applyBorder="1"/>
    <xf numFmtId="0" fontId="2" fillId="2" borderId="5" xfId="0" applyFont="1" applyFill="1" applyBorder="1"/>
    <xf numFmtId="1" fontId="2" fillId="2" borderId="5" xfId="0" applyNumberFormat="1" applyFont="1" applyFill="1" applyBorder="1"/>
    <xf numFmtId="1" fontId="4" fillId="2" borderId="5" xfId="0" applyNumberFormat="1" applyFont="1" applyFill="1" applyBorder="1"/>
    <xf numFmtId="0" fontId="4" fillId="3" borderId="5" xfId="0" applyFont="1" applyFill="1" applyBorder="1"/>
    <xf numFmtId="1" fontId="6" fillId="3" borderId="5" xfId="0" applyNumberFormat="1" applyFont="1" applyFill="1" applyBorder="1"/>
    <xf numFmtId="0" fontId="4" fillId="0" borderId="5" xfId="0" applyFont="1" applyFill="1" applyBorder="1"/>
    <xf numFmtId="1" fontId="4" fillId="0" borderId="5" xfId="0" applyNumberFormat="1" applyFont="1" applyFill="1" applyBorder="1"/>
    <xf numFmtId="1" fontId="4" fillId="3" borderId="5" xfId="0" applyNumberFormat="1" applyFont="1" applyFill="1" applyBorder="1"/>
    <xf numFmtId="0" fontId="2" fillId="2" borderId="5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5" xfId="0" applyFont="1" applyBorder="1"/>
    <xf numFmtId="1" fontId="2" fillId="0" borderId="5" xfId="0" applyNumberFormat="1" applyFont="1" applyBorder="1"/>
    <xf numFmtId="2" fontId="2" fillId="0" borderId="5" xfId="0" applyNumberFormat="1" applyFont="1" applyBorder="1"/>
    <xf numFmtId="0" fontId="6" fillId="4" borderId="5" xfId="0" applyFont="1" applyFill="1" applyBorder="1"/>
    <xf numFmtId="1" fontId="6" fillId="4" borderId="5" xfId="0" applyNumberFormat="1" applyFont="1" applyFill="1" applyBorder="1"/>
    <xf numFmtId="0" fontId="2" fillId="2" borderId="0" xfId="0" applyFont="1" applyFill="1" applyBorder="1"/>
    <xf numFmtId="1" fontId="2" fillId="2" borderId="6" xfId="0" applyNumberFormat="1" applyFont="1" applyFill="1" applyBorder="1"/>
    <xf numFmtId="1" fontId="2" fillId="2" borderId="0" xfId="0" applyNumberFormat="1" applyFont="1" applyFill="1" applyBorder="1"/>
    <xf numFmtId="2" fontId="2" fillId="2" borderId="0" xfId="0" applyNumberFormat="1" applyFont="1" applyFill="1" applyBorder="1"/>
    <xf numFmtId="0" fontId="4" fillId="2" borderId="0" xfId="0" applyFont="1" applyFill="1" applyBorder="1"/>
    <xf numFmtId="2" fontId="4" fillId="2" borderId="0" xfId="0" applyNumberFormat="1" applyFont="1" applyFill="1" applyBorder="1"/>
    <xf numFmtId="1" fontId="4" fillId="2" borderId="0" xfId="0" applyNumberFormat="1" applyFont="1" applyFill="1" applyBorder="1"/>
    <xf numFmtId="0" fontId="1" fillId="2" borderId="0" xfId="0" applyFont="1" applyFill="1" applyBorder="1"/>
    <xf numFmtId="0" fontId="6" fillId="2" borderId="0" xfId="0" applyFont="1" applyFill="1" applyBorder="1"/>
    <xf numFmtId="1" fontId="6" fillId="2" borderId="0" xfId="0" applyNumberFormat="1" applyFont="1" applyFill="1" applyBorder="1"/>
    <xf numFmtId="0" fontId="2" fillId="5" borderId="0" xfId="0" applyFont="1" applyFill="1" applyAlignment="1">
      <alignment horizontal="left"/>
    </xf>
    <xf numFmtId="2" fontId="2" fillId="2" borderId="5" xfId="0" applyNumberFormat="1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7" fillId="2" borderId="5" xfId="0" applyFont="1" applyFill="1" applyBorder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8"/>
  <sheetViews>
    <sheetView tabSelected="1" topLeftCell="A328" zoomScale="160" zoomScaleNormal="160" workbookViewId="0">
      <selection activeCell="E185" sqref="E185"/>
    </sheetView>
  </sheetViews>
  <sheetFormatPr defaultRowHeight="12.75" x14ac:dyDescent="0.2"/>
  <cols>
    <col min="1" max="1" width="4.85546875" style="1" customWidth="1"/>
    <col min="2" max="2" width="43" style="1" customWidth="1"/>
    <col min="3" max="3" width="11.85546875" style="1" customWidth="1"/>
    <col min="4" max="4" width="11.140625" style="1" customWidth="1"/>
    <col min="5" max="16384" width="9.140625" style="1"/>
  </cols>
  <sheetData>
    <row r="1" spans="1:4" x14ac:dyDescent="0.2">
      <c r="C1" s="2" t="s">
        <v>0</v>
      </c>
    </row>
    <row r="2" spans="1:4" x14ac:dyDescent="0.2">
      <c r="C2" s="2" t="s">
        <v>1</v>
      </c>
    </row>
    <row r="3" spans="1:4" x14ac:dyDescent="0.2">
      <c r="C3" s="2" t="s">
        <v>244</v>
      </c>
    </row>
    <row r="4" spans="1:4" x14ac:dyDescent="0.2">
      <c r="C4" s="2" t="s">
        <v>2</v>
      </c>
    </row>
    <row r="5" spans="1:4" x14ac:dyDescent="0.2">
      <c r="A5" s="38" t="s">
        <v>245</v>
      </c>
      <c r="C5" s="2" t="s">
        <v>246</v>
      </c>
    </row>
    <row r="6" spans="1:4" x14ac:dyDescent="0.2">
      <c r="A6" s="38" t="s">
        <v>245</v>
      </c>
      <c r="C6" s="2" t="s">
        <v>309</v>
      </c>
    </row>
    <row r="7" spans="1:4" x14ac:dyDescent="0.2">
      <c r="A7" s="38" t="s">
        <v>247</v>
      </c>
      <c r="C7" s="2" t="s">
        <v>248</v>
      </c>
    </row>
    <row r="9" spans="1:4" x14ac:dyDescent="0.2">
      <c r="B9" s="3" t="s">
        <v>3</v>
      </c>
      <c r="C9" s="2"/>
      <c r="D9" s="2"/>
    </row>
    <row r="11" spans="1:4" x14ac:dyDescent="0.2">
      <c r="B11" s="4"/>
      <c r="C11" s="5"/>
      <c r="D11" s="6"/>
    </row>
    <row r="12" spans="1:4" x14ac:dyDescent="0.2">
      <c r="B12" s="7" t="s">
        <v>4</v>
      </c>
      <c r="C12" s="8" t="s">
        <v>5</v>
      </c>
      <c r="D12" s="8" t="s">
        <v>6</v>
      </c>
    </row>
    <row r="13" spans="1:4" x14ac:dyDescent="0.2">
      <c r="B13" s="9"/>
      <c r="C13" s="9"/>
      <c r="D13" s="10" t="s">
        <v>7</v>
      </c>
    </row>
    <row r="14" spans="1:4" x14ac:dyDescent="0.2">
      <c r="B14" s="11" t="s">
        <v>8</v>
      </c>
      <c r="C14" s="11">
        <f>SUM(C15+C20+C24+C30+C36+C40+C47+C53+C58+C63+C67+C72+C78+C83+C90+C96+C102+C108+C113+C117+C121+C127+C133+C139+C146+C153+C160)</f>
        <v>30188416</v>
      </c>
      <c r="D14" s="11">
        <f>SUM(D15+D20+D24+D30+D36+D40+D47+D53+D58+D63+D67+D72+D78+D83+D90+D96+D102+D108+D113+D117+D121+D127+D133+D139+D146+D153+D160)</f>
        <v>25168258</v>
      </c>
    </row>
    <row r="15" spans="1:4" x14ac:dyDescent="0.2">
      <c r="B15" s="12" t="s">
        <v>9</v>
      </c>
      <c r="C15" s="12">
        <f>SUM(C16:C19)</f>
        <v>1131255</v>
      </c>
      <c r="D15" s="12">
        <f>SUM(D16:D19)</f>
        <v>992468</v>
      </c>
    </row>
    <row r="16" spans="1:4" x14ac:dyDescent="0.2">
      <c r="B16" s="13" t="s">
        <v>10</v>
      </c>
      <c r="C16" s="13">
        <v>850000</v>
      </c>
      <c r="D16" s="13">
        <v>813600</v>
      </c>
    </row>
    <row r="17" spans="2:4" x14ac:dyDescent="0.2">
      <c r="B17" s="13" t="s">
        <v>11</v>
      </c>
      <c r="C17" s="14">
        <v>273200</v>
      </c>
      <c r="D17" s="13">
        <v>178868</v>
      </c>
    </row>
    <row r="18" spans="2:4" x14ac:dyDescent="0.2">
      <c r="B18" s="13" t="s">
        <v>12</v>
      </c>
      <c r="C18" s="14">
        <v>6500</v>
      </c>
      <c r="D18" s="13"/>
    </row>
    <row r="19" spans="2:4" x14ac:dyDescent="0.2">
      <c r="B19" s="13" t="s">
        <v>268</v>
      </c>
      <c r="C19" s="14">
        <v>1555</v>
      </c>
      <c r="D19" s="13"/>
    </row>
    <row r="20" spans="2:4" x14ac:dyDescent="0.2">
      <c r="B20" s="12" t="s">
        <v>13</v>
      </c>
      <c r="C20" s="12">
        <f>SUM(C21:C23)</f>
        <v>1356000</v>
      </c>
      <c r="D20" s="12">
        <f>SUM(D21:D23)</f>
        <v>1192400</v>
      </c>
    </row>
    <row r="21" spans="2:4" x14ac:dyDescent="0.2">
      <c r="B21" s="13" t="s">
        <v>14</v>
      </c>
      <c r="C21" s="13">
        <v>1076400</v>
      </c>
      <c r="D21" s="13">
        <v>1024200</v>
      </c>
    </row>
    <row r="22" spans="2:4" x14ac:dyDescent="0.2">
      <c r="B22" s="13" t="s">
        <v>15</v>
      </c>
      <c r="C22" s="14">
        <v>274600</v>
      </c>
      <c r="D22" s="13">
        <v>168200</v>
      </c>
    </row>
    <row r="23" spans="2:4" x14ac:dyDescent="0.2">
      <c r="B23" s="13" t="s">
        <v>16</v>
      </c>
      <c r="C23" s="13">
        <v>5000</v>
      </c>
      <c r="D23" s="13"/>
    </row>
    <row r="24" spans="2:4" x14ac:dyDescent="0.2">
      <c r="B24" s="12" t="s">
        <v>17</v>
      </c>
      <c r="C24" s="12">
        <f>SUM(C25:C29)</f>
        <v>2557594</v>
      </c>
      <c r="D24" s="15">
        <f>SUM(D25:D29)</f>
        <v>2369210</v>
      </c>
    </row>
    <row r="25" spans="2:4" x14ac:dyDescent="0.2">
      <c r="B25" s="13" t="s">
        <v>18</v>
      </c>
      <c r="C25" s="13">
        <v>2142500</v>
      </c>
      <c r="D25" s="14">
        <v>2059300</v>
      </c>
    </row>
    <row r="26" spans="2:4" x14ac:dyDescent="0.2">
      <c r="B26" s="13" t="s">
        <v>19</v>
      </c>
      <c r="C26" s="14">
        <v>383800</v>
      </c>
      <c r="D26" s="13">
        <v>300300</v>
      </c>
    </row>
    <row r="27" spans="2:4" x14ac:dyDescent="0.2">
      <c r="B27" s="13" t="s">
        <v>20</v>
      </c>
      <c r="C27" s="14">
        <v>13000</v>
      </c>
      <c r="D27" s="13"/>
    </row>
    <row r="28" spans="2:4" x14ac:dyDescent="0.2">
      <c r="B28" s="13" t="s">
        <v>21</v>
      </c>
      <c r="C28" s="14">
        <v>17674</v>
      </c>
      <c r="D28" s="13">
        <v>9000</v>
      </c>
    </row>
    <row r="29" spans="2:4" ht="22.5" x14ac:dyDescent="0.2">
      <c r="B29" s="21" t="s">
        <v>256</v>
      </c>
      <c r="C29" s="14">
        <v>620</v>
      </c>
      <c r="D29" s="13">
        <v>610</v>
      </c>
    </row>
    <row r="30" spans="2:4" x14ac:dyDescent="0.2">
      <c r="B30" s="12" t="s">
        <v>22</v>
      </c>
      <c r="C30" s="12">
        <f>SUM(C31:C35)</f>
        <v>2537230</v>
      </c>
      <c r="D30" s="12">
        <f>SUM(D31:D35)</f>
        <v>2291591</v>
      </c>
    </row>
    <row r="31" spans="2:4" x14ac:dyDescent="0.2">
      <c r="B31" s="13" t="s">
        <v>23</v>
      </c>
      <c r="C31" s="13">
        <v>2008500</v>
      </c>
      <c r="D31" s="13">
        <v>1916695</v>
      </c>
    </row>
    <row r="32" spans="2:4" x14ac:dyDescent="0.2">
      <c r="B32" s="13" t="s">
        <v>24</v>
      </c>
      <c r="C32" s="14">
        <v>496100</v>
      </c>
      <c r="D32" s="13">
        <v>367957</v>
      </c>
    </row>
    <row r="33" spans="2:4" x14ac:dyDescent="0.2">
      <c r="B33" s="13" t="s">
        <v>25</v>
      </c>
      <c r="C33" s="13">
        <v>22500</v>
      </c>
      <c r="D33" s="13"/>
    </row>
    <row r="34" spans="2:4" ht="22.5" x14ac:dyDescent="0.2">
      <c r="B34" s="21" t="s">
        <v>257</v>
      </c>
      <c r="C34" s="13">
        <v>7040</v>
      </c>
      <c r="D34" s="13">
        <v>6939</v>
      </c>
    </row>
    <row r="35" spans="2:4" x14ac:dyDescent="0.2">
      <c r="B35" s="21" t="s">
        <v>273</v>
      </c>
      <c r="C35" s="13">
        <v>3090</v>
      </c>
      <c r="D35" s="13"/>
    </row>
    <row r="36" spans="2:4" x14ac:dyDescent="0.2">
      <c r="B36" s="12" t="s">
        <v>26</v>
      </c>
      <c r="C36" s="12">
        <f>SUM(C37:C39)</f>
        <v>337700</v>
      </c>
      <c r="D36" s="12">
        <f>SUM(D37:D39)</f>
        <v>321500</v>
      </c>
    </row>
    <row r="37" spans="2:4" x14ac:dyDescent="0.2">
      <c r="B37" s="13" t="s">
        <v>27</v>
      </c>
      <c r="C37" s="13">
        <v>205500</v>
      </c>
      <c r="D37" s="13">
        <v>202500</v>
      </c>
    </row>
    <row r="38" spans="2:4" x14ac:dyDescent="0.2">
      <c r="B38" s="13" t="s">
        <v>28</v>
      </c>
      <c r="C38" s="14">
        <v>128700</v>
      </c>
      <c r="D38" s="14">
        <v>119000</v>
      </c>
    </row>
    <row r="39" spans="2:4" x14ac:dyDescent="0.2">
      <c r="B39" s="13" t="s">
        <v>29</v>
      </c>
      <c r="C39" s="13">
        <v>3500</v>
      </c>
      <c r="D39" s="14"/>
    </row>
    <row r="40" spans="2:4" x14ac:dyDescent="0.2">
      <c r="B40" s="12" t="s">
        <v>30</v>
      </c>
      <c r="C40" s="12">
        <f>SUM(C41:C46)</f>
        <v>971002</v>
      </c>
      <c r="D40" s="12">
        <f>SUM(D41:D46)</f>
        <v>803235</v>
      </c>
    </row>
    <row r="41" spans="2:4" x14ac:dyDescent="0.2">
      <c r="B41" s="13" t="s">
        <v>31</v>
      </c>
      <c r="C41" s="13">
        <v>564100</v>
      </c>
      <c r="D41" s="13">
        <v>546700</v>
      </c>
    </row>
    <row r="42" spans="2:4" x14ac:dyDescent="0.2">
      <c r="B42" s="13" t="s">
        <v>32</v>
      </c>
      <c r="C42" s="14">
        <v>373100</v>
      </c>
      <c r="D42" s="13">
        <v>248600</v>
      </c>
    </row>
    <row r="43" spans="2:4" x14ac:dyDescent="0.2">
      <c r="B43" s="13" t="s">
        <v>33</v>
      </c>
      <c r="C43" s="13">
        <v>19467</v>
      </c>
      <c r="D43" s="13"/>
    </row>
    <row r="44" spans="2:4" x14ac:dyDescent="0.2">
      <c r="B44" s="13" t="s">
        <v>34</v>
      </c>
      <c r="C44" s="13">
        <v>10605</v>
      </c>
      <c r="D44" s="13">
        <v>6200</v>
      </c>
    </row>
    <row r="45" spans="2:4" ht="22.5" x14ac:dyDescent="0.2">
      <c r="B45" s="21" t="s">
        <v>250</v>
      </c>
      <c r="C45" s="13">
        <v>2464</v>
      </c>
      <c r="D45" s="13">
        <v>1735</v>
      </c>
    </row>
    <row r="46" spans="2:4" x14ac:dyDescent="0.2">
      <c r="B46" s="21" t="s">
        <v>269</v>
      </c>
      <c r="C46" s="13">
        <v>1266</v>
      </c>
      <c r="D46" s="13"/>
    </row>
    <row r="47" spans="2:4" x14ac:dyDescent="0.2">
      <c r="B47" s="12" t="s">
        <v>193</v>
      </c>
      <c r="C47" s="12">
        <f>SUM(C48:C52)</f>
        <v>912410</v>
      </c>
      <c r="D47" s="12">
        <f>SUM(D48:D52)</f>
        <v>799108</v>
      </c>
    </row>
    <row r="48" spans="2:4" x14ac:dyDescent="0.2">
      <c r="B48" s="13" t="s">
        <v>194</v>
      </c>
      <c r="C48" s="13">
        <v>570700</v>
      </c>
      <c r="D48" s="13">
        <v>551700</v>
      </c>
    </row>
    <row r="49" spans="2:4" x14ac:dyDescent="0.2">
      <c r="B49" s="13" t="s">
        <v>195</v>
      </c>
      <c r="C49" s="14">
        <v>307300</v>
      </c>
      <c r="D49" s="13">
        <v>243500</v>
      </c>
    </row>
    <row r="50" spans="2:4" x14ac:dyDescent="0.2">
      <c r="B50" s="13" t="s">
        <v>196</v>
      </c>
      <c r="C50" s="13">
        <v>14800</v>
      </c>
      <c r="D50" s="13"/>
    </row>
    <row r="51" spans="2:4" x14ac:dyDescent="0.2">
      <c r="B51" s="13" t="s">
        <v>197</v>
      </c>
      <c r="C51" s="13">
        <v>17674</v>
      </c>
      <c r="D51" s="13">
        <v>2000</v>
      </c>
    </row>
    <row r="52" spans="2:4" ht="22.5" x14ac:dyDescent="0.2">
      <c r="B52" s="21" t="s">
        <v>258</v>
      </c>
      <c r="C52" s="13">
        <v>1936</v>
      </c>
      <c r="D52" s="13">
        <v>1908</v>
      </c>
    </row>
    <row r="53" spans="2:4" x14ac:dyDescent="0.2">
      <c r="B53" s="12" t="s">
        <v>198</v>
      </c>
      <c r="C53" s="12">
        <f>SUM(C54:C57)</f>
        <v>856003</v>
      </c>
      <c r="D53" s="15">
        <f>SUM(D54:D57)</f>
        <v>755350</v>
      </c>
    </row>
    <row r="54" spans="2:4" x14ac:dyDescent="0.2">
      <c r="B54" s="13" t="s">
        <v>35</v>
      </c>
      <c r="C54" s="13">
        <v>414600</v>
      </c>
      <c r="D54" s="14">
        <v>403800</v>
      </c>
    </row>
    <row r="55" spans="2:4" x14ac:dyDescent="0.2">
      <c r="B55" s="13" t="s">
        <v>199</v>
      </c>
      <c r="C55" s="13">
        <v>431800</v>
      </c>
      <c r="D55" s="13">
        <v>351550</v>
      </c>
    </row>
    <row r="56" spans="2:4" x14ac:dyDescent="0.2">
      <c r="B56" s="13" t="s">
        <v>36</v>
      </c>
      <c r="C56" s="14">
        <v>4403</v>
      </c>
      <c r="D56" s="13"/>
    </row>
    <row r="57" spans="2:4" x14ac:dyDescent="0.2">
      <c r="B57" s="13" t="s">
        <v>285</v>
      </c>
      <c r="C57" s="14">
        <v>5200</v>
      </c>
      <c r="D57" s="13"/>
    </row>
    <row r="58" spans="2:4" x14ac:dyDescent="0.2">
      <c r="B58" s="12" t="s">
        <v>200</v>
      </c>
      <c r="C58" s="15">
        <f>SUM(C59:C62)</f>
        <v>885390</v>
      </c>
      <c r="D58" s="15">
        <f>SUM(D59:D62)</f>
        <v>738000</v>
      </c>
    </row>
    <row r="59" spans="2:4" x14ac:dyDescent="0.2">
      <c r="B59" s="13" t="s">
        <v>37</v>
      </c>
      <c r="C59" s="14">
        <v>550400</v>
      </c>
      <c r="D59" s="14">
        <v>531400</v>
      </c>
    </row>
    <row r="60" spans="2:4" x14ac:dyDescent="0.2">
      <c r="B60" s="13" t="s">
        <v>201</v>
      </c>
      <c r="C60" s="14">
        <v>300850</v>
      </c>
      <c r="D60" s="13">
        <v>199400</v>
      </c>
    </row>
    <row r="61" spans="2:4" x14ac:dyDescent="0.2">
      <c r="B61" s="13" t="s">
        <v>38</v>
      </c>
      <c r="C61" s="13">
        <v>20000</v>
      </c>
      <c r="D61" s="13"/>
    </row>
    <row r="62" spans="2:4" x14ac:dyDescent="0.2">
      <c r="B62" s="13" t="s">
        <v>202</v>
      </c>
      <c r="C62" s="13">
        <v>14140</v>
      </c>
      <c r="D62" s="13">
        <v>7200</v>
      </c>
    </row>
    <row r="63" spans="2:4" x14ac:dyDescent="0.2">
      <c r="B63" s="12" t="s">
        <v>203</v>
      </c>
      <c r="C63" s="12">
        <f>SUM(C64:C66)</f>
        <v>386900</v>
      </c>
      <c r="D63" s="12">
        <f>SUM(D64:D66)</f>
        <v>346000</v>
      </c>
    </row>
    <row r="64" spans="2:4" x14ac:dyDescent="0.2">
      <c r="B64" s="13" t="s">
        <v>39</v>
      </c>
      <c r="C64" s="13">
        <v>295500</v>
      </c>
      <c r="D64" s="13">
        <v>284000</v>
      </c>
    </row>
    <row r="65" spans="2:4" x14ac:dyDescent="0.2">
      <c r="B65" s="13" t="s">
        <v>40</v>
      </c>
      <c r="C65" s="14">
        <v>90400</v>
      </c>
      <c r="D65" s="13">
        <v>62000</v>
      </c>
    </row>
    <row r="66" spans="2:4" x14ac:dyDescent="0.2">
      <c r="B66" s="13" t="s">
        <v>41</v>
      </c>
      <c r="C66" s="14">
        <v>1000</v>
      </c>
      <c r="D66" s="13"/>
    </row>
    <row r="67" spans="2:4" x14ac:dyDescent="0.2">
      <c r="B67" s="12" t="s">
        <v>301</v>
      </c>
      <c r="C67" s="12">
        <f>SUM(C68:C71)</f>
        <v>1197060</v>
      </c>
      <c r="D67" s="12">
        <f>SUM(D68:D71)</f>
        <v>1064750</v>
      </c>
    </row>
    <row r="68" spans="2:4" x14ac:dyDescent="0.2">
      <c r="B68" s="13" t="s">
        <v>42</v>
      </c>
      <c r="C68" s="13">
        <v>919200</v>
      </c>
      <c r="D68" s="13">
        <v>884900</v>
      </c>
    </row>
    <row r="69" spans="2:4" x14ac:dyDescent="0.2">
      <c r="B69" s="13" t="s">
        <v>43</v>
      </c>
      <c r="C69" s="14">
        <v>272500</v>
      </c>
      <c r="D69" s="13">
        <v>179100</v>
      </c>
    </row>
    <row r="70" spans="2:4" x14ac:dyDescent="0.2">
      <c r="B70" s="13" t="s">
        <v>44</v>
      </c>
      <c r="C70" s="14">
        <v>3500</v>
      </c>
      <c r="D70" s="13"/>
    </row>
    <row r="71" spans="2:4" ht="22.5" x14ac:dyDescent="0.2">
      <c r="B71" s="39" t="s">
        <v>275</v>
      </c>
      <c r="C71" s="14">
        <v>1860</v>
      </c>
      <c r="D71" s="13">
        <v>750</v>
      </c>
    </row>
    <row r="72" spans="2:4" x14ac:dyDescent="0.2">
      <c r="B72" s="12" t="s">
        <v>204</v>
      </c>
      <c r="C72" s="12">
        <f>SUM(C73:C77)</f>
        <v>492797</v>
      </c>
      <c r="D72" s="12">
        <f>SUM(D73:D77)</f>
        <v>390000</v>
      </c>
    </row>
    <row r="73" spans="2:4" x14ac:dyDescent="0.2">
      <c r="B73" s="13" t="s">
        <v>45</v>
      </c>
      <c r="C73" s="13">
        <v>210100</v>
      </c>
      <c r="D73" s="13">
        <v>203100</v>
      </c>
    </row>
    <row r="74" spans="2:4" x14ac:dyDescent="0.2">
      <c r="B74" s="13" t="s">
        <v>46</v>
      </c>
      <c r="C74" s="14">
        <v>244923</v>
      </c>
      <c r="D74" s="13">
        <v>186000</v>
      </c>
    </row>
    <row r="75" spans="2:4" x14ac:dyDescent="0.2">
      <c r="B75" s="13" t="s">
        <v>47</v>
      </c>
      <c r="C75" s="14">
        <v>30000</v>
      </c>
      <c r="D75" s="13"/>
    </row>
    <row r="76" spans="2:4" x14ac:dyDescent="0.2">
      <c r="B76" s="13" t="s">
        <v>231</v>
      </c>
      <c r="C76" s="14">
        <v>7070</v>
      </c>
      <c r="D76" s="13">
        <v>900</v>
      </c>
    </row>
    <row r="77" spans="2:4" ht="22.5" x14ac:dyDescent="0.2">
      <c r="B77" s="39" t="s">
        <v>251</v>
      </c>
      <c r="C77" s="14">
        <v>704</v>
      </c>
      <c r="D77" s="13"/>
    </row>
    <row r="78" spans="2:4" x14ac:dyDescent="0.2">
      <c r="B78" s="12" t="s">
        <v>205</v>
      </c>
      <c r="C78" s="12">
        <f>SUM(C79:C82)</f>
        <v>772335</v>
      </c>
      <c r="D78" s="12">
        <f>SUM(D79:D82)</f>
        <v>644895</v>
      </c>
    </row>
    <row r="79" spans="2:4" x14ac:dyDescent="0.2">
      <c r="B79" s="13" t="s">
        <v>48</v>
      </c>
      <c r="C79" s="13">
        <v>493200</v>
      </c>
      <c r="D79" s="13">
        <v>477895</v>
      </c>
    </row>
    <row r="80" spans="2:4" x14ac:dyDescent="0.2">
      <c r="B80" s="13" t="s">
        <v>49</v>
      </c>
      <c r="C80" s="14">
        <v>264100</v>
      </c>
      <c r="D80" s="13">
        <v>164900</v>
      </c>
    </row>
    <row r="81" spans="2:4" x14ac:dyDescent="0.2">
      <c r="B81" s="13" t="s">
        <v>50</v>
      </c>
      <c r="C81" s="13">
        <v>11500</v>
      </c>
      <c r="D81" s="13"/>
    </row>
    <row r="82" spans="2:4" x14ac:dyDescent="0.2">
      <c r="B82" s="13" t="s">
        <v>234</v>
      </c>
      <c r="C82" s="13">
        <v>3535</v>
      </c>
      <c r="D82" s="13">
        <v>2100</v>
      </c>
    </row>
    <row r="83" spans="2:4" x14ac:dyDescent="0.2">
      <c r="B83" s="12" t="s">
        <v>206</v>
      </c>
      <c r="C83" s="12">
        <f>SUM(C84:C89)</f>
        <v>1689084</v>
      </c>
      <c r="D83" s="12">
        <f>SUM(D84:D89)</f>
        <v>1446780</v>
      </c>
    </row>
    <row r="84" spans="2:4" x14ac:dyDescent="0.2">
      <c r="B84" s="13" t="s">
        <v>51</v>
      </c>
      <c r="C84" s="13">
        <v>1128100</v>
      </c>
      <c r="D84" s="13">
        <v>1091000</v>
      </c>
    </row>
    <row r="85" spans="2:4" x14ac:dyDescent="0.2">
      <c r="B85" s="13" t="s">
        <v>52</v>
      </c>
      <c r="C85" s="14">
        <v>530300</v>
      </c>
      <c r="D85" s="13">
        <v>353700</v>
      </c>
    </row>
    <row r="86" spans="2:4" x14ac:dyDescent="0.2">
      <c r="B86" s="13" t="s">
        <v>53</v>
      </c>
      <c r="C86" s="13">
        <v>19548</v>
      </c>
      <c r="D86" s="13"/>
    </row>
    <row r="87" spans="2:4" x14ac:dyDescent="0.2">
      <c r="B87" s="13" t="s">
        <v>233</v>
      </c>
      <c r="C87" s="13">
        <v>7070</v>
      </c>
      <c r="D87" s="13"/>
    </row>
    <row r="88" spans="2:4" ht="22.5" x14ac:dyDescent="0.2">
      <c r="B88" s="39" t="s">
        <v>260</v>
      </c>
      <c r="C88" s="13">
        <v>2816</v>
      </c>
      <c r="D88" s="13">
        <v>2080</v>
      </c>
    </row>
    <row r="89" spans="2:4" x14ac:dyDescent="0.2">
      <c r="B89" s="39" t="s">
        <v>274</v>
      </c>
      <c r="C89" s="13">
        <v>1250</v>
      </c>
      <c r="D89" s="13"/>
    </row>
    <row r="90" spans="2:4" x14ac:dyDescent="0.2">
      <c r="B90" s="12" t="s">
        <v>207</v>
      </c>
      <c r="C90" s="12">
        <f>SUM(C91:C95)</f>
        <v>839625</v>
      </c>
      <c r="D90" s="12">
        <f>SUM(D91:D95)</f>
        <v>717000</v>
      </c>
    </row>
    <row r="91" spans="2:4" x14ac:dyDescent="0.2">
      <c r="B91" s="13" t="s">
        <v>54</v>
      </c>
      <c r="C91" s="13">
        <v>507400</v>
      </c>
      <c r="D91" s="13">
        <v>492500</v>
      </c>
    </row>
    <row r="92" spans="2:4" x14ac:dyDescent="0.2">
      <c r="B92" s="13" t="s">
        <v>55</v>
      </c>
      <c r="C92" s="14">
        <v>302200</v>
      </c>
      <c r="D92" s="13">
        <v>222700</v>
      </c>
    </row>
    <row r="93" spans="2:4" x14ac:dyDescent="0.2">
      <c r="B93" s="13" t="s">
        <v>56</v>
      </c>
      <c r="C93" s="14">
        <v>22000</v>
      </c>
      <c r="D93" s="13"/>
    </row>
    <row r="94" spans="2:4" x14ac:dyDescent="0.2">
      <c r="B94" s="13" t="s">
        <v>208</v>
      </c>
      <c r="C94" s="14">
        <v>7070</v>
      </c>
      <c r="D94" s="13">
        <v>1800</v>
      </c>
    </row>
    <row r="95" spans="2:4" x14ac:dyDescent="0.2">
      <c r="B95" s="13" t="s">
        <v>270</v>
      </c>
      <c r="C95" s="14">
        <v>955</v>
      </c>
      <c r="D95" s="13"/>
    </row>
    <row r="96" spans="2:4" x14ac:dyDescent="0.2">
      <c r="B96" s="12" t="s">
        <v>209</v>
      </c>
      <c r="C96" s="12">
        <f>SUM(C97:C101)</f>
        <v>838959</v>
      </c>
      <c r="D96" s="12">
        <f>SUM(D97:D101)</f>
        <v>762487</v>
      </c>
    </row>
    <row r="97" spans="2:4" x14ac:dyDescent="0.2">
      <c r="B97" s="13" t="s">
        <v>57</v>
      </c>
      <c r="C97" s="13">
        <v>676400</v>
      </c>
      <c r="D97" s="13">
        <v>647500</v>
      </c>
    </row>
    <row r="98" spans="2:4" x14ac:dyDescent="0.2">
      <c r="B98" s="13" t="s">
        <v>58</v>
      </c>
      <c r="C98" s="14">
        <v>147779</v>
      </c>
      <c r="D98" s="13">
        <v>106650</v>
      </c>
    </row>
    <row r="99" spans="2:4" x14ac:dyDescent="0.2">
      <c r="B99" s="13" t="s">
        <v>210</v>
      </c>
      <c r="C99" s="14">
        <v>10500</v>
      </c>
      <c r="D99" s="13">
        <v>5893</v>
      </c>
    </row>
    <row r="100" spans="2:4" x14ac:dyDescent="0.2">
      <c r="B100" s="13" t="s">
        <v>211</v>
      </c>
      <c r="C100" s="13">
        <v>1800</v>
      </c>
      <c r="D100" s="13"/>
    </row>
    <row r="101" spans="2:4" ht="22.5" x14ac:dyDescent="0.2">
      <c r="B101" s="39" t="s">
        <v>259</v>
      </c>
      <c r="C101" s="13">
        <v>2480</v>
      </c>
      <c r="D101" s="13">
        <v>2444</v>
      </c>
    </row>
    <row r="102" spans="2:4" x14ac:dyDescent="0.2">
      <c r="B102" s="12" t="s">
        <v>212</v>
      </c>
      <c r="C102" s="12">
        <f>SUM(C103:C107)</f>
        <v>1216315</v>
      </c>
      <c r="D102" s="12">
        <f>SUM(D103:D107)</f>
        <v>1043800</v>
      </c>
    </row>
    <row r="103" spans="2:4" x14ac:dyDescent="0.2">
      <c r="B103" s="13" t="s">
        <v>59</v>
      </c>
      <c r="C103" s="13">
        <v>820900</v>
      </c>
      <c r="D103" s="13">
        <v>784400</v>
      </c>
    </row>
    <row r="104" spans="2:4" x14ac:dyDescent="0.2">
      <c r="B104" s="13" t="s">
        <v>60</v>
      </c>
      <c r="C104" s="14">
        <v>381000</v>
      </c>
      <c r="D104" s="13">
        <v>258200</v>
      </c>
    </row>
    <row r="105" spans="2:4" x14ac:dyDescent="0.2">
      <c r="B105" s="13" t="s">
        <v>213</v>
      </c>
      <c r="C105" s="13">
        <v>5400</v>
      </c>
      <c r="D105" s="13"/>
    </row>
    <row r="106" spans="2:4" x14ac:dyDescent="0.2">
      <c r="B106" s="13" t="s">
        <v>232</v>
      </c>
      <c r="C106" s="13">
        <v>7070</v>
      </c>
      <c r="D106" s="13">
        <v>1200</v>
      </c>
    </row>
    <row r="107" spans="2:4" x14ac:dyDescent="0.2">
      <c r="B107" s="13" t="s">
        <v>267</v>
      </c>
      <c r="C107" s="13">
        <v>1945</v>
      </c>
      <c r="D107" s="13"/>
    </row>
    <row r="108" spans="2:4" x14ac:dyDescent="0.2">
      <c r="B108" s="12" t="s">
        <v>214</v>
      </c>
      <c r="C108" s="12">
        <f>SUM(C109:C112)</f>
        <v>907605</v>
      </c>
      <c r="D108" s="12">
        <f>SUM(D109:D112)</f>
        <v>776700</v>
      </c>
    </row>
    <row r="109" spans="2:4" x14ac:dyDescent="0.2">
      <c r="B109" s="13" t="s">
        <v>61</v>
      </c>
      <c r="C109" s="13">
        <v>468700</v>
      </c>
      <c r="D109" s="13">
        <v>451800</v>
      </c>
    </row>
    <row r="110" spans="2:4" x14ac:dyDescent="0.2">
      <c r="B110" s="13" t="s">
        <v>62</v>
      </c>
      <c r="C110" s="14">
        <v>399000</v>
      </c>
      <c r="D110" s="13">
        <v>324900</v>
      </c>
    </row>
    <row r="111" spans="2:4" x14ac:dyDescent="0.2">
      <c r="B111" s="13" t="s">
        <v>63</v>
      </c>
      <c r="C111" s="13">
        <v>29300</v>
      </c>
      <c r="D111" s="13"/>
    </row>
    <row r="112" spans="2:4" x14ac:dyDescent="0.2">
      <c r="B112" s="13" t="s">
        <v>215</v>
      </c>
      <c r="C112" s="13">
        <v>10605</v>
      </c>
      <c r="D112" s="13"/>
    </row>
    <row r="113" spans="2:4" x14ac:dyDescent="0.2">
      <c r="B113" s="12" t="s">
        <v>216</v>
      </c>
      <c r="C113" s="12">
        <f>SUM(C114:C116)</f>
        <v>1037100</v>
      </c>
      <c r="D113" s="12">
        <f>SUM(D114:D116)</f>
        <v>925205</v>
      </c>
    </row>
    <row r="114" spans="2:4" x14ac:dyDescent="0.2">
      <c r="B114" s="13" t="s">
        <v>64</v>
      </c>
      <c r="C114" s="13">
        <v>56600</v>
      </c>
      <c r="D114" s="13">
        <v>44200</v>
      </c>
    </row>
    <row r="115" spans="2:4" x14ac:dyDescent="0.2">
      <c r="B115" s="13" t="s">
        <v>65</v>
      </c>
      <c r="C115" s="14">
        <v>890500</v>
      </c>
      <c r="D115" s="13">
        <v>839000</v>
      </c>
    </row>
    <row r="116" spans="2:4" x14ac:dyDescent="0.2">
      <c r="B116" s="13" t="s">
        <v>66</v>
      </c>
      <c r="C116" s="13">
        <v>90000</v>
      </c>
      <c r="D116" s="13">
        <v>42005</v>
      </c>
    </row>
    <row r="117" spans="2:4" x14ac:dyDescent="0.2">
      <c r="B117" s="12" t="s">
        <v>217</v>
      </c>
      <c r="C117" s="12">
        <f>SUM(C118:C120)</f>
        <v>976200</v>
      </c>
      <c r="D117" s="12">
        <f>SUM(D118:D120)</f>
        <v>632600</v>
      </c>
    </row>
    <row r="118" spans="2:4" x14ac:dyDescent="0.2">
      <c r="B118" s="13" t="s">
        <v>67</v>
      </c>
      <c r="C118" s="13">
        <v>20200</v>
      </c>
      <c r="D118" s="13">
        <v>12600</v>
      </c>
    </row>
    <row r="119" spans="2:4" x14ac:dyDescent="0.2">
      <c r="B119" s="13" t="s">
        <v>68</v>
      </c>
      <c r="C119" s="14">
        <v>848000</v>
      </c>
      <c r="D119" s="13">
        <v>620000</v>
      </c>
    </row>
    <row r="120" spans="2:4" x14ac:dyDescent="0.2">
      <c r="B120" s="13" t="s">
        <v>69</v>
      </c>
      <c r="C120" s="13">
        <v>108000</v>
      </c>
      <c r="D120" s="13"/>
    </row>
    <row r="121" spans="2:4" x14ac:dyDescent="0.2">
      <c r="B121" s="12" t="s">
        <v>302</v>
      </c>
      <c r="C121" s="12">
        <f>SUM(C122:C126)</f>
        <v>1341908</v>
      </c>
      <c r="D121" s="12">
        <f>SUM(D122:D126)</f>
        <v>1147878</v>
      </c>
    </row>
    <row r="122" spans="2:4" x14ac:dyDescent="0.2">
      <c r="B122" s="13" t="s">
        <v>70</v>
      </c>
      <c r="C122" s="13">
        <v>515400</v>
      </c>
      <c r="D122" s="13">
        <v>498900</v>
      </c>
    </row>
    <row r="123" spans="2:4" x14ac:dyDescent="0.2">
      <c r="B123" s="13" t="s">
        <v>71</v>
      </c>
      <c r="C123" s="14">
        <v>719623</v>
      </c>
      <c r="D123" s="13">
        <v>648600</v>
      </c>
    </row>
    <row r="124" spans="2:4" x14ac:dyDescent="0.2">
      <c r="B124" s="13" t="s">
        <v>72</v>
      </c>
      <c r="C124" s="13">
        <v>68000</v>
      </c>
      <c r="D124" s="13"/>
    </row>
    <row r="125" spans="2:4" x14ac:dyDescent="0.2">
      <c r="B125" s="13" t="s">
        <v>218</v>
      </c>
      <c r="C125" s="13">
        <v>35349</v>
      </c>
      <c r="D125" s="13"/>
    </row>
    <row r="126" spans="2:4" ht="22.5" x14ac:dyDescent="0.2">
      <c r="B126" s="39" t="s">
        <v>253</v>
      </c>
      <c r="C126" s="13">
        <v>3536</v>
      </c>
      <c r="D126" s="13">
        <v>378</v>
      </c>
    </row>
    <row r="127" spans="2:4" x14ac:dyDescent="0.2">
      <c r="B127" s="12" t="s">
        <v>303</v>
      </c>
      <c r="C127" s="12">
        <f>SUM(C128:C132)</f>
        <v>1097189</v>
      </c>
      <c r="D127" s="12">
        <f>SUM(D128:D132)</f>
        <v>885800</v>
      </c>
    </row>
    <row r="128" spans="2:4" x14ac:dyDescent="0.2">
      <c r="B128" s="13" t="s">
        <v>73</v>
      </c>
      <c r="C128" s="13">
        <v>461400</v>
      </c>
      <c r="D128" s="13">
        <v>441800</v>
      </c>
    </row>
    <row r="129" spans="2:4" x14ac:dyDescent="0.2">
      <c r="B129" s="13" t="s">
        <v>74</v>
      </c>
      <c r="C129" s="14">
        <v>528023</v>
      </c>
      <c r="D129" s="13">
        <v>444000</v>
      </c>
    </row>
    <row r="130" spans="2:4" x14ac:dyDescent="0.2">
      <c r="B130" s="13" t="s">
        <v>75</v>
      </c>
      <c r="C130" s="14">
        <v>85000</v>
      </c>
      <c r="D130" s="13"/>
    </row>
    <row r="131" spans="2:4" x14ac:dyDescent="0.2">
      <c r="B131" s="13" t="s">
        <v>272</v>
      </c>
      <c r="C131" s="14">
        <v>635</v>
      </c>
      <c r="D131" s="13"/>
    </row>
    <row r="132" spans="2:4" x14ac:dyDescent="0.2">
      <c r="B132" s="13" t="s">
        <v>281</v>
      </c>
      <c r="C132" s="14">
        <v>22131</v>
      </c>
      <c r="D132" s="13"/>
    </row>
    <row r="133" spans="2:4" x14ac:dyDescent="0.2">
      <c r="B133" s="12" t="s">
        <v>304</v>
      </c>
      <c r="C133" s="12">
        <f>SUM(C134:C138)</f>
        <v>1024240</v>
      </c>
      <c r="D133" s="15">
        <f>SUM(D134:D138)</f>
        <v>845700</v>
      </c>
    </row>
    <row r="134" spans="2:4" x14ac:dyDescent="0.2">
      <c r="B134" s="13" t="s">
        <v>76</v>
      </c>
      <c r="C134" s="13">
        <v>387100</v>
      </c>
      <c r="D134" s="14">
        <v>370800</v>
      </c>
    </row>
    <row r="135" spans="2:4" x14ac:dyDescent="0.2">
      <c r="B135" s="13" t="s">
        <v>77</v>
      </c>
      <c r="C135" s="14">
        <v>547623</v>
      </c>
      <c r="D135" s="13">
        <v>474900</v>
      </c>
    </row>
    <row r="136" spans="2:4" x14ac:dyDescent="0.2">
      <c r="B136" s="13" t="s">
        <v>78</v>
      </c>
      <c r="C136" s="13">
        <v>76800</v>
      </c>
      <c r="D136" s="13"/>
    </row>
    <row r="137" spans="2:4" x14ac:dyDescent="0.2">
      <c r="B137" s="13" t="s">
        <v>230</v>
      </c>
      <c r="C137" s="13">
        <v>10605</v>
      </c>
      <c r="D137" s="13"/>
    </row>
    <row r="138" spans="2:4" ht="22.5" x14ac:dyDescent="0.2">
      <c r="B138" s="39" t="s">
        <v>254</v>
      </c>
      <c r="C138" s="13">
        <v>2112</v>
      </c>
      <c r="D138" s="13"/>
    </row>
    <row r="139" spans="2:4" x14ac:dyDescent="0.2">
      <c r="B139" s="12" t="s">
        <v>305</v>
      </c>
      <c r="C139" s="12">
        <f>SUM(C140:C145)</f>
        <v>1190418</v>
      </c>
      <c r="D139" s="12">
        <f>SUM(D140:D145)</f>
        <v>983945</v>
      </c>
    </row>
    <row r="140" spans="2:4" x14ac:dyDescent="0.2">
      <c r="B140" s="13" t="s">
        <v>219</v>
      </c>
      <c r="C140" s="13">
        <v>421700</v>
      </c>
      <c r="D140" s="13">
        <v>405900</v>
      </c>
    </row>
    <row r="141" spans="2:4" x14ac:dyDescent="0.2">
      <c r="B141" s="13" t="s">
        <v>220</v>
      </c>
      <c r="C141" s="14">
        <v>637393</v>
      </c>
      <c r="D141" s="13">
        <v>561800</v>
      </c>
    </row>
    <row r="142" spans="2:4" x14ac:dyDescent="0.2">
      <c r="B142" s="13" t="s">
        <v>221</v>
      </c>
      <c r="C142" s="13">
        <v>95000</v>
      </c>
      <c r="D142" s="13"/>
    </row>
    <row r="143" spans="2:4" x14ac:dyDescent="0.2">
      <c r="B143" s="13" t="s">
        <v>222</v>
      </c>
      <c r="C143" s="13">
        <v>28279</v>
      </c>
      <c r="D143" s="13">
        <v>10000</v>
      </c>
    </row>
    <row r="144" spans="2:4" ht="22.5" x14ac:dyDescent="0.2">
      <c r="B144" s="39" t="s">
        <v>255</v>
      </c>
      <c r="C144" s="13">
        <v>6336</v>
      </c>
      <c r="D144" s="13">
        <v>6245</v>
      </c>
    </row>
    <row r="145" spans="2:4" x14ac:dyDescent="0.2">
      <c r="B145" s="39" t="s">
        <v>271</v>
      </c>
      <c r="C145" s="13">
        <v>1710</v>
      </c>
      <c r="D145" s="13"/>
    </row>
    <row r="146" spans="2:4" x14ac:dyDescent="0.2">
      <c r="B146" s="12" t="s">
        <v>306</v>
      </c>
      <c r="C146" s="12">
        <f>SUM(C147:C152)</f>
        <v>1191517</v>
      </c>
      <c r="D146" s="12">
        <f>SUM(D147:D152)</f>
        <v>972300</v>
      </c>
    </row>
    <row r="147" spans="2:4" x14ac:dyDescent="0.2">
      <c r="B147" s="13" t="s">
        <v>223</v>
      </c>
      <c r="C147" s="13">
        <v>405100</v>
      </c>
      <c r="D147" s="13">
        <v>390300</v>
      </c>
    </row>
    <row r="148" spans="2:4" x14ac:dyDescent="0.2">
      <c r="B148" s="13" t="s">
        <v>224</v>
      </c>
      <c r="C148" s="14">
        <v>663623</v>
      </c>
      <c r="D148" s="13">
        <v>582000</v>
      </c>
    </row>
    <row r="149" spans="2:4" x14ac:dyDescent="0.2">
      <c r="B149" s="13" t="s">
        <v>225</v>
      </c>
      <c r="C149" s="13">
        <v>81000</v>
      </c>
      <c r="D149" s="13"/>
    </row>
    <row r="150" spans="2:4" x14ac:dyDescent="0.2">
      <c r="B150" s="13" t="s">
        <v>226</v>
      </c>
      <c r="C150" s="13">
        <v>17674</v>
      </c>
      <c r="D150" s="13"/>
    </row>
    <row r="151" spans="2:4" ht="22.5" x14ac:dyDescent="0.2">
      <c r="B151" s="39" t="s">
        <v>249</v>
      </c>
      <c r="C151" s="13">
        <v>704</v>
      </c>
      <c r="D151" s="13"/>
    </row>
    <row r="152" spans="2:4" x14ac:dyDescent="0.2">
      <c r="B152" s="39" t="s">
        <v>279</v>
      </c>
      <c r="C152" s="13">
        <v>23416</v>
      </c>
      <c r="D152" s="13"/>
    </row>
    <row r="153" spans="2:4" x14ac:dyDescent="0.2">
      <c r="B153" s="12" t="s">
        <v>307</v>
      </c>
      <c r="C153" s="12">
        <f>SUM(C154:C159)</f>
        <v>1100820</v>
      </c>
      <c r="D153" s="12">
        <f>SUM(D154:D159)</f>
        <v>890817</v>
      </c>
    </row>
    <row r="154" spans="2:4" x14ac:dyDescent="0.2">
      <c r="B154" s="13" t="s">
        <v>79</v>
      </c>
      <c r="C154" s="13">
        <v>428200</v>
      </c>
      <c r="D154" s="13">
        <v>410100</v>
      </c>
    </row>
    <row r="155" spans="2:4" x14ac:dyDescent="0.2">
      <c r="B155" s="13" t="s">
        <v>80</v>
      </c>
      <c r="C155" s="14">
        <v>548323</v>
      </c>
      <c r="D155" s="14">
        <v>480000</v>
      </c>
    </row>
    <row r="156" spans="2:4" x14ac:dyDescent="0.2">
      <c r="B156" s="13" t="s">
        <v>81</v>
      </c>
      <c r="C156" s="14">
        <v>80000</v>
      </c>
      <c r="D156" s="13"/>
    </row>
    <row r="157" spans="2:4" x14ac:dyDescent="0.2">
      <c r="B157" s="13" t="s">
        <v>82</v>
      </c>
      <c r="C157" s="14">
        <v>14140</v>
      </c>
      <c r="D157" s="13"/>
    </row>
    <row r="158" spans="2:4" ht="22.5" x14ac:dyDescent="0.2">
      <c r="B158" s="39" t="s">
        <v>252</v>
      </c>
      <c r="C158" s="14">
        <v>7296</v>
      </c>
      <c r="D158" s="13">
        <v>717</v>
      </c>
    </row>
    <row r="159" spans="2:4" x14ac:dyDescent="0.2">
      <c r="B159" s="39" t="s">
        <v>280</v>
      </c>
      <c r="C159" s="14">
        <v>22861</v>
      </c>
      <c r="D159" s="13"/>
    </row>
    <row r="160" spans="2:4" x14ac:dyDescent="0.2">
      <c r="B160" s="12" t="s">
        <v>227</v>
      </c>
      <c r="C160" s="12">
        <f>SUM(C161:C164)</f>
        <v>1343760</v>
      </c>
      <c r="D160" s="12">
        <f>SUM(D161:D164)</f>
        <v>428739</v>
      </c>
    </row>
    <row r="161" spans="2:4" x14ac:dyDescent="0.2">
      <c r="B161" s="13" t="s">
        <v>83</v>
      </c>
      <c r="C161" s="13">
        <v>328500</v>
      </c>
      <c r="D161" s="13"/>
    </row>
    <row r="162" spans="2:4" x14ac:dyDescent="0.2">
      <c r="B162" s="13" t="s">
        <v>84</v>
      </c>
      <c r="C162" s="14">
        <v>739469</v>
      </c>
      <c r="D162" s="14">
        <v>422069</v>
      </c>
    </row>
    <row r="163" spans="2:4" x14ac:dyDescent="0.2">
      <c r="B163" s="13" t="s">
        <v>228</v>
      </c>
      <c r="C163" s="14">
        <v>49991</v>
      </c>
      <c r="D163" s="13"/>
    </row>
    <row r="164" spans="2:4" x14ac:dyDescent="0.2">
      <c r="B164" s="13" t="s">
        <v>229</v>
      </c>
      <c r="C164" s="14">
        <v>225800</v>
      </c>
      <c r="D164" s="13">
        <v>6670</v>
      </c>
    </row>
    <row r="165" spans="2:4" x14ac:dyDescent="0.2">
      <c r="B165" s="16" t="s">
        <v>85</v>
      </c>
      <c r="C165" s="17">
        <f>SUM(C166+C168)</f>
        <v>232650</v>
      </c>
      <c r="D165" s="17">
        <f>SUM(D166+D168)</f>
        <v>125500</v>
      </c>
    </row>
    <row r="166" spans="2:4" x14ac:dyDescent="0.2">
      <c r="B166" s="12" t="s">
        <v>86</v>
      </c>
      <c r="C166" s="15">
        <f>SUM(C167)</f>
        <v>60000</v>
      </c>
      <c r="D166" s="15">
        <f>SUM(D167)</f>
        <v>0</v>
      </c>
    </row>
    <row r="167" spans="2:4" x14ac:dyDescent="0.2">
      <c r="B167" s="13" t="s">
        <v>87</v>
      </c>
      <c r="C167" s="14">
        <v>60000</v>
      </c>
      <c r="D167" s="13"/>
    </row>
    <row r="168" spans="2:4" x14ac:dyDescent="0.2">
      <c r="B168" s="18" t="s">
        <v>88</v>
      </c>
      <c r="C168" s="19">
        <f>SUM(C169:C170)</f>
        <v>172650</v>
      </c>
      <c r="D168" s="19">
        <f>SUM(D169:D170)</f>
        <v>125500</v>
      </c>
    </row>
    <row r="169" spans="2:4" x14ac:dyDescent="0.2">
      <c r="B169" s="13" t="s">
        <v>89</v>
      </c>
      <c r="C169" s="14">
        <v>140650</v>
      </c>
      <c r="D169" s="13">
        <v>119500</v>
      </c>
    </row>
    <row r="170" spans="2:4" x14ac:dyDescent="0.2">
      <c r="B170" s="13" t="s">
        <v>90</v>
      </c>
      <c r="C170" s="14">
        <v>32000</v>
      </c>
      <c r="D170" s="13">
        <v>6000</v>
      </c>
    </row>
    <row r="171" spans="2:4" x14ac:dyDescent="0.2">
      <c r="B171" s="16" t="s">
        <v>91</v>
      </c>
      <c r="C171" s="20">
        <f>SUM(C172)</f>
        <v>1688029</v>
      </c>
      <c r="D171" s="20">
        <f>SUM(D172)</f>
        <v>0</v>
      </c>
    </row>
    <row r="172" spans="2:4" x14ac:dyDescent="0.2">
      <c r="B172" s="12" t="s">
        <v>86</v>
      </c>
      <c r="C172" s="15">
        <f>SUM(C173:C174)</f>
        <v>1688029</v>
      </c>
      <c r="D172" s="15">
        <f>SUM(D173:D174)</f>
        <v>0</v>
      </c>
    </row>
    <row r="173" spans="2:4" x14ac:dyDescent="0.2">
      <c r="B173" s="13" t="s">
        <v>92</v>
      </c>
      <c r="C173" s="14">
        <v>1401000</v>
      </c>
      <c r="D173" s="13"/>
    </row>
    <row r="174" spans="2:4" x14ac:dyDescent="0.2">
      <c r="B174" s="13" t="s">
        <v>93</v>
      </c>
      <c r="C174" s="14">
        <v>287029</v>
      </c>
      <c r="D174" s="13"/>
    </row>
    <row r="175" spans="2:4" x14ac:dyDescent="0.2">
      <c r="B175" s="16" t="s">
        <v>94</v>
      </c>
      <c r="C175" s="20">
        <f>SUM(C176+C188+C192+C196+C200+C205+C208)</f>
        <v>14529748</v>
      </c>
      <c r="D175" s="20">
        <f>SUM(D176+D188+D192+D196+D200+D205+D208)</f>
        <v>4961257</v>
      </c>
    </row>
    <row r="176" spans="2:4" x14ac:dyDescent="0.2">
      <c r="B176" s="12" t="s">
        <v>86</v>
      </c>
      <c r="C176" s="15">
        <f>SUM(C177:C187)</f>
        <v>9131702</v>
      </c>
      <c r="D176" s="15">
        <f>SUM(D177:D187)</f>
        <v>305426</v>
      </c>
    </row>
    <row r="177" spans="2:4" x14ac:dyDescent="0.2">
      <c r="B177" s="13" t="s">
        <v>87</v>
      </c>
      <c r="C177" s="14">
        <v>4866152</v>
      </c>
      <c r="D177" s="13"/>
    </row>
    <row r="178" spans="2:4" x14ac:dyDescent="0.2">
      <c r="B178" s="13" t="s">
        <v>95</v>
      </c>
      <c r="C178" s="13">
        <v>3100900</v>
      </c>
      <c r="D178" s="13">
        <v>119880</v>
      </c>
    </row>
    <row r="179" spans="2:4" x14ac:dyDescent="0.2">
      <c r="B179" s="13" t="s">
        <v>96</v>
      </c>
      <c r="C179" s="13">
        <v>144800</v>
      </c>
      <c r="D179" s="13">
        <v>2760</v>
      </c>
    </row>
    <row r="180" spans="2:4" ht="33" customHeight="1" x14ac:dyDescent="0.2">
      <c r="B180" s="21" t="s">
        <v>261</v>
      </c>
      <c r="C180" s="13">
        <v>1783</v>
      </c>
      <c r="D180" s="13">
        <v>34</v>
      </c>
    </row>
    <row r="181" spans="2:4" x14ac:dyDescent="0.2">
      <c r="B181" s="13" t="s">
        <v>97</v>
      </c>
      <c r="C181" s="13">
        <v>180379</v>
      </c>
      <c r="D181" s="13">
        <v>177386</v>
      </c>
    </row>
    <row r="182" spans="2:4" x14ac:dyDescent="0.2">
      <c r="B182" s="13" t="s">
        <v>98</v>
      </c>
      <c r="C182" s="14">
        <v>494903</v>
      </c>
      <c r="D182" s="13"/>
    </row>
    <row r="183" spans="2:4" x14ac:dyDescent="0.2">
      <c r="B183" s="13" t="s">
        <v>99</v>
      </c>
      <c r="C183" s="14">
        <v>10730</v>
      </c>
      <c r="D183" s="13"/>
    </row>
    <row r="184" spans="2:4" ht="21.75" customHeight="1" x14ac:dyDescent="0.2">
      <c r="B184" s="21" t="s">
        <v>236</v>
      </c>
      <c r="C184" s="14">
        <v>169091</v>
      </c>
      <c r="D184" s="13">
        <v>3269</v>
      </c>
    </row>
    <row r="185" spans="2:4" ht="21.75" customHeight="1" x14ac:dyDescent="0.2">
      <c r="B185" s="21" t="s">
        <v>262</v>
      </c>
      <c r="C185" s="14">
        <v>73052</v>
      </c>
      <c r="D185" s="13">
        <v>2097</v>
      </c>
    </row>
    <row r="186" spans="2:4" ht="33.75" customHeight="1" x14ac:dyDescent="0.2">
      <c r="B186" s="21" t="s">
        <v>276</v>
      </c>
      <c r="C186" s="14">
        <v>13174</v>
      </c>
      <c r="D186" s="13"/>
    </row>
    <row r="187" spans="2:4" ht="33.75" customHeight="1" x14ac:dyDescent="0.2">
      <c r="B187" s="21" t="s">
        <v>277</v>
      </c>
      <c r="C187" s="14">
        <v>76738</v>
      </c>
      <c r="D187" s="13"/>
    </row>
    <row r="188" spans="2:4" x14ac:dyDescent="0.2">
      <c r="B188" s="12" t="s">
        <v>100</v>
      </c>
      <c r="C188" s="15">
        <f>SUM(C189:C191)</f>
        <v>1075899</v>
      </c>
      <c r="D188" s="15">
        <f>SUM(D189:D191)</f>
        <v>830200</v>
      </c>
    </row>
    <row r="189" spans="2:4" x14ac:dyDescent="0.2">
      <c r="B189" s="13" t="s">
        <v>89</v>
      </c>
      <c r="C189" s="14">
        <v>628399</v>
      </c>
      <c r="D189" s="13">
        <v>514120</v>
      </c>
    </row>
    <row r="190" spans="2:4" x14ac:dyDescent="0.2">
      <c r="B190" s="13" t="s">
        <v>90</v>
      </c>
      <c r="C190" s="14">
        <v>432000</v>
      </c>
      <c r="D190" s="13">
        <v>300800</v>
      </c>
    </row>
    <row r="191" spans="2:4" ht="22.5" x14ac:dyDescent="0.2">
      <c r="B191" s="21" t="s">
        <v>240</v>
      </c>
      <c r="C191" s="14">
        <v>15500</v>
      </c>
      <c r="D191" s="13">
        <v>15280</v>
      </c>
    </row>
    <row r="192" spans="2:4" x14ac:dyDescent="0.2">
      <c r="B192" s="12" t="s">
        <v>101</v>
      </c>
      <c r="C192" s="15">
        <f>SUM(C193:C195)</f>
        <v>931579</v>
      </c>
      <c r="D192" s="15">
        <f>SUM(D193:D195)</f>
        <v>807934</v>
      </c>
    </row>
    <row r="193" spans="2:4" x14ac:dyDescent="0.2">
      <c r="B193" s="13" t="s">
        <v>102</v>
      </c>
      <c r="C193" s="14">
        <v>891400</v>
      </c>
      <c r="D193" s="14">
        <v>770520</v>
      </c>
    </row>
    <row r="194" spans="2:4" x14ac:dyDescent="0.2">
      <c r="B194" s="13" t="s">
        <v>192</v>
      </c>
      <c r="C194" s="14">
        <v>24679</v>
      </c>
      <c r="D194" s="14">
        <v>22134</v>
      </c>
    </row>
    <row r="195" spans="2:4" ht="22.5" x14ac:dyDescent="0.2">
      <c r="B195" s="21" t="s">
        <v>241</v>
      </c>
      <c r="C195" s="14">
        <v>15500</v>
      </c>
      <c r="D195" s="14">
        <v>15280</v>
      </c>
    </row>
    <row r="196" spans="2:4" x14ac:dyDescent="0.2">
      <c r="B196" s="12" t="s">
        <v>103</v>
      </c>
      <c r="C196" s="15">
        <f>SUM(C197:C199)</f>
        <v>532368</v>
      </c>
      <c r="D196" s="15">
        <f>SUM(D197:D199)</f>
        <v>411397</v>
      </c>
    </row>
    <row r="197" spans="2:4" x14ac:dyDescent="0.2">
      <c r="B197" s="13" t="s">
        <v>104</v>
      </c>
      <c r="C197" s="14">
        <v>86768</v>
      </c>
      <c r="D197" s="14">
        <v>83953</v>
      </c>
    </row>
    <row r="198" spans="2:4" x14ac:dyDescent="0.2">
      <c r="B198" s="13" t="s">
        <v>105</v>
      </c>
      <c r="C198" s="13">
        <v>439600</v>
      </c>
      <c r="D198" s="13">
        <v>327444</v>
      </c>
    </row>
    <row r="199" spans="2:4" x14ac:dyDescent="0.2">
      <c r="B199" s="13" t="s">
        <v>25</v>
      </c>
      <c r="C199" s="13">
        <v>6000</v>
      </c>
      <c r="D199" s="13"/>
    </row>
    <row r="200" spans="2:4" x14ac:dyDescent="0.2">
      <c r="B200" s="12" t="s">
        <v>106</v>
      </c>
      <c r="C200" s="15">
        <f>SUM(C201:C204)</f>
        <v>2002200</v>
      </c>
      <c r="D200" s="15">
        <f>SUM(D201:D204)</f>
        <v>1808660</v>
      </c>
    </row>
    <row r="201" spans="2:4" x14ac:dyDescent="0.2">
      <c r="B201" s="13" t="s">
        <v>107</v>
      </c>
      <c r="C201" s="14">
        <v>1241300</v>
      </c>
      <c r="D201" s="13">
        <v>1150900</v>
      </c>
    </row>
    <row r="202" spans="2:4" x14ac:dyDescent="0.2">
      <c r="B202" s="13" t="s">
        <v>108</v>
      </c>
      <c r="C202" s="14">
        <v>546900</v>
      </c>
      <c r="D202" s="13">
        <v>520000</v>
      </c>
    </row>
    <row r="203" spans="2:4" x14ac:dyDescent="0.2">
      <c r="B203" s="13" t="s">
        <v>29</v>
      </c>
      <c r="C203" s="13">
        <v>186000</v>
      </c>
      <c r="D203" s="14">
        <v>110160</v>
      </c>
    </row>
    <row r="204" spans="2:4" ht="22.5" x14ac:dyDescent="0.2">
      <c r="B204" s="21" t="s">
        <v>242</v>
      </c>
      <c r="C204" s="13">
        <v>28000</v>
      </c>
      <c r="D204" s="14">
        <v>27600</v>
      </c>
    </row>
    <row r="205" spans="2:4" x14ac:dyDescent="0.2">
      <c r="B205" s="12" t="s">
        <v>235</v>
      </c>
      <c r="C205" s="15">
        <f>SUM(C206:C207)</f>
        <v>735600</v>
      </c>
      <c r="D205" s="15">
        <f>SUM(D206:D207)</f>
        <v>691540</v>
      </c>
    </row>
    <row r="206" spans="2:4" x14ac:dyDescent="0.2">
      <c r="B206" s="13" t="s">
        <v>109</v>
      </c>
      <c r="C206" s="13">
        <v>705600</v>
      </c>
      <c r="D206" s="13">
        <v>666900</v>
      </c>
    </row>
    <row r="207" spans="2:4" x14ac:dyDescent="0.2">
      <c r="B207" s="13" t="s">
        <v>32</v>
      </c>
      <c r="C207" s="13">
        <v>30000</v>
      </c>
      <c r="D207" s="13">
        <v>24640</v>
      </c>
    </row>
    <row r="208" spans="2:4" x14ac:dyDescent="0.2">
      <c r="B208" s="12" t="s">
        <v>243</v>
      </c>
      <c r="C208" s="15">
        <f>SUM(C209)</f>
        <v>120400</v>
      </c>
      <c r="D208" s="15">
        <f>SUM(D209)</f>
        <v>106100</v>
      </c>
    </row>
    <row r="209" spans="2:4" x14ac:dyDescent="0.2">
      <c r="B209" s="13" t="s">
        <v>110</v>
      </c>
      <c r="C209" s="14">
        <v>120400</v>
      </c>
      <c r="D209" s="14">
        <v>106100</v>
      </c>
    </row>
    <row r="210" spans="2:4" x14ac:dyDescent="0.2">
      <c r="B210" s="16" t="s">
        <v>111</v>
      </c>
      <c r="C210" s="20">
        <f>SUM(C211+C213+C217+C220+C223+C226+C229+C232+C235)</f>
        <v>3011533</v>
      </c>
      <c r="D210" s="20">
        <f>SUM(D211+D213+D217+D220+D223+D226+D229+D232+D235)</f>
        <v>2216197</v>
      </c>
    </row>
    <row r="211" spans="2:4" x14ac:dyDescent="0.2">
      <c r="B211" s="12" t="s">
        <v>86</v>
      </c>
      <c r="C211" s="15">
        <f>SUM(C212:C212)</f>
        <v>262500</v>
      </c>
      <c r="D211" s="15">
        <f>SUM(D212:D212)</f>
        <v>0</v>
      </c>
    </row>
    <row r="212" spans="2:4" x14ac:dyDescent="0.2">
      <c r="B212" s="13" t="s">
        <v>87</v>
      </c>
      <c r="C212" s="14">
        <v>262500</v>
      </c>
      <c r="D212" s="13"/>
    </row>
    <row r="213" spans="2:4" x14ac:dyDescent="0.2">
      <c r="B213" s="12" t="s">
        <v>112</v>
      </c>
      <c r="C213" s="15">
        <f>SUM(C214:C216)</f>
        <v>1102708</v>
      </c>
      <c r="D213" s="15">
        <f>SUM(D214:D216)</f>
        <v>900000</v>
      </c>
    </row>
    <row r="214" spans="2:4" x14ac:dyDescent="0.2">
      <c r="B214" s="13" t="s">
        <v>89</v>
      </c>
      <c r="C214" s="14">
        <v>1053900</v>
      </c>
      <c r="D214" s="13">
        <v>900000</v>
      </c>
    </row>
    <row r="215" spans="2:4" x14ac:dyDescent="0.2">
      <c r="B215" s="13" t="s">
        <v>90</v>
      </c>
      <c r="C215" s="13">
        <v>3000</v>
      </c>
      <c r="D215" s="13"/>
    </row>
    <row r="216" spans="2:4" x14ac:dyDescent="0.2">
      <c r="B216" s="13" t="s">
        <v>113</v>
      </c>
      <c r="C216" s="13">
        <v>45808</v>
      </c>
      <c r="D216" s="13"/>
    </row>
    <row r="217" spans="2:4" x14ac:dyDescent="0.2">
      <c r="B217" s="12" t="s">
        <v>114</v>
      </c>
      <c r="C217" s="15">
        <f>SUM(C218:C219)</f>
        <v>511880</v>
      </c>
      <c r="D217" s="15">
        <f>SUM(D218:D219)</f>
        <v>393180</v>
      </c>
    </row>
    <row r="218" spans="2:4" x14ac:dyDescent="0.2">
      <c r="B218" s="13" t="s">
        <v>102</v>
      </c>
      <c r="C218" s="14">
        <v>456880</v>
      </c>
      <c r="D218" s="14">
        <v>384680</v>
      </c>
    </row>
    <row r="219" spans="2:4" x14ac:dyDescent="0.2">
      <c r="B219" s="13" t="s">
        <v>115</v>
      </c>
      <c r="C219" s="14">
        <v>55000</v>
      </c>
      <c r="D219" s="14">
        <v>8500</v>
      </c>
    </row>
    <row r="220" spans="2:4" x14ac:dyDescent="0.2">
      <c r="B220" s="12" t="s">
        <v>116</v>
      </c>
      <c r="C220" s="15">
        <f>SUM(C221:C222)</f>
        <v>542400</v>
      </c>
      <c r="D220" s="15">
        <f>SUM(D221:D222)</f>
        <v>414887</v>
      </c>
    </row>
    <row r="221" spans="2:4" x14ac:dyDescent="0.2">
      <c r="B221" s="13" t="s">
        <v>104</v>
      </c>
      <c r="C221" s="14">
        <v>511900</v>
      </c>
      <c r="D221" s="14">
        <v>400387</v>
      </c>
    </row>
    <row r="222" spans="2:4" x14ac:dyDescent="0.2">
      <c r="B222" s="13" t="s">
        <v>117</v>
      </c>
      <c r="C222" s="13">
        <v>30500</v>
      </c>
      <c r="D222" s="13">
        <v>14500</v>
      </c>
    </row>
    <row r="223" spans="2:4" x14ac:dyDescent="0.2">
      <c r="B223" s="12" t="s">
        <v>118</v>
      </c>
      <c r="C223" s="15">
        <f>SUM(C224:C225)</f>
        <v>144500</v>
      </c>
      <c r="D223" s="15">
        <f>SUM(D224:D225)</f>
        <v>131400</v>
      </c>
    </row>
    <row r="224" spans="2:4" x14ac:dyDescent="0.2">
      <c r="B224" s="13" t="s">
        <v>119</v>
      </c>
      <c r="C224" s="13">
        <v>134500</v>
      </c>
      <c r="D224" s="13">
        <v>131400</v>
      </c>
    </row>
    <row r="225" spans="2:4" x14ac:dyDescent="0.2">
      <c r="B225" s="13" t="s">
        <v>120</v>
      </c>
      <c r="C225" s="13">
        <v>10000</v>
      </c>
      <c r="D225" s="13"/>
    </row>
    <row r="226" spans="2:4" x14ac:dyDescent="0.2">
      <c r="B226" s="12" t="s">
        <v>121</v>
      </c>
      <c r="C226" s="15">
        <f>SUM(C227:C228)</f>
        <v>124400</v>
      </c>
      <c r="D226" s="15">
        <f>SUM(D227:D228)</f>
        <v>101800</v>
      </c>
    </row>
    <row r="227" spans="2:4" x14ac:dyDescent="0.2">
      <c r="B227" s="13" t="s">
        <v>122</v>
      </c>
      <c r="C227" s="14">
        <v>109400</v>
      </c>
      <c r="D227" s="13">
        <v>96600</v>
      </c>
    </row>
    <row r="228" spans="2:4" x14ac:dyDescent="0.2">
      <c r="B228" s="13" t="s">
        <v>123</v>
      </c>
      <c r="C228" s="14">
        <v>15000</v>
      </c>
      <c r="D228" s="13">
        <v>5200</v>
      </c>
    </row>
    <row r="229" spans="2:4" x14ac:dyDescent="0.2">
      <c r="B229" s="12" t="s">
        <v>124</v>
      </c>
      <c r="C229" s="15">
        <f>SUM(C230:C231)</f>
        <v>105200</v>
      </c>
      <c r="D229" s="15">
        <f>SUM(D230:D231)</f>
        <v>92900</v>
      </c>
    </row>
    <row r="230" spans="2:4" x14ac:dyDescent="0.2">
      <c r="B230" s="13" t="s">
        <v>110</v>
      </c>
      <c r="C230" s="14">
        <v>103200</v>
      </c>
      <c r="D230" s="13">
        <v>92900</v>
      </c>
    </row>
    <row r="231" spans="2:4" x14ac:dyDescent="0.2">
      <c r="B231" s="13" t="s">
        <v>125</v>
      </c>
      <c r="C231" s="13">
        <v>2000</v>
      </c>
      <c r="D231" s="13"/>
    </row>
    <row r="232" spans="2:4" x14ac:dyDescent="0.2">
      <c r="B232" s="12" t="s">
        <v>126</v>
      </c>
      <c r="C232" s="15">
        <f>SUM(C233:C234)</f>
        <v>104645</v>
      </c>
      <c r="D232" s="15">
        <f>SUM(D233:D234)</f>
        <v>86200</v>
      </c>
    </row>
    <row r="233" spans="2:4" x14ac:dyDescent="0.2">
      <c r="B233" s="13" t="s">
        <v>127</v>
      </c>
      <c r="C233" s="14">
        <v>101600</v>
      </c>
      <c r="D233" s="13">
        <v>85200</v>
      </c>
    </row>
    <row r="234" spans="2:4" x14ac:dyDescent="0.2">
      <c r="B234" s="13" t="s">
        <v>128</v>
      </c>
      <c r="C234" s="13">
        <v>3045</v>
      </c>
      <c r="D234" s="13">
        <v>1000</v>
      </c>
    </row>
    <row r="235" spans="2:4" x14ac:dyDescent="0.2">
      <c r="B235" s="12" t="s">
        <v>129</v>
      </c>
      <c r="C235" s="15">
        <f>SUM(C236:C237)</f>
        <v>113300</v>
      </c>
      <c r="D235" s="15">
        <f>SUM(D236:D237)</f>
        <v>95830</v>
      </c>
    </row>
    <row r="236" spans="2:4" x14ac:dyDescent="0.2">
      <c r="B236" s="13" t="s">
        <v>130</v>
      </c>
      <c r="C236" s="14">
        <v>112800</v>
      </c>
      <c r="D236" s="13">
        <v>95830</v>
      </c>
    </row>
    <row r="237" spans="2:4" x14ac:dyDescent="0.2">
      <c r="B237" s="13" t="s">
        <v>131</v>
      </c>
      <c r="C237" s="13">
        <v>500</v>
      </c>
      <c r="D237" s="13"/>
    </row>
    <row r="238" spans="2:4" x14ac:dyDescent="0.2">
      <c r="B238" s="16" t="s">
        <v>132</v>
      </c>
      <c r="C238" s="20">
        <f>SUM(C239+C245+C247+C249+C251+C253+C255+C257+C259+C261+C263+C265+C267+C269)</f>
        <v>10617943</v>
      </c>
      <c r="D238" s="20">
        <f>SUM(D239+D245+D247+D249+D251+D253+D255+D257+D259+D261+D263+D265+D267+D269)</f>
        <v>5900463</v>
      </c>
    </row>
    <row r="239" spans="2:4" x14ac:dyDescent="0.2">
      <c r="B239" s="12" t="s">
        <v>86</v>
      </c>
      <c r="C239" s="15">
        <f>SUM(C240:C244)</f>
        <v>7038172</v>
      </c>
      <c r="D239" s="15">
        <f>SUM(D240:D244)</f>
        <v>4712453</v>
      </c>
    </row>
    <row r="240" spans="2:4" x14ac:dyDescent="0.2">
      <c r="B240" s="13" t="s">
        <v>87</v>
      </c>
      <c r="C240" s="14">
        <v>6442430</v>
      </c>
      <c r="D240" s="13">
        <v>4199589</v>
      </c>
    </row>
    <row r="241" spans="2:4" x14ac:dyDescent="0.2">
      <c r="B241" s="13" t="s">
        <v>133</v>
      </c>
      <c r="C241" s="14">
        <v>50000</v>
      </c>
      <c r="D241" s="13"/>
    </row>
    <row r="242" spans="2:4" x14ac:dyDescent="0.2">
      <c r="B242" s="13" t="s">
        <v>134</v>
      </c>
      <c r="C242" s="13">
        <v>525968</v>
      </c>
      <c r="D242" s="13">
        <v>493369</v>
      </c>
    </row>
    <row r="243" spans="2:4" ht="22.5" x14ac:dyDescent="0.2">
      <c r="B243" s="21" t="s">
        <v>135</v>
      </c>
      <c r="C243" s="14">
        <v>12474</v>
      </c>
      <c r="D243" s="13">
        <v>12295</v>
      </c>
    </row>
    <row r="244" spans="2:4" x14ac:dyDescent="0.2">
      <c r="B244" s="21" t="s">
        <v>297</v>
      </c>
      <c r="C244" s="14">
        <v>7300</v>
      </c>
      <c r="D244" s="13">
        <v>7200</v>
      </c>
    </row>
    <row r="245" spans="2:4" x14ac:dyDescent="0.2">
      <c r="B245" s="12" t="s">
        <v>136</v>
      </c>
      <c r="C245" s="15">
        <f>SUM(C246)</f>
        <v>135270</v>
      </c>
      <c r="D245" s="15">
        <f>SUM(D246)</f>
        <v>128410</v>
      </c>
    </row>
    <row r="246" spans="2:4" x14ac:dyDescent="0.2">
      <c r="B246" s="13" t="s">
        <v>89</v>
      </c>
      <c r="C246" s="14">
        <v>135270</v>
      </c>
      <c r="D246" s="13">
        <v>128410</v>
      </c>
    </row>
    <row r="247" spans="2:4" x14ac:dyDescent="0.2">
      <c r="B247" s="12" t="s">
        <v>137</v>
      </c>
      <c r="C247" s="15">
        <f>SUM(C248)</f>
        <v>102900</v>
      </c>
      <c r="D247" s="15">
        <f>SUM(D248)</f>
        <v>87500</v>
      </c>
    </row>
    <row r="248" spans="2:4" x14ac:dyDescent="0.2">
      <c r="B248" s="13" t="s">
        <v>102</v>
      </c>
      <c r="C248" s="13">
        <v>102900</v>
      </c>
      <c r="D248" s="13">
        <v>87500</v>
      </c>
    </row>
    <row r="249" spans="2:4" x14ac:dyDescent="0.2">
      <c r="B249" s="12" t="s">
        <v>138</v>
      </c>
      <c r="C249" s="15">
        <f>SUM(C250)</f>
        <v>112100</v>
      </c>
      <c r="D249" s="15">
        <f>SUM(D250)</f>
        <v>83300</v>
      </c>
    </row>
    <row r="250" spans="2:4" x14ac:dyDescent="0.2">
      <c r="B250" s="13" t="s">
        <v>104</v>
      </c>
      <c r="C250" s="14">
        <v>112100</v>
      </c>
      <c r="D250" s="13">
        <v>83300</v>
      </c>
    </row>
    <row r="251" spans="2:4" x14ac:dyDescent="0.2">
      <c r="B251" s="12" t="s">
        <v>139</v>
      </c>
      <c r="C251" s="15">
        <f>SUM(C252)</f>
        <v>103700</v>
      </c>
      <c r="D251" s="15">
        <f>SUM(D252)</f>
        <v>82800</v>
      </c>
    </row>
    <row r="252" spans="2:4" x14ac:dyDescent="0.2">
      <c r="B252" s="13" t="s">
        <v>107</v>
      </c>
      <c r="C252" s="13">
        <v>103700</v>
      </c>
      <c r="D252" s="13">
        <v>82800</v>
      </c>
    </row>
    <row r="253" spans="2:4" x14ac:dyDescent="0.2">
      <c r="B253" s="12" t="s">
        <v>140</v>
      </c>
      <c r="C253" s="15">
        <f>SUM(C254)</f>
        <v>102300</v>
      </c>
      <c r="D253" s="15">
        <f>SUM(D254)</f>
        <v>88000</v>
      </c>
    </row>
    <row r="254" spans="2:4" x14ac:dyDescent="0.2">
      <c r="B254" s="13" t="s">
        <v>122</v>
      </c>
      <c r="C254" s="13">
        <v>102300</v>
      </c>
      <c r="D254" s="13">
        <v>88000</v>
      </c>
    </row>
    <row r="255" spans="2:4" x14ac:dyDescent="0.2">
      <c r="B255" s="12" t="s">
        <v>141</v>
      </c>
      <c r="C255" s="15">
        <f>SUM(C256)</f>
        <v>99400</v>
      </c>
      <c r="D255" s="15">
        <f>SUM(D256)</f>
        <v>81100</v>
      </c>
    </row>
    <row r="256" spans="2:4" x14ac:dyDescent="0.2">
      <c r="B256" s="13" t="s">
        <v>110</v>
      </c>
      <c r="C256" s="14">
        <v>99400</v>
      </c>
      <c r="D256" s="13">
        <v>81100</v>
      </c>
    </row>
    <row r="257" spans="2:4" x14ac:dyDescent="0.2">
      <c r="B257" s="12" t="s">
        <v>142</v>
      </c>
      <c r="C257" s="15">
        <f>SUM(C258)</f>
        <v>107000</v>
      </c>
      <c r="D257" s="15">
        <f>SUM(D258)</f>
        <v>93700</v>
      </c>
    </row>
    <row r="258" spans="2:4" x14ac:dyDescent="0.2">
      <c r="B258" s="13" t="s">
        <v>127</v>
      </c>
      <c r="C258" s="13">
        <v>107000</v>
      </c>
      <c r="D258" s="13">
        <v>93700</v>
      </c>
    </row>
    <row r="259" spans="2:4" x14ac:dyDescent="0.2">
      <c r="B259" s="12" t="s">
        <v>143</v>
      </c>
      <c r="C259" s="15">
        <f>SUM(C260)</f>
        <v>232800</v>
      </c>
      <c r="D259" s="15">
        <f>SUM(D260)</f>
        <v>187900</v>
      </c>
    </row>
    <row r="260" spans="2:4" x14ac:dyDescent="0.2">
      <c r="B260" s="13" t="s">
        <v>130</v>
      </c>
      <c r="C260" s="13">
        <v>232800</v>
      </c>
      <c r="D260" s="13">
        <v>187900</v>
      </c>
    </row>
    <row r="261" spans="2:4" x14ac:dyDescent="0.2">
      <c r="B261" s="12" t="s">
        <v>144</v>
      </c>
      <c r="C261" s="15">
        <f>SUM(C262)</f>
        <v>111300</v>
      </c>
      <c r="D261" s="15">
        <f>SUM(D262)</f>
        <v>90400</v>
      </c>
    </row>
    <row r="262" spans="2:4" x14ac:dyDescent="0.2">
      <c r="B262" s="13" t="s">
        <v>145</v>
      </c>
      <c r="C262" s="13">
        <v>111300</v>
      </c>
      <c r="D262" s="13">
        <v>90400</v>
      </c>
    </row>
    <row r="263" spans="2:4" x14ac:dyDescent="0.2">
      <c r="B263" s="12" t="s">
        <v>146</v>
      </c>
      <c r="C263" s="15">
        <f>SUM(C264)</f>
        <v>100200</v>
      </c>
      <c r="D263" s="15">
        <f>SUM(D264)</f>
        <v>85200</v>
      </c>
    </row>
    <row r="264" spans="2:4" x14ac:dyDescent="0.2">
      <c r="B264" s="13" t="s">
        <v>147</v>
      </c>
      <c r="C264" s="13">
        <v>100200</v>
      </c>
      <c r="D264" s="13">
        <v>85200</v>
      </c>
    </row>
    <row r="265" spans="2:4" x14ac:dyDescent="0.2">
      <c r="B265" s="12" t="s">
        <v>148</v>
      </c>
      <c r="C265" s="15">
        <f>SUM(C266)</f>
        <v>116800</v>
      </c>
      <c r="D265" s="15">
        <f>SUM(D266)</f>
        <v>95900</v>
      </c>
    </row>
    <row r="266" spans="2:4" x14ac:dyDescent="0.2">
      <c r="B266" s="13" t="s">
        <v>149</v>
      </c>
      <c r="C266" s="13">
        <v>116800</v>
      </c>
      <c r="D266" s="13">
        <v>95900</v>
      </c>
    </row>
    <row r="267" spans="2:4" x14ac:dyDescent="0.2">
      <c r="B267" s="12" t="s">
        <v>150</v>
      </c>
      <c r="C267" s="15">
        <f>SUM(C268)</f>
        <v>102400</v>
      </c>
      <c r="D267" s="15">
        <f>SUM(D268)</f>
        <v>83800</v>
      </c>
    </row>
    <row r="268" spans="2:4" x14ac:dyDescent="0.2">
      <c r="B268" s="13" t="s">
        <v>151</v>
      </c>
      <c r="C268" s="13">
        <v>102400</v>
      </c>
      <c r="D268" s="13">
        <v>83800</v>
      </c>
    </row>
    <row r="269" spans="2:4" x14ac:dyDescent="0.2">
      <c r="B269" s="12" t="s">
        <v>152</v>
      </c>
      <c r="C269" s="15">
        <f>SUM(C270)</f>
        <v>2153601</v>
      </c>
      <c r="D269" s="15">
        <f>SUM(D270)</f>
        <v>0</v>
      </c>
    </row>
    <row r="270" spans="2:4" x14ac:dyDescent="0.2">
      <c r="B270" s="13" t="s">
        <v>153</v>
      </c>
      <c r="C270" s="14">
        <v>2153601</v>
      </c>
      <c r="D270" s="14"/>
    </row>
    <row r="271" spans="2:4" x14ac:dyDescent="0.2">
      <c r="B271" s="16" t="s">
        <v>154</v>
      </c>
      <c r="C271" s="20">
        <f>SUM(C272+C277+C280+C283+C286+C288+C290+C293+C296+C299+C301+C304)</f>
        <v>5542406</v>
      </c>
      <c r="D271" s="20">
        <f>SUM(D272+D277+D280+D283+D286+D288+D290+D293+D296+D299+D301+D304)</f>
        <v>1146959</v>
      </c>
    </row>
    <row r="272" spans="2:4" x14ac:dyDescent="0.2">
      <c r="B272" s="12" t="s">
        <v>86</v>
      </c>
      <c r="C272" s="15">
        <f>SUM(C273:C276)</f>
        <v>3040206</v>
      </c>
      <c r="D272" s="15">
        <f>SUM(D273:D276)</f>
        <v>260959</v>
      </c>
    </row>
    <row r="273" spans="2:4" x14ac:dyDescent="0.2">
      <c r="B273" s="13" t="s">
        <v>87</v>
      </c>
      <c r="C273" s="14">
        <v>2791763</v>
      </c>
      <c r="D273" s="13">
        <v>134100</v>
      </c>
    </row>
    <row r="274" spans="2:4" x14ac:dyDescent="0.2">
      <c r="B274" s="13" t="s">
        <v>95</v>
      </c>
      <c r="C274" s="13">
        <v>161100</v>
      </c>
      <c r="D274" s="13">
        <v>126321</v>
      </c>
    </row>
    <row r="275" spans="2:4" x14ac:dyDescent="0.2">
      <c r="B275" s="13" t="s">
        <v>12</v>
      </c>
      <c r="C275" s="14">
        <v>60000</v>
      </c>
      <c r="D275" s="13"/>
    </row>
    <row r="276" spans="2:4" x14ac:dyDescent="0.2">
      <c r="B276" s="13" t="s">
        <v>263</v>
      </c>
      <c r="C276" s="14">
        <v>27343</v>
      </c>
      <c r="D276" s="13">
        <v>538</v>
      </c>
    </row>
    <row r="277" spans="2:4" x14ac:dyDescent="0.2">
      <c r="B277" s="12" t="s">
        <v>155</v>
      </c>
      <c r="C277" s="15">
        <f>SUM(C278:C279)</f>
        <v>113200</v>
      </c>
      <c r="D277" s="15">
        <f>SUM(D278:D279)</f>
        <v>91600</v>
      </c>
    </row>
    <row r="278" spans="2:4" x14ac:dyDescent="0.2">
      <c r="B278" s="13" t="s">
        <v>89</v>
      </c>
      <c r="C278" s="13">
        <v>112900</v>
      </c>
      <c r="D278" s="14">
        <v>91600</v>
      </c>
    </row>
    <row r="279" spans="2:4" x14ac:dyDescent="0.2">
      <c r="B279" s="13" t="s">
        <v>90</v>
      </c>
      <c r="C279" s="13">
        <v>300</v>
      </c>
      <c r="D279" s="14"/>
    </row>
    <row r="280" spans="2:4" x14ac:dyDescent="0.2">
      <c r="B280" s="12" t="s">
        <v>156</v>
      </c>
      <c r="C280" s="15">
        <f>SUM(C281:C282)</f>
        <v>126300</v>
      </c>
      <c r="D280" s="15">
        <f>SUM(D281:D282)</f>
        <v>90000</v>
      </c>
    </row>
    <row r="281" spans="2:4" x14ac:dyDescent="0.2">
      <c r="B281" s="13" t="s">
        <v>102</v>
      </c>
      <c r="C281" s="14">
        <v>125800</v>
      </c>
      <c r="D281" s="13">
        <v>90000</v>
      </c>
    </row>
    <row r="282" spans="2:4" x14ac:dyDescent="0.2">
      <c r="B282" s="13" t="s">
        <v>115</v>
      </c>
      <c r="C282" s="13">
        <v>500</v>
      </c>
      <c r="D282" s="13"/>
    </row>
    <row r="283" spans="2:4" x14ac:dyDescent="0.2">
      <c r="B283" s="12" t="s">
        <v>157</v>
      </c>
      <c r="C283" s="15">
        <f>SUM(C284:C285)</f>
        <v>68400</v>
      </c>
      <c r="D283" s="15">
        <f>SUM(D284:D285)</f>
        <v>51000</v>
      </c>
    </row>
    <row r="284" spans="2:4" x14ac:dyDescent="0.2">
      <c r="B284" s="13" t="s">
        <v>104</v>
      </c>
      <c r="C284" s="13">
        <v>68200</v>
      </c>
      <c r="D284" s="13">
        <v>51000</v>
      </c>
    </row>
    <row r="285" spans="2:4" x14ac:dyDescent="0.2">
      <c r="B285" s="13" t="s">
        <v>117</v>
      </c>
      <c r="C285" s="13">
        <v>200</v>
      </c>
      <c r="D285" s="13"/>
    </row>
    <row r="286" spans="2:4" x14ac:dyDescent="0.2">
      <c r="B286" s="12" t="s">
        <v>158</v>
      </c>
      <c r="C286" s="15">
        <f>SUM(C287)</f>
        <v>94600</v>
      </c>
      <c r="D286" s="15">
        <f>SUM(D287)</f>
        <v>62700</v>
      </c>
    </row>
    <row r="287" spans="2:4" x14ac:dyDescent="0.2">
      <c r="B287" s="13" t="s">
        <v>107</v>
      </c>
      <c r="C287" s="13">
        <v>94600</v>
      </c>
      <c r="D287" s="13">
        <v>62700</v>
      </c>
    </row>
    <row r="288" spans="2:4" x14ac:dyDescent="0.2">
      <c r="B288" s="12" t="s">
        <v>159</v>
      </c>
      <c r="C288" s="15">
        <f>SUM(C289:C289)</f>
        <v>95900</v>
      </c>
      <c r="D288" s="15">
        <f>SUM(D289:D289)</f>
        <v>66800</v>
      </c>
    </row>
    <row r="289" spans="2:4" x14ac:dyDescent="0.2">
      <c r="B289" s="13" t="s">
        <v>122</v>
      </c>
      <c r="C289" s="14">
        <v>95900</v>
      </c>
      <c r="D289" s="13">
        <v>66800</v>
      </c>
    </row>
    <row r="290" spans="2:4" x14ac:dyDescent="0.2">
      <c r="B290" s="12" t="s">
        <v>160</v>
      </c>
      <c r="C290" s="15">
        <f>SUM(C291:C292)</f>
        <v>100400</v>
      </c>
      <c r="D290" s="15">
        <f>SUM(D291:D292)</f>
        <v>72500</v>
      </c>
    </row>
    <row r="291" spans="2:4" x14ac:dyDescent="0.2">
      <c r="B291" s="13" t="s">
        <v>110</v>
      </c>
      <c r="C291" s="13">
        <v>100200</v>
      </c>
      <c r="D291" s="13">
        <v>72500</v>
      </c>
    </row>
    <row r="292" spans="2:4" x14ac:dyDescent="0.2">
      <c r="B292" s="13" t="s">
        <v>125</v>
      </c>
      <c r="C292" s="13">
        <v>200</v>
      </c>
      <c r="D292" s="13"/>
    </row>
    <row r="293" spans="2:4" x14ac:dyDescent="0.2">
      <c r="B293" s="12" t="s">
        <v>161</v>
      </c>
      <c r="C293" s="15">
        <f>SUM(C294:C295)</f>
        <v>1433600</v>
      </c>
      <c r="D293" s="15">
        <f>SUM(D294:D295)</f>
        <v>133800</v>
      </c>
    </row>
    <row r="294" spans="2:4" x14ac:dyDescent="0.2">
      <c r="B294" s="13" t="s">
        <v>127</v>
      </c>
      <c r="C294" s="13">
        <v>1428500</v>
      </c>
      <c r="D294" s="13">
        <v>133800</v>
      </c>
    </row>
    <row r="295" spans="2:4" x14ac:dyDescent="0.2">
      <c r="B295" s="13" t="s">
        <v>128</v>
      </c>
      <c r="C295" s="13">
        <v>5100</v>
      </c>
      <c r="D295" s="13"/>
    </row>
    <row r="296" spans="2:4" x14ac:dyDescent="0.2">
      <c r="B296" s="12" t="s">
        <v>162</v>
      </c>
      <c r="C296" s="15">
        <f>SUM(C297:C298)</f>
        <v>119900</v>
      </c>
      <c r="D296" s="15">
        <f>SUM(D297:D298)</f>
        <v>85400</v>
      </c>
    </row>
    <row r="297" spans="2:4" x14ac:dyDescent="0.2">
      <c r="B297" s="13" t="s">
        <v>130</v>
      </c>
      <c r="C297" s="13">
        <v>119600</v>
      </c>
      <c r="D297" s="13">
        <v>85400</v>
      </c>
    </row>
    <row r="298" spans="2:4" x14ac:dyDescent="0.2">
      <c r="B298" s="13" t="s">
        <v>131</v>
      </c>
      <c r="C298" s="13">
        <v>300</v>
      </c>
      <c r="D298" s="13"/>
    </row>
    <row r="299" spans="2:4" x14ac:dyDescent="0.2">
      <c r="B299" s="12" t="s">
        <v>163</v>
      </c>
      <c r="C299" s="15">
        <f>SUM(C300:C300)</f>
        <v>82200</v>
      </c>
      <c r="D299" s="15">
        <f>SUM(D300:D300)</f>
        <v>63900</v>
      </c>
    </row>
    <row r="300" spans="2:4" x14ac:dyDescent="0.2">
      <c r="B300" s="13" t="s">
        <v>145</v>
      </c>
      <c r="C300" s="13">
        <v>82200</v>
      </c>
      <c r="D300" s="13">
        <v>63900</v>
      </c>
    </row>
    <row r="301" spans="2:4" x14ac:dyDescent="0.2">
      <c r="B301" s="12" t="s">
        <v>164</v>
      </c>
      <c r="C301" s="15">
        <f>SUM(C302:C303)</f>
        <v>120900</v>
      </c>
      <c r="D301" s="15">
        <f>SUM(D302:D303)</f>
        <v>84500</v>
      </c>
    </row>
    <row r="302" spans="2:4" x14ac:dyDescent="0.2">
      <c r="B302" s="13" t="s">
        <v>147</v>
      </c>
      <c r="C302" s="13">
        <v>119900</v>
      </c>
      <c r="D302" s="13">
        <v>84500</v>
      </c>
    </row>
    <row r="303" spans="2:4" x14ac:dyDescent="0.2">
      <c r="B303" s="13" t="s">
        <v>165</v>
      </c>
      <c r="C303" s="13">
        <v>1000</v>
      </c>
      <c r="D303" s="13"/>
    </row>
    <row r="304" spans="2:4" x14ac:dyDescent="0.2">
      <c r="B304" s="12" t="s">
        <v>166</v>
      </c>
      <c r="C304" s="15">
        <f>SUM(C305:C306)</f>
        <v>146800</v>
      </c>
      <c r="D304" s="15">
        <f>SUM(D305:D306)</f>
        <v>83800</v>
      </c>
    </row>
    <row r="305" spans="2:4" x14ac:dyDescent="0.2">
      <c r="B305" s="13" t="s">
        <v>149</v>
      </c>
      <c r="C305" s="13">
        <v>146500</v>
      </c>
      <c r="D305" s="14">
        <v>83800</v>
      </c>
    </row>
    <row r="306" spans="2:4" x14ac:dyDescent="0.2">
      <c r="B306" s="13" t="s">
        <v>167</v>
      </c>
      <c r="C306" s="13">
        <v>300</v>
      </c>
      <c r="D306" s="13"/>
    </row>
    <row r="307" spans="2:4" x14ac:dyDescent="0.2">
      <c r="B307" s="16" t="s">
        <v>168</v>
      </c>
      <c r="C307" s="20">
        <f>SUM(C308+C316+C318+C320+C322+C324+C326)</f>
        <v>11954709</v>
      </c>
      <c r="D307" s="20">
        <f>SUM(D308+D316+D318+D320+D322+D324)</f>
        <v>1632</v>
      </c>
    </row>
    <row r="308" spans="2:4" x14ac:dyDescent="0.2">
      <c r="B308" s="12" t="s">
        <v>86</v>
      </c>
      <c r="C308" s="15">
        <f>SUM(C309:C315)</f>
        <v>11767387</v>
      </c>
      <c r="D308" s="15">
        <f>SUM(D309:D314)</f>
        <v>1632</v>
      </c>
    </row>
    <row r="309" spans="2:4" x14ac:dyDescent="0.2">
      <c r="B309" s="13" t="s">
        <v>87</v>
      </c>
      <c r="C309" s="13">
        <v>4033971</v>
      </c>
      <c r="D309" s="13"/>
    </row>
    <row r="310" spans="2:4" x14ac:dyDescent="0.2">
      <c r="B310" s="13" t="s">
        <v>169</v>
      </c>
      <c r="C310" s="14">
        <v>3000000</v>
      </c>
      <c r="D310" s="14"/>
    </row>
    <row r="311" spans="2:4" ht="22.5" x14ac:dyDescent="0.2">
      <c r="B311" s="22" t="s">
        <v>170</v>
      </c>
      <c r="C311" s="14">
        <v>210151</v>
      </c>
      <c r="D311" s="14"/>
    </row>
    <row r="312" spans="2:4" x14ac:dyDescent="0.2">
      <c r="B312" s="13" t="s">
        <v>171</v>
      </c>
      <c r="C312" s="14">
        <v>1833366</v>
      </c>
      <c r="D312" s="14"/>
    </row>
    <row r="313" spans="2:4" x14ac:dyDescent="0.2">
      <c r="B313" s="23" t="s">
        <v>172</v>
      </c>
      <c r="C313" s="24">
        <v>2639000</v>
      </c>
      <c r="D313" s="25" t="s">
        <v>191</v>
      </c>
    </row>
    <row r="314" spans="2:4" x14ac:dyDescent="0.2">
      <c r="B314" s="23" t="s">
        <v>278</v>
      </c>
      <c r="C314" s="24">
        <v>43040</v>
      </c>
      <c r="D314" s="24">
        <v>1632</v>
      </c>
    </row>
    <row r="315" spans="2:4" x14ac:dyDescent="0.2">
      <c r="B315" s="23" t="s">
        <v>283</v>
      </c>
      <c r="C315" s="24">
        <v>7859</v>
      </c>
      <c r="D315" s="25"/>
    </row>
    <row r="316" spans="2:4" x14ac:dyDescent="0.2">
      <c r="B316" s="12" t="s">
        <v>289</v>
      </c>
      <c r="C316" s="15">
        <f>SUM(C317)</f>
        <v>43578</v>
      </c>
      <c r="D316" s="14"/>
    </row>
    <row r="317" spans="2:4" x14ac:dyDescent="0.2">
      <c r="B317" s="39" t="s">
        <v>290</v>
      </c>
      <c r="C317" s="14">
        <v>43578</v>
      </c>
      <c r="D317" s="14"/>
    </row>
    <row r="318" spans="2:4" x14ac:dyDescent="0.2">
      <c r="B318" s="12" t="s">
        <v>17</v>
      </c>
      <c r="C318" s="15">
        <f>SUM(C319)</f>
        <v>7144</v>
      </c>
      <c r="D318" s="14"/>
    </row>
    <row r="319" spans="2:4" x14ac:dyDescent="0.2">
      <c r="B319" s="39" t="s">
        <v>291</v>
      </c>
      <c r="C319" s="14">
        <v>7144</v>
      </c>
      <c r="D319" s="14"/>
    </row>
    <row r="320" spans="2:4" x14ac:dyDescent="0.2">
      <c r="B320" s="12" t="s">
        <v>292</v>
      </c>
      <c r="C320" s="15">
        <f>SUM(C321)</f>
        <v>10002</v>
      </c>
      <c r="D320" s="14"/>
    </row>
    <row r="321" spans="2:4" x14ac:dyDescent="0.2">
      <c r="B321" s="39" t="s">
        <v>293</v>
      </c>
      <c r="C321" s="14">
        <v>10002</v>
      </c>
      <c r="D321" s="14"/>
    </row>
    <row r="322" spans="2:4" x14ac:dyDescent="0.2">
      <c r="B322" s="12" t="s">
        <v>294</v>
      </c>
      <c r="C322" s="15">
        <f>SUM(C323)</f>
        <v>51420</v>
      </c>
      <c r="D322" s="14"/>
    </row>
    <row r="323" spans="2:4" x14ac:dyDescent="0.2">
      <c r="B323" s="39" t="s">
        <v>295</v>
      </c>
      <c r="C323" s="14">
        <v>51420</v>
      </c>
      <c r="D323" s="14"/>
    </row>
    <row r="324" spans="2:4" x14ac:dyDescent="0.2">
      <c r="B324" s="12" t="s">
        <v>310</v>
      </c>
      <c r="C324" s="15">
        <f>SUM(C325)</f>
        <v>31568</v>
      </c>
      <c r="D324" s="14"/>
    </row>
    <row r="325" spans="2:4" x14ac:dyDescent="0.2">
      <c r="B325" s="39" t="s">
        <v>296</v>
      </c>
      <c r="C325" s="14">
        <v>31568</v>
      </c>
      <c r="D325" s="14"/>
    </row>
    <row r="326" spans="2:4" x14ac:dyDescent="0.2">
      <c r="B326" s="12" t="s">
        <v>298</v>
      </c>
      <c r="C326" s="15">
        <f>SUM(C327)</f>
        <v>43610</v>
      </c>
      <c r="D326" s="14"/>
    </row>
    <row r="327" spans="2:4" x14ac:dyDescent="0.2">
      <c r="B327" s="39" t="s">
        <v>299</v>
      </c>
      <c r="C327" s="14">
        <v>43610</v>
      </c>
      <c r="D327" s="14"/>
    </row>
    <row r="328" spans="2:4" x14ac:dyDescent="0.2">
      <c r="B328" s="26" t="s">
        <v>173</v>
      </c>
      <c r="C328" s="27">
        <f>C14+C165+C171+C175+C210+C238+C271+C307</f>
        <v>77765434</v>
      </c>
      <c r="D328" s="27">
        <f>D14+D165+D171+D175+D210+D238+D271+D307</f>
        <v>39520266</v>
      </c>
    </row>
    <row r="329" spans="2:4" x14ac:dyDescent="0.2">
      <c r="B329" s="13" t="s">
        <v>174</v>
      </c>
      <c r="C329" s="12"/>
      <c r="D329" s="13"/>
    </row>
    <row r="330" spans="2:4" x14ac:dyDescent="0.2">
      <c r="B330" s="13" t="s">
        <v>175</v>
      </c>
      <c r="C330" s="14">
        <f>SUM(C16+C21+C25+C31+C37+C41+C48+C54+C59+C64+C68+C73+C79+C84+C91+C97+C103+C109+C114+C118+C122+C128+C134+C140+C147+C154+C161)</f>
        <v>16926400</v>
      </c>
      <c r="D330" s="14">
        <f>SUM(D16+D21+D25+D31+D37+D41+D48+D54+D59+D64+D68+D73+D79+D84+D91+D97+D103+D109+D114+D118+D122+D128+D134+D140+D147+D154+D161)</f>
        <v>15941590</v>
      </c>
    </row>
    <row r="331" spans="2:4" x14ac:dyDescent="0.2">
      <c r="B331" s="13" t="s">
        <v>176</v>
      </c>
      <c r="C331" s="14">
        <f>SUM(C28+C44+C51+C62+C76+C82+C87+C94+C106+C112+C125+C137+C143+C150+C157)</f>
        <v>208560</v>
      </c>
      <c r="D331" s="14">
        <f>SUM(D28+D44+D51+D62+D76+D82+D87+D94+D106+D112+D125+D137+D143+D150+D157)</f>
        <v>40400</v>
      </c>
    </row>
    <row r="332" spans="2:4" x14ac:dyDescent="0.2">
      <c r="B332" s="13" t="s">
        <v>177</v>
      </c>
      <c r="C332" s="14">
        <f>SUM(C173+C178+C198+C202+C206+C242+C274)</f>
        <v>6881068</v>
      </c>
      <c r="D332" s="14">
        <f>SUM(D173+D178+D198+D202+D206+D242+D274)</f>
        <v>2253914</v>
      </c>
    </row>
    <row r="333" spans="2:4" x14ac:dyDescent="0.2">
      <c r="B333" s="13" t="s">
        <v>178</v>
      </c>
      <c r="C333" s="14">
        <f>SUM(C179)</f>
        <v>144800</v>
      </c>
      <c r="D333" s="14">
        <f>SUM(D179)</f>
        <v>2760</v>
      </c>
    </row>
    <row r="334" spans="2:4" x14ac:dyDescent="0.2">
      <c r="B334" s="13" t="s">
        <v>179</v>
      </c>
      <c r="C334" s="14">
        <f>SUM(C181)</f>
        <v>180379</v>
      </c>
      <c r="D334" s="14">
        <f>SUM(D181)</f>
        <v>177386</v>
      </c>
    </row>
    <row r="335" spans="2:4" x14ac:dyDescent="0.2">
      <c r="B335" s="13" t="s">
        <v>180</v>
      </c>
      <c r="C335" s="14">
        <f>SUM(C18+C23+C27+C33+C39+C43+C50+C56+C61+C66+C70+C75+C81+C86+C93+C100+C105+C111+C116+C120+C124+C130+C136+C142+C149+C156+C170+C190+C199+C203+C215+C219+C222+C225+C228+C231+C234+C237+C241+C275+C279+C282+C285+C292+C298+C303+C306+C295)</f>
        <v>1809963</v>
      </c>
      <c r="D335" s="14">
        <f>SUM(D18+D23+D27+D33+D39+D43+D50+D56+D61+D66+D70+D75+D81+D86+D93+D100+D105+D111+D116+D120+D124+D130+D136+D142+D149+D156+D170+D190+D199+D203+D215+D219+D222+D225+D228+D231+D234+D237+D241+D275+D279+D282+D285+D292+D298+D303+D306+D295)</f>
        <v>488165</v>
      </c>
    </row>
    <row r="336" spans="2:4" x14ac:dyDescent="0.2">
      <c r="B336" s="13" t="s">
        <v>181</v>
      </c>
      <c r="C336" s="14">
        <f>SUM(C17+C22+C26+C32+C38+C42+C49+C57+C60+C65+C69+C74+C80+C85+C92+C98+C104+C110+C115+C119+C123+C129+C135+C141+C148+C155+C162+C167+C177+C189+C193+C197+C201+C207+C212+C214+C218+C221+C224+C227+C230+C233+C236+C240+C246+C248+C250+C209+C252+C254+C256+C258+C260+C262+C264+C266+C268+C270+C273+C278+C281+C284+C287+C289+C291+C294+C297+C300+C302+C305+C309+C169)</f>
        <v>41551613</v>
      </c>
      <c r="D336" s="14">
        <f>SUM(D17+D22+D26+D32+D38+D42+D49+D57+D60+D65+D69+D74+D80+D85+D92+D98+D104+D110+D115+D119+D123+D129+D135+D141+D148+D155+D162+D167+D177+D189+D193+D197+D201+D207+D212+D214+D218+D221+D224+D227+D230+D233+D236+D240+D246+D248+D250+D209+D252+D254+D256+D258+D260+D262+D264+D266+D268+D270+D273+D278+D281+D284+D287+D289+D291+D294+D297+D300+D302+D305+D309+D169)</f>
        <v>20120773</v>
      </c>
    </row>
    <row r="337" spans="2:4" x14ac:dyDescent="0.2">
      <c r="B337" s="13" t="s">
        <v>182</v>
      </c>
      <c r="C337" s="14">
        <f>SUM(C182)</f>
        <v>494903</v>
      </c>
      <c r="D337" s="14">
        <f>SUM(D182)</f>
        <v>0</v>
      </c>
    </row>
    <row r="338" spans="2:4" x14ac:dyDescent="0.2">
      <c r="B338" s="13" t="s">
        <v>308</v>
      </c>
      <c r="C338" s="13">
        <f>SUM(C55+C99)</f>
        <v>442300</v>
      </c>
      <c r="D338" s="13">
        <f>SUM(D55+D99)</f>
        <v>357443</v>
      </c>
    </row>
    <row r="339" spans="2:4" x14ac:dyDescent="0.2">
      <c r="B339" s="13" t="s">
        <v>183</v>
      </c>
      <c r="C339" s="14">
        <f>SUM(C216)</f>
        <v>45808</v>
      </c>
      <c r="D339" s="14">
        <f>SUM(D216)</f>
        <v>0</v>
      </c>
    </row>
    <row r="340" spans="2:4" ht="45" x14ac:dyDescent="0.2">
      <c r="B340" s="21" t="s">
        <v>238</v>
      </c>
      <c r="C340" s="14">
        <f>SUM(C180)</f>
        <v>1783</v>
      </c>
      <c r="D340" s="14">
        <f>SUM(D180)</f>
        <v>34</v>
      </c>
    </row>
    <row r="341" spans="2:4" x14ac:dyDescent="0.2">
      <c r="B341" s="13" t="s">
        <v>184</v>
      </c>
      <c r="C341" s="14">
        <f>SUM(C164)</f>
        <v>225800</v>
      </c>
      <c r="D341" s="14">
        <f>SUM(D164)</f>
        <v>6670</v>
      </c>
    </row>
    <row r="342" spans="2:4" ht="12" customHeight="1" x14ac:dyDescent="0.2">
      <c r="B342" s="21" t="s">
        <v>190</v>
      </c>
      <c r="C342" s="14">
        <f>SUM(C194)</f>
        <v>24679</v>
      </c>
      <c r="D342" s="14">
        <f>SUM(D194)</f>
        <v>22134</v>
      </c>
    </row>
    <row r="343" spans="2:4" ht="21" customHeight="1" x14ac:dyDescent="0.2">
      <c r="B343" s="21" t="s">
        <v>237</v>
      </c>
      <c r="C343" s="14">
        <f>SUM(C184)</f>
        <v>169091</v>
      </c>
      <c r="D343" s="14">
        <f>SUM(D184)</f>
        <v>3269</v>
      </c>
    </row>
    <row r="344" spans="2:4" ht="21" customHeight="1" x14ac:dyDescent="0.2">
      <c r="B344" s="21" t="s">
        <v>239</v>
      </c>
      <c r="C344" s="14">
        <f>SUM(C243+C191+C195+C204)</f>
        <v>71474</v>
      </c>
      <c r="D344" s="14">
        <f>SUM(D243+D191+D195+D204)</f>
        <v>70455</v>
      </c>
    </row>
    <row r="345" spans="2:4" x14ac:dyDescent="0.2">
      <c r="B345" s="13" t="s">
        <v>185</v>
      </c>
      <c r="C345" s="14">
        <f>SUM(C310)</f>
        <v>3000000</v>
      </c>
      <c r="D345" s="14">
        <f>SUM(D310)</f>
        <v>0</v>
      </c>
    </row>
    <row r="346" spans="2:4" ht="22.5" x14ac:dyDescent="0.2">
      <c r="B346" s="22" t="s">
        <v>186</v>
      </c>
      <c r="C346" s="14">
        <f>SUM(C311)</f>
        <v>210151</v>
      </c>
      <c r="D346" s="14">
        <f>SUM(D311)</f>
        <v>0</v>
      </c>
    </row>
    <row r="347" spans="2:4" x14ac:dyDescent="0.2">
      <c r="B347" s="13" t="s">
        <v>187</v>
      </c>
      <c r="C347" s="14">
        <f>SUM(C163+C312+C183+C174)</f>
        <v>2181116</v>
      </c>
      <c r="D347" s="14">
        <f>SUM(D163+D312+D183+D174)</f>
        <v>0</v>
      </c>
    </row>
    <row r="348" spans="2:4" x14ac:dyDescent="0.2">
      <c r="B348" s="23" t="s">
        <v>188</v>
      </c>
      <c r="C348" s="14">
        <f>SUM(C313)</f>
        <v>2639000</v>
      </c>
      <c r="D348" s="14">
        <f>SUM(D313)</f>
        <v>0</v>
      </c>
    </row>
    <row r="349" spans="2:4" ht="22.5" x14ac:dyDescent="0.2">
      <c r="B349" s="40" t="s">
        <v>264</v>
      </c>
      <c r="C349" s="14">
        <f>SUM(C29+C34+C45+C52+C71+C77+C88+C101+C126+C138+C144+C151+C158)</f>
        <v>39904</v>
      </c>
      <c r="D349" s="14">
        <f>SUM(D29+D34+D45+D52+D71+D77+D88+D101+D126+D138+D144+D151+D158)</f>
        <v>23806</v>
      </c>
    </row>
    <row r="350" spans="2:4" ht="22.5" x14ac:dyDescent="0.2">
      <c r="B350" s="40" t="s">
        <v>265</v>
      </c>
      <c r="C350" s="14">
        <f>SUM(C185)</f>
        <v>73052</v>
      </c>
      <c r="D350" s="14">
        <f>SUM(D185)</f>
        <v>2097</v>
      </c>
    </row>
    <row r="351" spans="2:4" x14ac:dyDescent="0.2">
      <c r="B351" s="40" t="s">
        <v>266</v>
      </c>
      <c r="C351" s="14">
        <f>SUM(C276)</f>
        <v>27343</v>
      </c>
      <c r="D351" s="14">
        <f>SUM(D276)</f>
        <v>538</v>
      </c>
    </row>
    <row r="352" spans="2:4" x14ac:dyDescent="0.2">
      <c r="B352" s="40" t="s">
        <v>284</v>
      </c>
      <c r="C352" s="14">
        <f>SUM(C19+C35+C46+C89+C95+C107+C131+C145)</f>
        <v>12406</v>
      </c>
      <c r="D352" s="14"/>
    </row>
    <row r="353" spans="2:4" x14ac:dyDescent="0.2">
      <c r="B353" s="40" t="s">
        <v>286</v>
      </c>
      <c r="C353" s="14">
        <f>SUM(C314)</f>
        <v>43040</v>
      </c>
      <c r="D353" s="14">
        <f>SUM(D314)</f>
        <v>1632</v>
      </c>
    </row>
    <row r="354" spans="2:4" ht="31.5" customHeight="1" x14ac:dyDescent="0.2">
      <c r="B354" s="21" t="s">
        <v>287</v>
      </c>
      <c r="C354" s="14">
        <f>SUM(C186)</f>
        <v>13174</v>
      </c>
      <c r="D354" s="14"/>
    </row>
    <row r="355" spans="2:4" ht="32.25" customHeight="1" x14ac:dyDescent="0.2">
      <c r="B355" s="21" t="s">
        <v>288</v>
      </c>
      <c r="C355" s="14">
        <f>SUM(C187)</f>
        <v>76738</v>
      </c>
      <c r="D355" s="14"/>
    </row>
    <row r="356" spans="2:4" x14ac:dyDescent="0.2">
      <c r="B356" s="41" t="s">
        <v>282</v>
      </c>
      <c r="C356" s="14">
        <f>SUM(C132+C152+C159+C317+C319+C321+C323+C325+C315+C327)</f>
        <v>263589</v>
      </c>
      <c r="D356" s="15"/>
    </row>
    <row r="357" spans="2:4" x14ac:dyDescent="0.2">
      <c r="B357" s="21" t="s">
        <v>300</v>
      </c>
      <c r="C357" s="14">
        <f>SUM(C244)</f>
        <v>7300</v>
      </c>
      <c r="D357" s="14">
        <f>SUM(D244)</f>
        <v>7200</v>
      </c>
    </row>
    <row r="358" spans="2:4" x14ac:dyDescent="0.2">
      <c r="B358" s="12" t="s">
        <v>189</v>
      </c>
      <c r="C358" s="15">
        <v>141329</v>
      </c>
      <c r="D358" s="14"/>
    </row>
    <row r="359" spans="2:4" x14ac:dyDescent="0.2">
      <c r="B359" s="28"/>
      <c r="C359" s="29"/>
      <c r="D359" s="30"/>
    </row>
    <row r="360" spans="2:4" x14ac:dyDescent="0.2">
      <c r="C360" s="31"/>
      <c r="D360" s="30"/>
    </row>
    <row r="361" spans="2:4" x14ac:dyDescent="0.2">
      <c r="B361" s="28"/>
      <c r="C361" s="30"/>
      <c r="D361" s="30"/>
    </row>
    <row r="362" spans="2:4" x14ac:dyDescent="0.2">
      <c r="B362" s="28"/>
      <c r="C362" s="30"/>
      <c r="D362" s="30"/>
    </row>
    <row r="363" spans="2:4" x14ac:dyDescent="0.2">
      <c r="B363" s="28"/>
      <c r="C363" s="30"/>
      <c r="D363" s="30"/>
    </row>
    <row r="364" spans="2:4" x14ac:dyDescent="0.2">
      <c r="B364" s="28"/>
      <c r="C364" s="30"/>
      <c r="D364" s="30"/>
    </row>
    <row r="365" spans="2:4" x14ac:dyDescent="0.2">
      <c r="B365" s="28"/>
      <c r="C365" s="30"/>
      <c r="D365" s="30"/>
    </row>
    <row r="366" spans="2:4" x14ac:dyDescent="0.2">
      <c r="B366" s="28"/>
      <c r="C366" s="30"/>
      <c r="D366" s="30"/>
    </row>
    <row r="367" spans="2:4" x14ac:dyDescent="0.2">
      <c r="B367" s="28"/>
      <c r="C367" s="30"/>
      <c r="D367" s="30"/>
    </row>
    <row r="368" spans="2:4" x14ac:dyDescent="0.2">
      <c r="B368" s="32"/>
      <c r="C368" s="33"/>
      <c r="D368" s="30"/>
    </row>
    <row r="369" spans="1:4" x14ac:dyDescent="0.2">
      <c r="B369" s="32"/>
      <c r="C369" s="34"/>
      <c r="D369" s="30"/>
    </row>
    <row r="370" spans="1:4" x14ac:dyDescent="0.2">
      <c r="B370" s="28"/>
      <c r="C370" s="30"/>
      <c r="D370" s="30"/>
    </row>
    <row r="371" spans="1:4" x14ac:dyDescent="0.2">
      <c r="B371" s="32"/>
      <c r="C371" s="34"/>
      <c r="D371" s="30"/>
    </row>
    <row r="372" spans="1:4" x14ac:dyDescent="0.2">
      <c r="A372" s="35"/>
      <c r="B372" s="36"/>
      <c r="C372" s="37"/>
      <c r="D372" s="37"/>
    </row>
    <row r="373" spans="1:4" x14ac:dyDescent="0.2">
      <c r="B373" s="28"/>
      <c r="C373" s="32"/>
      <c r="D373" s="28"/>
    </row>
    <row r="374" spans="1:4" x14ac:dyDescent="0.2">
      <c r="B374" s="28"/>
      <c r="C374" s="30"/>
      <c r="D374" s="28"/>
    </row>
    <row r="375" spans="1:4" x14ac:dyDescent="0.2">
      <c r="B375" s="28"/>
      <c r="C375" s="28"/>
      <c r="D375" s="28"/>
    </row>
    <row r="376" spans="1:4" x14ac:dyDescent="0.2">
      <c r="B376" s="28"/>
      <c r="C376" s="28"/>
      <c r="D376" s="30"/>
    </row>
    <row r="377" spans="1:4" x14ac:dyDescent="0.2">
      <c r="B377" s="28"/>
      <c r="C377" s="30"/>
      <c r="D377" s="28"/>
    </row>
    <row r="378" spans="1:4" x14ac:dyDescent="0.2">
      <c r="B378" s="28"/>
      <c r="C378" s="30"/>
      <c r="D378" s="34"/>
    </row>
    <row r="379" spans="1:4" x14ac:dyDescent="0.2">
      <c r="B379" s="28"/>
      <c r="C379" s="30"/>
      <c r="D379" s="30"/>
    </row>
    <row r="380" spans="1:4" x14ac:dyDescent="0.2">
      <c r="B380" s="32"/>
      <c r="C380" s="28"/>
      <c r="D380" s="28"/>
    </row>
    <row r="381" spans="1:4" x14ac:dyDescent="0.2">
      <c r="B381" s="28"/>
      <c r="C381" s="30"/>
      <c r="D381" s="30"/>
    </row>
    <row r="382" spans="1:4" x14ac:dyDescent="0.2">
      <c r="B382" s="28"/>
      <c r="C382" s="30"/>
      <c r="D382" s="30"/>
    </row>
    <row r="383" spans="1:4" x14ac:dyDescent="0.2">
      <c r="B383" s="28"/>
      <c r="C383" s="30"/>
      <c r="D383" s="30"/>
    </row>
    <row r="384" spans="1:4" x14ac:dyDescent="0.2">
      <c r="B384" s="28"/>
      <c r="C384" s="30"/>
      <c r="D384" s="30"/>
    </row>
    <row r="385" spans="2:4" x14ac:dyDescent="0.2">
      <c r="B385" s="28"/>
      <c r="C385" s="30"/>
      <c r="D385" s="30"/>
    </row>
    <row r="386" spans="2:4" x14ac:dyDescent="0.2">
      <c r="B386" s="28"/>
      <c r="C386" s="30"/>
      <c r="D386" s="30"/>
    </row>
    <row r="387" spans="2:4" x14ac:dyDescent="0.2">
      <c r="B387" s="32"/>
      <c r="C387" s="30"/>
      <c r="D387" s="30"/>
    </row>
    <row r="388" spans="2:4" x14ac:dyDescent="0.2">
      <c r="B388" s="35"/>
      <c r="C388" s="35"/>
      <c r="D388" s="35"/>
    </row>
  </sheetData>
  <sheetProtection selectLockedCells="1" selectUnlockedCells="1"/>
  <pageMargins left="0.74803149606299213" right="0.74803149606299213" top="0.98425196850393704" bottom="0.98425196850393704" header="0.51181102362204722" footer="0.51181102362204722"/>
  <pageSetup paperSize="9" scale="99" firstPageNumber="0" orientation="portrait" r:id="rId1"/>
  <headerFooter alignWithMargins="0"/>
  <rowBreaks count="5" manualBreakCount="5">
    <brk id="52" max="3" man="1"/>
    <brk id="105" max="3" man="1"/>
    <brk id="157" max="3" man="1"/>
    <brk id="204" max="3" man="1"/>
    <brk id="260" max="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2023</vt:lpstr>
      <vt:lpstr>'2023'!Excel_BuiltIn_Print_Area</vt:lpstr>
      <vt:lpstr>'2023'!Print_Area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Biudzet_DM</dc:creator>
  <cp:lastModifiedBy>Biudzet_DM</cp:lastModifiedBy>
  <cp:lastPrinted>2023-09-15T05:54:07Z</cp:lastPrinted>
  <dcterms:created xsi:type="dcterms:W3CDTF">2023-01-04T14:24:56Z</dcterms:created>
  <dcterms:modified xsi:type="dcterms:W3CDTF">2023-09-20T08:33:38Z</dcterms:modified>
</cp:coreProperties>
</file>