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"/>
    </mc:Choice>
  </mc:AlternateContent>
  <xr:revisionPtr revIDLastSave="0" documentId="8_{0CEA85D1-153A-4A82-AFE1-87CA7F114C26}" xr6:coauthVersionLast="47" xr6:coauthVersionMax="47" xr10:uidLastSave="{00000000-0000-0000-0000-000000000000}"/>
  <bookViews>
    <workbookView xWindow="-120" yWindow="-120" windowWidth="29040" windowHeight="15720" tabRatio="500"/>
  </bookViews>
  <sheets>
    <sheet name="2023" sheetId="1" r:id="rId1"/>
  </sheets>
  <definedNames>
    <definedName name="Excel_BuiltIn_Print_Area" localSheetId="0">'2023'!$A$1:$D$297</definedName>
    <definedName name="_xlnm.Print_Area" localSheetId="0">'2023'!$A$1:$D$297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2" i="1" l="1"/>
  <c r="C284" i="1"/>
  <c r="C293" i="1"/>
  <c r="D294" i="1"/>
  <c r="C294" i="1"/>
  <c r="C270" i="1"/>
  <c r="C269" i="1"/>
  <c r="D284" i="1"/>
  <c r="C171" i="1"/>
  <c r="C280" i="1"/>
  <c r="D145" i="1"/>
  <c r="D144" i="1"/>
  <c r="C145" i="1"/>
  <c r="C144" i="1"/>
  <c r="C283" i="1"/>
  <c r="C286" i="1"/>
  <c r="D44" i="1"/>
  <c r="C44" i="1"/>
  <c r="C134" i="1"/>
  <c r="C210" i="1"/>
  <c r="D291" i="1"/>
  <c r="D288" i="1"/>
  <c r="C167" i="1"/>
  <c r="D171" i="1"/>
  <c r="D148" i="1"/>
  <c r="D286" i="1"/>
  <c r="C105" i="1"/>
  <c r="C114" i="1"/>
  <c r="D279" i="1"/>
  <c r="C279" i="1"/>
  <c r="C87" i="1"/>
  <c r="D119" i="1"/>
  <c r="D290" i="1"/>
  <c r="C290" i="1"/>
  <c r="C160" i="1"/>
  <c r="C295" i="1"/>
  <c r="C226" i="1"/>
  <c r="C13" i="1"/>
  <c r="D13" i="1"/>
  <c r="C17" i="1"/>
  <c r="D17" i="1"/>
  <c r="C21" i="1"/>
  <c r="D21" i="1"/>
  <c r="C26" i="1"/>
  <c r="D26" i="1"/>
  <c r="C30" i="1"/>
  <c r="D30" i="1"/>
  <c r="C34" i="1"/>
  <c r="D34" i="1"/>
  <c r="C39" i="1"/>
  <c r="D39" i="1"/>
  <c r="C49" i="1"/>
  <c r="D49" i="1"/>
  <c r="C54" i="1"/>
  <c r="D54" i="1"/>
  <c r="C58" i="1"/>
  <c r="D58" i="1"/>
  <c r="C62" i="1"/>
  <c r="D62" i="1"/>
  <c r="C67" i="1"/>
  <c r="D67" i="1"/>
  <c r="C72" i="1"/>
  <c r="D72" i="1"/>
  <c r="C77" i="1"/>
  <c r="D77" i="1"/>
  <c r="C82" i="1"/>
  <c r="D82" i="1"/>
  <c r="D87" i="1"/>
  <c r="C92" i="1"/>
  <c r="D92" i="1"/>
  <c r="D12" i="1"/>
  <c r="C97" i="1"/>
  <c r="D97" i="1"/>
  <c r="C101" i="1"/>
  <c r="D101" i="1"/>
  <c r="D105" i="1"/>
  <c r="C110" i="1"/>
  <c r="D110" i="1"/>
  <c r="D114" i="1"/>
  <c r="C119" i="1"/>
  <c r="C124" i="1"/>
  <c r="D124" i="1"/>
  <c r="C129" i="1"/>
  <c r="D129" i="1"/>
  <c r="D134" i="1"/>
  <c r="C139" i="1"/>
  <c r="C138" i="1"/>
  <c r="D139" i="1"/>
  <c r="C141" i="1"/>
  <c r="D141" i="1"/>
  <c r="C149" i="1"/>
  <c r="C148" i="1"/>
  <c r="D149" i="1"/>
  <c r="C157" i="1"/>
  <c r="D157" i="1"/>
  <c r="D160" i="1"/>
  <c r="C163" i="1"/>
  <c r="D163" i="1"/>
  <c r="D167" i="1"/>
  <c r="C173" i="1"/>
  <c r="D173" i="1"/>
  <c r="C176" i="1"/>
  <c r="D176" i="1"/>
  <c r="C178" i="1"/>
  <c r="D178" i="1"/>
  <c r="C182" i="1"/>
  <c r="D182" i="1"/>
  <c r="C185" i="1"/>
  <c r="D185" i="1"/>
  <c r="C188" i="1"/>
  <c r="D188" i="1"/>
  <c r="C191" i="1"/>
  <c r="D191" i="1"/>
  <c r="C194" i="1"/>
  <c r="D194" i="1"/>
  <c r="C197" i="1"/>
  <c r="C175" i="1"/>
  <c r="D197" i="1"/>
  <c r="C200" i="1"/>
  <c r="D200" i="1"/>
  <c r="C204" i="1"/>
  <c r="D204" i="1"/>
  <c r="C208" i="1"/>
  <c r="D208" i="1"/>
  <c r="D210" i="1"/>
  <c r="D212" i="1"/>
  <c r="C214" i="1"/>
  <c r="D214" i="1"/>
  <c r="C216" i="1"/>
  <c r="D216" i="1"/>
  <c r="C218" i="1"/>
  <c r="D218" i="1"/>
  <c r="C220" i="1"/>
  <c r="D220" i="1"/>
  <c r="C222" i="1"/>
  <c r="D222" i="1"/>
  <c r="C224" i="1"/>
  <c r="D224" i="1"/>
  <c r="D226" i="1"/>
  <c r="C228" i="1"/>
  <c r="D228" i="1"/>
  <c r="C230" i="1"/>
  <c r="D230" i="1"/>
  <c r="C232" i="1"/>
  <c r="D232" i="1"/>
  <c r="C235" i="1"/>
  <c r="D235" i="1"/>
  <c r="C239" i="1"/>
  <c r="D239" i="1"/>
  <c r="C242" i="1"/>
  <c r="D242" i="1"/>
  <c r="C245" i="1"/>
  <c r="D245" i="1"/>
  <c r="C248" i="1"/>
  <c r="D248" i="1"/>
  <c r="C250" i="1"/>
  <c r="D250" i="1"/>
  <c r="C252" i="1"/>
  <c r="D252" i="1"/>
  <c r="C255" i="1"/>
  <c r="D255" i="1"/>
  <c r="C258" i="1"/>
  <c r="D258" i="1"/>
  <c r="C261" i="1"/>
  <c r="D261" i="1"/>
  <c r="C263" i="1"/>
  <c r="D263" i="1"/>
  <c r="C266" i="1"/>
  <c r="D266" i="1"/>
  <c r="D270" i="1"/>
  <c r="D269" i="1"/>
  <c r="C278" i="1"/>
  <c r="D278" i="1"/>
  <c r="D280" i="1"/>
  <c r="C281" i="1"/>
  <c r="D281" i="1"/>
  <c r="C282" i="1"/>
  <c r="D282" i="1"/>
  <c r="D283" i="1"/>
  <c r="C285" i="1"/>
  <c r="D285" i="1"/>
  <c r="C287" i="1"/>
  <c r="D287" i="1"/>
  <c r="C288" i="1"/>
  <c r="C289" i="1"/>
  <c r="D289" i="1"/>
  <c r="C291" i="1"/>
  <c r="C292" i="1"/>
  <c r="D292" i="1"/>
  <c r="D295" i="1"/>
  <c r="D138" i="1"/>
  <c r="D175" i="1"/>
  <c r="C12" i="1"/>
  <c r="D234" i="1"/>
  <c r="C234" i="1"/>
  <c r="D203" i="1"/>
  <c r="C203" i="1"/>
  <c r="D276" i="1"/>
  <c r="C276" i="1"/>
</calcChain>
</file>

<file path=xl/sharedStrings.xml><?xml version="1.0" encoding="utf-8"?>
<sst xmlns="http://schemas.openxmlformats.org/spreadsheetml/2006/main" count="295" uniqueCount="247">
  <si>
    <t>P A T V I R T I N T A</t>
  </si>
  <si>
    <t>Šilutės rajono savivaldybės tarybos</t>
  </si>
  <si>
    <t>3 priedas</t>
  </si>
  <si>
    <t>Programos pavadinimas ir asignavimų valdytojo pavadinimas</t>
  </si>
  <si>
    <t>Iš viso</t>
  </si>
  <si>
    <t>iš jų darbo</t>
  </si>
  <si>
    <t>užmokesčiui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</si>
  <si>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</si>
  <si>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</si>
  <si>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</si>
  <si>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</si>
  <si>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</si>
  <si>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</si>
  <si>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</si>
  <si>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</si>
  <si>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</si>
  <si>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</si>
  <si>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</si>
  <si>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</si>
  <si>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</si>
  <si>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3.4. socialinę riziką patiriančių vaikų ikimokykliniam ugdymui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</si>
  <si>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</si>
  <si>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</si>
  <si>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</si>
  <si>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</si>
  <si>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</si>
  <si>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</si>
  <si>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</si>
  <si>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</si>
  <si>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</si>
  <si>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</si>
  <si>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</si>
  <si>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</si>
  <si>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6.4. socialinę riziką patiriančių vaikų ikimokykliniam ugdymui</t>
  </si>
  <si>
    <t xml:space="preserve">    8.1. ugdymo lėšos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</si>
  <si>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</si>
  <si>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</si>
  <si>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</si>
  <si>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</si>
  <si>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</si>
  <si>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</si>
  <si>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</si>
  <si>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</si>
  <si>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</si>
  <si>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</si>
  <si>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</si>
  <si>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</si>
  <si>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</si>
  <si>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</si>
  <si>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</si>
  <si>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</si>
  <si>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</si>
  <si>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</si>
  <si>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</si>
  <si>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15.3. lėšos už paslaugas ir nuomą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</si>
  <si>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</si>
  <si>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</si>
  <si>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</si>
  <si>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</si>
  <si>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</si>
  <si>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</si>
  <si>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</si>
  <si>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</si>
  <si>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19.2. savarankiškųjų funkcijų finansavimo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</si>
  <si>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</si>
  <si>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</si>
  <si>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</si>
  <si>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</si>
  <si>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</si>
  <si>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</si>
  <si>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</si>
  <si>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</si>
  <si>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</si>
  <si>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</si>
  <si>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23.1. ugdymo lėšos</t>
  </si>
  <si>
    <t xml:space="preserve">    23.2. savarankiškųjų funkcijų finansavimo lėšos</t>
  </si>
  <si>
    <t xml:space="preserve">    23.3. lėšos už paslaugas ir nuomą</t>
  </si>
  <si>
    <t xml:space="preserve">    26.1. ugdymo lėšos</t>
  </si>
  <si>
    <t xml:space="preserve">    26.2. savarankiškųjų funkcijų finansavimo lėšos</t>
  </si>
  <si>
    <t xml:space="preserve">    26.3. lėšos už paslaugas ir nuomą</t>
  </si>
  <si>
    <t xml:space="preserve">    26.4. socialinę riziką patiriančių vaikų ikimokykliniam ugdymui</t>
  </si>
  <si>
    <t xml:space="preserve">    27.1. ugdymo lėšos</t>
  </si>
  <si>
    <t xml:space="preserve">    27.2.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</si>
  <si>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</si>
  <si>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</si>
  <si>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</si>
  <si>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>02. Turizmo informacijos centras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</si>
  <si>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</si>
  <si>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</si>
  <si>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</si>
  <si>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</si>
  <si>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</si>
  <si>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</si>
  <si>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</si>
  <si>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</si>
  <si>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</si>
  <si>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</si>
  <si>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</si>
  <si>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</si>
  <si>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</si>
  <si>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</si>
  <si>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</si>
  <si>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</si>
  <si>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</si>
  <si>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 xml:space="preserve">    6.1.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</si>
  <si>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</si>
  <si>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</si>
  <si>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</si>
  <si>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</si>
  <si>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</si>
  <si>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</si>
  <si>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</si>
  <si>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>4. Šilutės kultūros ir pramogų centras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</si>
  <si>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</si>
  <si>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</si>
  <si>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</si>
  <si>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</si>
  <si>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</si>
  <si>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</si>
  <si>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</si>
  <si>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>7. Senųjų kaimo tradicijų kultūros centras</t>
  </si>
  <si>
    <t xml:space="preserve">    7.2. lėšos už paslaugas ir nuomą</t>
  </si>
  <si>
    <t>8. Salos etnokultūros ir informacijos centras</t>
  </si>
  <si>
    <t xml:space="preserve">    8.1. savarankiškųjų funkcijų finansavimo lėšos</t>
  </si>
  <si>
    <t xml:space="preserve">    8.2. lėšos už paslaugas ir nuomą</t>
  </si>
  <si>
    <t>9. Žemaičių krašto etnokultūros centras</t>
  </si>
  <si>
    <t xml:space="preserve">    9.1. savarankiškųjų funkcijų finansavimo lėšos</t>
  </si>
  <si>
    <t xml:space="preserve">    9.2. lėšos už paslaugas ir nuomą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</si>
  <si>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</si>
  <si>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</si>
  <si>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</si>
  <si>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</si>
  <si>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</si>
  <si>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</si>
  <si>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</si>
  <si>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</si>
  <si>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</si>
  <si>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</si>
  <si>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</si>
  <si>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</si>
  <si>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</si>
  <si>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</si>
  <si>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</si>
  <si>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</si>
  <si>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</si>
  <si>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</si>
  <si>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</si>
  <si>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</si>
  <si>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</si>
  <si>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</si>
  <si>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</si>
  <si>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</si>
  <si>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</si>
  <si>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</si>
  <si>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</si>
  <si>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</si>
  <si>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</si>
  <si>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</si>
  <si>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</si>
  <si>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</si>
  <si>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</si>
  <si>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</si>
  <si>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</si>
  <si>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</si>
  <si>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</si>
  <si>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</si>
  <si>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 xml:space="preserve">    1.4. Europos Sąjungos lėšos </t>
  </si>
  <si>
    <t xml:space="preserve">    1.5. skolintos lėšos</t>
  </si>
  <si>
    <t>Iš viso asignavimų</t>
  </si>
  <si>
    <t>iš jų:</t>
  </si>
  <si>
    <t>specialioji dotacija ugdymui</t>
  </si>
  <si>
    <t>socialinę riziką patiriančių vaikų ikimokykliniam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</si>
  <si>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</si>
  <si>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</si>
  <si>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</si>
  <si>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</si>
  <si>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</si>
  <si>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</si>
  <si>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</si>
  <si>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</si>
  <si>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</si>
  <si>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</si>
  <si>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</si>
  <si>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</si>
  <si>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</si>
  <si>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</si>
  <si>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</si>
  <si>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</si>
  <si>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</si>
  <si>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</si>
  <si>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</si>
  <si>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</si>
  <si>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7.4. socialinę riziką patiriančių vaikų ikimokykliniam ugdymui</t>
  </si>
  <si>
    <t>8. Traksėdžių Šilojų mokykla</t>
  </si>
  <si>
    <t>9. Saugų Jurgio Mikšo pagrindinė mokykla</t>
  </si>
  <si>
    <t xml:space="preserve">    9.2. savarankiškųjų funkcijų finansavimo lėšos</t>
  </si>
  <si>
    <t xml:space="preserve">    9.4. socialinę riziką patiriančių vaikų ikimokykliniam ugdymui</t>
  </si>
  <si>
    <t>10. Jaunimo ir suaugusiųjų mokymo centras</t>
  </si>
  <si>
    <t>11. Švėkšnos ,,Saulės" gimnazija</t>
  </si>
  <si>
    <t>12. Švėkšnos lopšelis-darželis</t>
  </si>
  <si>
    <t>13. Usėnų pagrindinė mokykla</t>
  </si>
  <si>
    <t>14. Vainuto gimnazija</t>
  </si>
  <si>
    <t>15. Vilkyčių pagrindinė mokykla</t>
  </si>
  <si>
    <t xml:space="preserve">    15.4. socialinę riziką patiriančių vaikų ikimokykliniam ugdymui</t>
  </si>
  <si>
    <t>16. Žibų pradinė mokykla</t>
  </si>
  <si>
    <t xml:space="preserve">    16.3. dotacija specialiųjų poreikių mokiniams</t>
  </si>
  <si>
    <t xml:space="preserve">    16.4. lėšos už paslaugas ir nuomą</t>
  </si>
  <si>
    <t>17. Žemaičių Naumiesčio gimnazija</t>
  </si>
  <si>
    <t xml:space="preserve">    17.3. lėšos už paslaugas ir nuomą</t>
  </si>
  <si>
    <t xml:space="preserve">18. Žemaičių Naumiesčio mokykla - darželis </t>
  </si>
  <si>
    <t xml:space="preserve">    18.4. socialinę riziką patiriančių vaikų ikimokykliniam ugdymui</t>
  </si>
  <si>
    <t>19. Šilutės  meno mokykla</t>
  </si>
  <si>
    <t>20. Šilutės sporto mokykla</t>
  </si>
  <si>
    <t>21. Lopšelis-darželis ,,Ąžuoliukas"</t>
  </si>
  <si>
    <t xml:space="preserve">    21.4. socialinę riziką patiriančių vaikų ikimokykliniam ugdymui</t>
  </si>
  <si>
    <t>22. Lopšelis-darželis,,Gintarėlis''</t>
  </si>
  <si>
    <t>23. Lopšelis-darželis ,,Pušelė''</t>
  </si>
  <si>
    <t>24. Lopšelis-darželis ,,Raudonkepuraitė''</t>
  </si>
  <si>
    <t xml:space="preserve">   24.1. ugdymo lėšos</t>
  </si>
  <si>
    <t xml:space="preserve">   24.2. savarankiškųjų funkcijų finansavimo lėšos</t>
  </si>
  <si>
    <t xml:space="preserve">   24.3. lėšos už paslaugas ir nuomą</t>
  </si>
  <si>
    <t xml:space="preserve">   24.4. socialinę riziką patiriančių vaikų ikimokykliniam ugdymui</t>
  </si>
  <si>
    <t>25. Lopšelis-darželis ,,Žibutė"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</si>
  <si>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</si>
  <si>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</si>
  <si>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</si>
  <si>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25.4. socialinę riziką patiriančių vaikų ikimokykliniam ugdymui</t>
  </si>
  <si>
    <t>26. Lopšelis-darželis ,,Žvaigždutė"</t>
  </si>
  <si>
    <t>27. Savivaldybės administracija</t>
  </si>
  <si>
    <t xml:space="preserve">    23.4. socialinę riziką patiriančių vaikų ikimokykliniam ugdymui</t>
  </si>
  <si>
    <t xml:space="preserve">    12.4. socialinę riziką patiriančių vaikų ikimokykliniam ugdymui</t>
  </si>
  <si>
    <t xml:space="preserve">    17.4. socialinę riziką patiriančių vaikų ikimokykliniam ugdymui</t>
  </si>
  <si>
    <t xml:space="preserve">    14.4. socialinę riziką patiriančių vaikų ikimokykliniam ugdymui</t>
  </si>
  <si>
    <t xml:space="preserve">    13.4. socialinę riziką patiriančių vaikų ikimokykliniam ugdymui</t>
  </si>
  <si>
    <t>6. Priešgaisrinė tarnyba</t>
  </si>
  <si>
    <t>kompensacijoms už būsto suteikimą  užsieniečiams, pasitraukusiems iš Ukrainos, finansuoti</t>
  </si>
  <si>
    <t>vienkartinėms išmokoms įsikurti gyvenamojoje vietoje savivaldybės teritorijoje ir (ar) mėnesinėms kompensacijoms vaiko ugdymo pagal ikimokyklinio ar priešmokyklinio ugdymo programą išlaidoms kompensuoti</t>
  </si>
  <si>
    <t xml:space="preserve">                                2024 METŲ SAVIVALDYBĖS BIUDŽETO ASIGNAVIMAI </t>
  </si>
  <si>
    <t xml:space="preserve">    1.4. akredituotai socialinei reabilitacijai neįgaliesiems bendruomenėje organizuoti, teikti ir administruoti</t>
  </si>
  <si>
    <t xml:space="preserve">    1.7. kompensacijoms už būsto suteikimą  užsieniečiams, pasitraukusiems iš Ukrainos, finansuoti</t>
  </si>
  <si>
    <t xml:space="preserve">    27.3. dotacija neformaliajam vaikų švietimui</t>
  </si>
  <si>
    <t xml:space="preserve">    8.2. savarankiškųjų funkcijų finansavimo lėšos</t>
  </si>
  <si>
    <t xml:space="preserve">    8.3. dotacija specialiųjų poreikių mokiniams</t>
  </si>
  <si>
    <t xml:space="preserve">    8.4. lėšos už paslaugas ir nuomą</t>
  </si>
  <si>
    <t xml:space="preserve">    1.3. dotacija pagal ES fondų investicijų veiksmų programą įgyvendinamų projektų nuosavam indėliui užtikrinti</t>
  </si>
  <si>
    <t>dotacija pagal ES fondų investicijų veiksmų programą įgyvendinamų projektų nuosavam indėliui užtikrinti</t>
  </si>
  <si>
    <t>2024 m. vasario   d. sprendimu Nr.T1-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</si>
</sst>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/>
    <xf numFmtId="0" fontId="4" fillId="2" borderId="5" xfId="0" applyFont="1" applyFill="1" applyBorder="1"/>
    <xf numFmtId="0" fontId="2" fillId="2" borderId="5" xfId="0" applyFont="1" applyFill="1" applyBorder="1"/>
    <xf numFmtId="1" fontId="2" fillId="2" borderId="5" xfId="0" applyNumberFormat="1" applyFont="1" applyFill="1" applyBorder="1"/>
    <xf numFmtId="1" fontId="4" fillId="2" borderId="5" xfId="0" applyNumberFormat="1" applyFont="1" applyFill="1" applyBorder="1"/>
    <xf numFmtId="0" fontId="4" fillId="3" borderId="5" xfId="0" applyFont="1" applyFill="1" applyBorder="1"/>
    <xf numFmtId="1" fontId="6" fillId="3" borderId="5" xfId="0" applyNumberFormat="1" applyFont="1" applyFill="1" applyBorder="1"/>
    <xf numFmtId="0" fontId="4" fillId="0" borderId="5" xfId="0" applyFont="1" applyFill="1" applyBorder="1"/>
    <xf numFmtId="1" fontId="4" fillId="0" borderId="5" xfId="0" applyNumberFormat="1" applyFont="1" applyFill="1" applyBorder="1"/>
    <xf numFmtId="1" fontId="4" fillId="3" borderId="5" xfId="0" applyNumberFormat="1" applyFont="1" applyFill="1" applyBorder="1"/>
    <xf numFmtId="0" fontId="2" fillId="2" borderId="5" xfId="0" applyFont="1" applyFill="1" applyBorder="1" applyAlignment="1">
      <alignment wrapText="1"/>
    </xf>
    <xf numFmtId="0" fontId="2" fillId="0" borderId="5" xfId="0" applyFont="1" applyBorder="1"/>
    <xf numFmtId="1" fontId="2" fillId="0" borderId="5" xfId="0" applyNumberFormat="1" applyFont="1" applyBorder="1"/>
    <xf numFmtId="2" fontId="2" fillId="0" borderId="5" xfId="0" applyNumberFormat="1" applyFont="1" applyBorder="1"/>
    <xf numFmtId="0" fontId="6" fillId="4" borderId="5" xfId="0" applyFont="1" applyFill="1" applyBorder="1"/>
    <xf numFmtId="1" fontId="6" fillId="4" borderId="5" xfId="0" applyNumberFormat="1" applyFont="1" applyFill="1" applyBorder="1"/>
    <xf numFmtId="0" fontId="2" fillId="2" borderId="0" xfId="0" applyFont="1" applyFill="1" applyBorder="1"/>
    <xf numFmtId="1" fontId="2" fillId="2" borderId="6" xfId="0" applyNumberFormat="1" applyFont="1" applyFill="1" applyBorder="1"/>
    <xf numFmtId="1" fontId="2" fillId="2" borderId="0" xfId="0" applyNumberFormat="1" applyFont="1" applyFill="1" applyBorder="1"/>
    <xf numFmtId="2" fontId="2" fillId="2" borderId="0" xfId="0" applyNumberFormat="1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/>
    <xf numFmtId="1" fontId="4" fillId="2" borderId="0" xfId="0" applyNumberFormat="1" applyFont="1" applyFill="1" applyBorder="1"/>
    <xf numFmtId="0" fontId="1" fillId="2" borderId="0" xfId="0" applyFont="1" applyFill="1" applyBorder="1"/>
    <xf numFmtId="0" fontId="6" fillId="2" borderId="0" xfId="0" applyFont="1" applyFill="1" applyBorder="1"/>
    <xf numFmtId="1" fontId="6" fillId="2" borderId="0" xfId="0" applyNumberFormat="1" applyFont="1" applyFill="1" applyBorder="1"/>
    <xf numFmtId="0" fontId="8" fillId="2" borderId="5" xfId="0" applyFont="1" applyFill="1" applyBorder="1"/>
    <xf numFmtId="1" fontId="7" fillId="2" borderId="5" xfId="0" applyNumberFormat="1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7"/>
  <sheetViews>
    <sheetView tabSelected="1" topLeftCell="A276" zoomScale="160" zoomScaleNormal="160" workbookViewId="0">
      <selection activeCell="B288" sqref="B288"/>
    </sheetView>
  </sheetViews>
  <sheetFormatPr defaultRowHeight="12.75" x14ac:dyDescent="0.2"/>
  <cols>
    <col min="1" max="1" width="4.85546875" style="1" customWidth="1"/>
    <col min="2" max="2" width="43" style="1" customWidth="1"/>
    <col min="3" max="3" width="11.85546875" style="1" customWidth="1"/>
    <col min="4" max="4" width="11.140625" style="1" customWidth="1"/>
    <col min="5" max="16384" width="9.140625" style="1"/>
  </cols>
  <sheetData>
    <row r="1" spans="2:4" x14ac:dyDescent="0.2">
      <c r="C1" s="2" t="s">
        <v>0</v>
      </c>
    </row>
    <row r="2" spans="2:4" x14ac:dyDescent="0.2">
      <c r="C2" s="2" t="s">
        <v>1</v>
      </c>
    </row>
    <row r="3" spans="2:4" x14ac:dyDescent="0.2">
      <c r="C3" s="2" t="s">
        <v>246</v>
      </c>
    </row>
    <row r="4" spans="2:4" x14ac:dyDescent="0.2">
      <c r="C4" s="2" t="s">
        <v>2</v>
      </c>
    </row>
    <row r="6" spans="2:4" x14ac:dyDescent="0.2">
      <c r="B6" s="3" t="s">
        <v>237</v>
      </c>
      <c r="C6" s="2"/>
      <c r="D6" s="2"/>
    </row>
    <row r="9" spans="2:4" x14ac:dyDescent="0.2">
      <c r="B9" s="4"/>
      <c r="C9" s="5"/>
      <c r="D9" s="6"/>
    </row>
    <row r="10" spans="2:4" x14ac:dyDescent="0.2">
      <c r="B10" s="7" t="s">
        <v>3</v>
      </c>
      <c r="C10" s="8" t="s">
        <v>4</v>
      </c>
      <c r="D10" s="8" t="s">
        <v>5</v>
      </c>
    </row>
    <row r="11" spans="2:4" x14ac:dyDescent="0.2">
      <c r="B11" s="9"/>
      <c r="C11" s="9"/>
      <c r="D11" s="10" t="s">
        <v>6</v>
      </c>
    </row>
    <row r="12" spans="2:4" x14ac:dyDescent="0.2">
      <c r="B12" s="11" t="s">
        <v>7</v>
      </c>
      <c r="C12" s="11">
        <f>SUM(C13+C17+C21+C26+C30+C34+C39+C44+C49+C54+C58+C62+C67+C72+C77+C82+C87+C92+C97+C101+C105+C110+C114+C119+C124+C129+C134)</f>
        <v>34568202</v>
      </c>
      <c r="D12" s="11">
        <f>SUM(D13+D17+D21+D26+D30+D34+D39+D44+D49+D54+D58+D62+D67+D72+D77+D82+D87+D92+D97+D101+D105+D110+D114+D119+D124+D129+D134)</f>
        <v>28978090</v>
      </c>
    </row>
    <row r="13" spans="2:4" x14ac:dyDescent="0.2">
      <c r="B13" s="12" t="s">
        <v>8</v>
      </c>
      <c r="C13" s="12">
        <f>SUM(C14:C16)</f>
        <v>1336300</v>
      </c>
      <c r="D13" s="12">
        <f>SUM(D14:D16)</f>
        <v>1209000</v>
      </c>
    </row>
    <row r="14" spans="2:4" x14ac:dyDescent="0.2">
      <c r="B14" s="13" t="s">
        <v>9</v>
      </c>
      <c r="C14" s="13">
        <v>1042800</v>
      </c>
      <c r="D14" s="13">
        <v>1005000</v>
      </c>
    </row>
    <row r="15" spans="2:4" x14ac:dyDescent="0.2">
      <c r="B15" s="13" t="s">
        <v>10</v>
      </c>
      <c r="C15" s="14">
        <v>287500</v>
      </c>
      <c r="D15" s="13">
        <v>204000</v>
      </c>
    </row>
    <row r="16" spans="2:4" x14ac:dyDescent="0.2">
      <c r="B16" s="13" t="s">
        <v>11</v>
      </c>
      <c r="C16" s="14">
        <v>6000</v>
      </c>
      <c r="D16" s="13"/>
    </row>
    <row r="17" spans="2:4" x14ac:dyDescent="0.2">
      <c r="B17" s="12" t="s">
        <v>12</v>
      </c>
      <c r="C17" s="12">
        <f>SUM(C18:C20)</f>
        <v>1547300</v>
      </c>
      <c r="D17" s="12">
        <f>SUM(D18:D20)</f>
        <v>1369400</v>
      </c>
    </row>
    <row r="18" spans="2:4" x14ac:dyDescent="0.2">
      <c r="B18" s="13" t="s">
        <v>13</v>
      </c>
      <c r="C18" s="13">
        <v>1237600</v>
      </c>
      <c r="D18" s="13">
        <v>1173400</v>
      </c>
    </row>
    <row r="19" spans="2:4" x14ac:dyDescent="0.2">
      <c r="B19" s="13" t="s">
        <v>14</v>
      </c>
      <c r="C19" s="14">
        <v>304200</v>
      </c>
      <c r="D19" s="13">
        <v>196000</v>
      </c>
    </row>
    <row r="20" spans="2:4" x14ac:dyDescent="0.2">
      <c r="B20" s="13" t="s">
        <v>15</v>
      </c>
      <c r="C20" s="13">
        <v>5500</v>
      </c>
      <c r="D20" s="13"/>
    </row>
    <row r="21" spans="2:4" x14ac:dyDescent="0.2">
      <c r="B21" s="12" t="s">
        <v>16</v>
      </c>
      <c r="C21" s="12">
        <f>SUM(C22:C25)</f>
        <v>2945399</v>
      </c>
      <c r="D21" s="15">
        <f>SUM(D22:D25)</f>
        <v>2732050</v>
      </c>
    </row>
    <row r="22" spans="2:4" x14ac:dyDescent="0.2">
      <c r="B22" s="13" t="s">
        <v>17</v>
      </c>
      <c r="C22" s="13">
        <v>2464200</v>
      </c>
      <c r="D22" s="14">
        <v>2364400</v>
      </c>
    </row>
    <row r="23" spans="2:4" x14ac:dyDescent="0.2">
      <c r="B23" s="13" t="s">
        <v>18</v>
      </c>
      <c r="C23" s="14">
        <v>452000</v>
      </c>
      <c r="D23" s="13">
        <v>365650</v>
      </c>
    </row>
    <row r="24" spans="2:4" x14ac:dyDescent="0.2">
      <c r="B24" s="13" t="s">
        <v>19</v>
      </c>
      <c r="C24" s="14">
        <v>14000</v>
      </c>
      <c r="D24" s="13"/>
    </row>
    <row r="25" spans="2:4" x14ac:dyDescent="0.2">
      <c r="B25" s="13" t="s">
        <v>20</v>
      </c>
      <c r="C25" s="14">
        <v>15199</v>
      </c>
      <c r="D25" s="13">
        <v>2000</v>
      </c>
    </row>
    <row r="26" spans="2:4" x14ac:dyDescent="0.2">
      <c r="B26" s="12" t="s">
        <v>21</v>
      </c>
      <c r="C26" s="12">
        <f>SUM(C27:C29)</f>
        <v>2963600</v>
      </c>
      <c r="D26" s="12">
        <f>SUM(D27:D29)</f>
        <v>2688700</v>
      </c>
    </row>
    <row r="27" spans="2:4" x14ac:dyDescent="0.2">
      <c r="B27" s="13" t="s">
        <v>22</v>
      </c>
      <c r="C27" s="13">
        <v>2308500</v>
      </c>
      <c r="D27" s="13">
        <v>2224100</v>
      </c>
    </row>
    <row r="28" spans="2:4" x14ac:dyDescent="0.2">
      <c r="B28" s="13" t="s">
        <v>23</v>
      </c>
      <c r="C28" s="14">
        <v>632100</v>
      </c>
      <c r="D28" s="13">
        <v>464600</v>
      </c>
    </row>
    <row r="29" spans="2:4" x14ac:dyDescent="0.2">
      <c r="B29" s="13" t="s">
        <v>24</v>
      </c>
      <c r="C29" s="13">
        <v>23000</v>
      </c>
      <c r="D29" s="13"/>
    </row>
    <row r="30" spans="2:4" x14ac:dyDescent="0.2">
      <c r="B30" s="12" t="s">
        <v>25</v>
      </c>
      <c r="C30" s="12">
        <f>SUM(C31:C33)</f>
        <v>371600</v>
      </c>
      <c r="D30" s="12">
        <f>SUM(D31:D33)</f>
        <v>352300</v>
      </c>
    </row>
    <row r="31" spans="2:4" x14ac:dyDescent="0.2">
      <c r="B31" s="13" t="s">
        <v>26</v>
      </c>
      <c r="C31" s="13">
        <v>220900</v>
      </c>
      <c r="D31" s="13">
        <v>217300</v>
      </c>
    </row>
    <row r="32" spans="2:4" x14ac:dyDescent="0.2">
      <c r="B32" s="13" t="s">
        <v>27</v>
      </c>
      <c r="C32" s="14">
        <v>145700</v>
      </c>
      <c r="D32" s="14">
        <v>135000</v>
      </c>
    </row>
    <row r="33" spans="2:4" x14ac:dyDescent="0.2">
      <c r="B33" s="13" t="s">
        <v>28</v>
      </c>
      <c r="C33" s="13">
        <v>5000</v>
      </c>
      <c r="D33" s="14"/>
    </row>
    <row r="34" spans="2:4" x14ac:dyDescent="0.2">
      <c r="B34" s="12" t="s">
        <v>29</v>
      </c>
      <c r="C34" s="12">
        <f>SUM(C35:C38)</f>
        <v>1030921</v>
      </c>
      <c r="D34" s="12">
        <f>SUM(D35:D38)</f>
        <v>882500</v>
      </c>
    </row>
    <row r="35" spans="2:4" x14ac:dyDescent="0.2">
      <c r="B35" s="13" t="s">
        <v>30</v>
      </c>
      <c r="C35" s="13">
        <v>613400</v>
      </c>
      <c r="D35" s="13">
        <v>593700</v>
      </c>
    </row>
    <row r="36" spans="2:4" x14ac:dyDescent="0.2">
      <c r="B36" s="13" t="s">
        <v>31</v>
      </c>
      <c r="C36" s="14">
        <v>386000</v>
      </c>
      <c r="D36" s="13">
        <v>282800</v>
      </c>
    </row>
    <row r="37" spans="2:4" x14ac:dyDescent="0.2">
      <c r="B37" s="13" t="s">
        <v>32</v>
      </c>
      <c r="C37" s="13">
        <v>20122</v>
      </c>
      <c r="D37" s="13"/>
    </row>
    <row r="38" spans="2:4" x14ac:dyDescent="0.2">
      <c r="B38" s="13" t="s">
        <v>33</v>
      </c>
      <c r="C38" s="13">
        <v>11399</v>
      </c>
      <c r="D38" s="13">
        <v>6000</v>
      </c>
    </row>
    <row r="39" spans="2:4" x14ac:dyDescent="0.2">
      <c r="B39" s="12" t="s">
        <v>188</v>
      </c>
      <c r="C39" s="12">
        <f>SUM(C40:C43)</f>
        <v>1063198</v>
      </c>
      <c r="D39" s="12">
        <f>SUM(D40:D43)</f>
        <v>935938</v>
      </c>
    </row>
    <row r="40" spans="2:4" x14ac:dyDescent="0.2">
      <c r="B40" s="13" t="s">
        <v>189</v>
      </c>
      <c r="C40" s="13">
        <v>640800</v>
      </c>
      <c r="D40" s="13">
        <v>618500</v>
      </c>
    </row>
    <row r="41" spans="2:4" x14ac:dyDescent="0.2">
      <c r="B41" s="13" t="s">
        <v>190</v>
      </c>
      <c r="C41" s="14">
        <v>388600</v>
      </c>
      <c r="D41" s="13">
        <v>307800</v>
      </c>
    </row>
    <row r="42" spans="2:4" x14ac:dyDescent="0.2">
      <c r="B42" s="13" t="s">
        <v>191</v>
      </c>
      <c r="C42" s="13">
        <v>14800</v>
      </c>
      <c r="D42" s="13"/>
    </row>
    <row r="43" spans="2:4" x14ac:dyDescent="0.2">
      <c r="B43" s="13" t="s">
        <v>192</v>
      </c>
      <c r="C43" s="13">
        <v>18998</v>
      </c>
      <c r="D43" s="13">
        <v>9638</v>
      </c>
    </row>
    <row r="44" spans="2:4" x14ac:dyDescent="0.2">
      <c r="B44" s="12" t="s">
        <v>193</v>
      </c>
      <c r="C44" s="12">
        <f>SUM(C45:C48)</f>
        <v>916100</v>
      </c>
      <c r="D44" s="15">
        <f>SUM(D45:D48)</f>
        <v>465100</v>
      </c>
    </row>
    <row r="45" spans="2:4" x14ac:dyDescent="0.2">
      <c r="B45" s="13" t="s">
        <v>34</v>
      </c>
      <c r="C45" s="13">
        <v>476500</v>
      </c>
      <c r="D45" s="14">
        <v>465100</v>
      </c>
    </row>
    <row r="46" spans="2:4" x14ac:dyDescent="0.2">
      <c r="B46" s="13" t="s">
        <v>241</v>
      </c>
      <c r="C46" s="13">
        <v>5200</v>
      </c>
      <c r="D46" s="14"/>
    </row>
    <row r="47" spans="2:4" x14ac:dyDescent="0.2">
      <c r="B47" s="13" t="s">
        <v>242</v>
      </c>
      <c r="C47" s="13">
        <v>430900</v>
      </c>
      <c r="D47" s="37">
        <v>0</v>
      </c>
    </row>
    <row r="48" spans="2:4" x14ac:dyDescent="0.2">
      <c r="B48" s="13" t="s">
        <v>243</v>
      </c>
      <c r="C48" s="14">
        <v>3500</v>
      </c>
      <c r="D48" s="13"/>
    </row>
    <row r="49" spans="2:4" x14ac:dyDescent="0.2">
      <c r="B49" s="12" t="s">
        <v>194</v>
      </c>
      <c r="C49" s="12">
        <f>SUM(C50:C53)</f>
        <v>1026298</v>
      </c>
      <c r="D49" s="15">
        <f>SUM(D50:D53)</f>
        <v>884498</v>
      </c>
    </row>
    <row r="50" spans="2:4" x14ac:dyDescent="0.2">
      <c r="B50" s="13" t="s">
        <v>35</v>
      </c>
      <c r="C50" s="14">
        <v>617400</v>
      </c>
      <c r="D50" s="14">
        <v>595100</v>
      </c>
    </row>
    <row r="51" spans="2:4" x14ac:dyDescent="0.2">
      <c r="B51" s="13" t="s">
        <v>195</v>
      </c>
      <c r="C51" s="14">
        <v>371400</v>
      </c>
      <c r="D51" s="13">
        <v>280400</v>
      </c>
    </row>
    <row r="52" spans="2:4" x14ac:dyDescent="0.2">
      <c r="B52" s="13" t="s">
        <v>36</v>
      </c>
      <c r="C52" s="13">
        <v>18500</v>
      </c>
      <c r="D52" s="13"/>
    </row>
    <row r="53" spans="2:4" x14ac:dyDescent="0.2">
      <c r="B53" s="13" t="s">
        <v>196</v>
      </c>
      <c r="C53" s="13">
        <v>18998</v>
      </c>
      <c r="D53" s="13">
        <v>8998</v>
      </c>
    </row>
    <row r="54" spans="2:4" x14ac:dyDescent="0.2">
      <c r="B54" s="12" t="s">
        <v>197</v>
      </c>
      <c r="C54" s="12">
        <f>SUM(C55:C57)</f>
        <v>471900</v>
      </c>
      <c r="D54" s="12">
        <f>SUM(D55:D57)</f>
        <v>420600</v>
      </c>
    </row>
    <row r="55" spans="2:4" x14ac:dyDescent="0.2">
      <c r="B55" s="13" t="s">
        <v>37</v>
      </c>
      <c r="C55" s="13">
        <v>366300</v>
      </c>
      <c r="D55" s="13">
        <v>350500</v>
      </c>
    </row>
    <row r="56" spans="2:4" x14ac:dyDescent="0.2">
      <c r="B56" s="13" t="s">
        <v>38</v>
      </c>
      <c r="C56" s="14">
        <v>104600</v>
      </c>
      <c r="D56" s="13">
        <v>70100</v>
      </c>
    </row>
    <row r="57" spans="2:4" x14ac:dyDescent="0.2">
      <c r="B57" s="13" t="s">
        <v>39</v>
      </c>
      <c r="C57" s="14">
        <v>1000</v>
      </c>
      <c r="D57" s="13"/>
    </row>
    <row r="58" spans="2:4" x14ac:dyDescent="0.2">
      <c r="B58" s="12" t="s">
        <v>198</v>
      </c>
      <c r="C58" s="12">
        <f>SUM(C59:C61)</f>
        <v>1234800</v>
      </c>
      <c r="D58" s="12">
        <f>SUM(D59:D61)</f>
        <v>1100700</v>
      </c>
    </row>
    <row r="59" spans="2:4" x14ac:dyDescent="0.2">
      <c r="B59" s="13" t="s">
        <v>40</v>
      </c>
      <c r="C59" s="13">
        <v>932300</v>
      </c>
      <c r="D59" s="13">
        <v>892700</v>
      </c>
    </row>
    <row r="60" spans="2:4" x14ac:dyDescent="0.2">
      <c r="B60" s="13" t="s">
        <v>41</v>
      </c>
      <c r="C60" s="14">
        <v>298700</v>
      </c>
      <c r="D60" s="13">
        <v>208000</v>
      </c>
    </row>
    <row r="61" spans="2:4" x14ac:dyDescent="0.2">
      <c r="B61" s="13" t="s">
        <v>42</v>
      </c>
      <c r="C61" s="14">
        <v>3800</v>
      </c>
      <c r="D61" s="13"/>
    </row>
    <row r="62" spans="2:4" x14ac:dyDescent="0.2">
      <c r="B62" s="12" t="s">
        <v>199</v>
      </c>
      <c r="C62" s="12">
        <f>SUM(C63:C66)</f>
        <v>585798</v>
      </c>
      <c r="D62" s="12">
        <f>SUM(D63:D66)</f>
        <v>464050</v>
      </c>
    </row>
    <row r="63" spans="2:4" x14ac:dyDescent="0.2">
      <c r="B63" s="13" t="s">
        <v>43</v>
      </c>
      <c r="C63" s="13">
        <v>257500</v>
      </c>
      <c r="D63" s="13">
        <v>249000</v>
      </c>
    </row>
    <row r="64" spans="2:4" x14ac:dyDescent="0.2">
      <c r="B64" s="13" t="s">
        <v>44</v>
      </c>
      <c r="C64" s="14">
        <v>259100</v>
      </c>
      <c r="D64" s="13">
        <v>214000</v>
      </c>
    </row>
    <row r="65" spans="2:4" x14ac:dyDescent="0.2">
      <c r="B65" s="13" t="s">
        <v>45</v>
      </c>
      <c r="C65" s="14">
        <v>42600</v>
      </c>
      <c r="D65" s="13"/>
    </row>
    <row r="66" spans="2:4" x14ac:dyDescent="0.2">
      <c r="B66" s="13" t="s">
        <v>230</v>
      </c>
      <c r="C66" s="14">
        <v>26598</v>
      </c>
      <c r="D66" s="13">
        <v>1050</v>
      </c>
    </row>
    <row r="67" spans="2:4" x14ac:dyDescent="0.2">
      <c r="B67" s="12" t="s">
        <v>200</v>
      </c>
      <c r="C67" s="12">
        <f>SUM(C68:C71)</f>
        <v>938800</v>
      </c>
      <c r="D67" s="12">
        <f>SUM(D68:D71)</f>
        <v>794600</v>
      </c>
    </row>
    <row r="68" spans="2:4" x14ac:dyDescent="0.2">
      <c r="B68" s="13" t="s">
        <v>46</v>
      </c>
      <c r="C68" s="13">
        <v>590000</v>
      </c>
      <c r="D68" s="13">
        <v>573600</v>
      </c>
    </row>
    <row r="69" spans="2:4" x14ac:dyDescent="0.2">
      <c r="B69" s="13" t="s">
        <v>47</v>
      </c>
      <c r="C69" s="14">
        <v>331500</v>
      </c>
      <c r="D69" s="13">
        <v>219000</v>
      </c>
    </row>
    <row r="70" spans="2:4" x14ac:dyDescent="0.2">
      <c r="B70" s="13" t="s">
        <v>48</v>
      </c>
      <c r="C70" s="13">
        <v>13500</v>
      </c>
      <c r="D70" s="13"/>
    </row>
    <row r="71" spans="2:4" x14ac:dyDescent="0.2">
      <c r="B71" s="13" t="s">
        <v>233</v>
      </c>
      <c r="C71" s="13">
        <v>3800</v>
      </c>
      <c r="D71" s="13">
        <v>2000</v>
      </c>
    </row>
    <row r="72" spans="2:4" x14ac:dyDescent="0.2">
      <c r="B72" s="12" t="s">
        <v>201</v>
      </c>
      <c r="C72" s="12">
        <f>SUM(C73:C76)</f>
        <v>1976198</v>
      </c>
      <c r="D72" s="12">
        <f>SUM(D73:D76)</f>
        <v>1749100</v>
      </c>
    </row>
    <row r="73" spans="2:4" x14ac:dyDescent="0.2">
      <c r="B73" s="13" t="s">
        <v>49</v>
      </c>
      <c r="C73" s="13">
        <v>1258500</v>
      </c>
      <c r="D73" s="13">
        <v>1223400</v>
      </c>
    </row>
    <row r="74" spans="2:4" x14ac:dyDescent="0.2">
      <c r="B74" s="13" t="s">
        <v>50</v>
      </c>
      <c r="C74" s="14">
        <v>687700</v>
      </c>
      <c r="D74" s="13">
        <v>520000</v>
      </c>
    </row>
    <row r="75" spans="2:4" x14ac:dyDescent="0.2">
      <c r="B75" s="13" t="s">
        <v>51</v>
      </c>
      <c r="C75" s="13">
        <v>11000</v>
      </c>
      <c r="D75" s="13"/>
    </row>
    <row r="76" spans="2:4" x14ac:dyDescent="0.2">
      <c r="B76" s="13" t="s">
        <v>232</v>
      </c>
      <c r="C76" s="13">
        <v>18998</v>
      </c>
      <c r="D76" s="13">
        <v>5700</v>
      </c>
    </row>
    <row r="77" spans="2:4" x14ac:dyDescent="0.2">
      <c r="B77" s="12" t="s">
        <v>202</v>
      </c>
      <c r="C77" s="12">
        <f>SUM(C78:C81)</f>
        <v>962899</v>
      </c>
      <c r="D77" s="12">
        <f>SUM(D78:D81)</f>
        <v>807414</v>
      </c>
    </row>
    <row r="78" spans="2:4" x14ac:dyDescent="0.2">
      <c r="B78" s="13" t="s">
        <v>52</v>
      </c>
      <c r="C78" s="13">
        <v>563800</v>
      </c>
      <c r="D78" s="13">
        <v>544300</v>
      </c>
    </row>
    <row r="79" spans="2:4" x14ac:dyDescent="0.2">
      <c r="B79" s="13" t="s">
        <v>53</v>
      </c>
      <c r="C79" s="14">
        <v>368500</v>
      </c>
      <c r="D79" s="13">
        <v>261000</v>
      </c>
    </row>
    <row r="80" spans="2:4" x14ac:dyDescent="0.2">
      <c r="B80" s="13" t="s">
        <v>54</v>
      </c>
      <c r="C80" s="14">
        <v>23000</v>
      </c>
      <c r="D80" s="13"/>
    </row>
    <row r="81" spans="2:4" x14ac:dyDescent="0.2">
      <c r="B81" s="13" t="s">
        <v>203</v>
      </c>
      <c r="C81" s="14">
        <v>7599</v>
      </c>
      <c r="D81" s="13">
        <v>2114</v>
      </c>
    </row>
    <row r="82" spans="2:4" x14ac:dyDescent="0.2">
      <c r="B82" s="12" t="s">
        <v>204</v>
      </c>
      <c r="C82" s="12">
        <f>SUM(C83:C86)</f>
        <v>1005800</v>
      </c>
      <c r="D82" s="12">
        <f>SUM(D83:D86)</f>
        <v>919700</v>
      </c>
    </row>
    <row r="83" spans="2:4" x14ac:dyDescent="0.2">
      <c r="B83" s="13" t="s">
        <v>55</v>
      </c>
      <c r="C83" s="13">
        <v>826500</v>
      </c>
      <c r="D83" s="13">
        <v>793000</v>
      </c>
    </row>
    <row r="84" spans="2:4" x14ac:dyDescent="0.2">
      <c r="B84" s="13" t="s">
        <v>56</v>
      </c>
      <c r="C84" s="14">
        <v>166700</v>
      </c>
      <c r="D84" s="13">
        <v>120900</v>
      </c>
    </row>
    <row r="85" spans="2:4" x14ac:dyDescent="0.2">
      <c r="B85" s="13" t="s">
        <v>205</v>
      </c>
      <c r="C85" s="14">
        <v>10600</v>
      </c>
      <c r="D85" s="13">
        <v>5800</v>
      </c>
    </row>
    <row r="86" spans="2:4" x14ac:dyDescent="0.2">
      <c r="B86" s="13" t="s">
        <v>206</v>
      </c>
      <c r="C86" s="13">
        <v>2000</v>
      </c>
      <c r="D86" s="13"/>
    </row>
    <row r="87" spans="2:4" x14ac:dyDescent="0.2">
      <c r="B87" s="12" t="s">
        <v>207</v>
      </c>
      <c r="C87" s="12">
        <f>SUM(C88:C91)</f>
        <v>1312199</v>
      </c>
      <c r="D87" s="12">
        <f>SUM(D88:D91)</f>
        <v>1156000</v>
      </c>
    </row>
    <row r="88" spans="2:4" x14ac:dyDescent="0.2">
      <c r="B88" s="13" t="s">
        <v>57</v>
      </c>
      <c r="C88" s="13">
        <v>911100</v>
      </c>
      <c r="D88" s="13">
        <v>878500</v>
      </c>
    </row>
    <row r="89" spans="2:4" x14ac:dyDescent="0.2">
      <c r="B89" s="13" t="s">
        <v>58</v>
      </c>
      <c r="C89" s="14">
        <v>388300</v>
      </c>
      <c r="D89" s="13">
        <v>274000</v>
      </c>
    </row>
    <row r="90" spans="2:4" x14ac:dyDescent="0.2">
      <c r="B90" s="13" t="s">
        <v>208</v>
      </c>
      <c r="C90" s="13">
        <v>5200</v>
      </c>
      <c r="D90" s="13"/>
    </row>
    <row r="91" spans="2:4" x14ac:dyDescent="0.2">
      <c r="B91" s="13" t="s">
        <v>231</v>
      </c>
      <c r="C91" s="13">
        <v>7599</v>
      </c>
      <c r="D91" s="13">
        <v>3500</v>
      </c>
    </row>
    <row r="92" spans="2:4" x14ac:dyDescent="0.2">
      <c r="B92" s="12" t="s">
        <v>209</v>
      </c>
      <c r="C92" s="12">
        <f>SUM(C93:C96)</f>
        <v>1039499</v>
      </c>
      <c r="D92" s="12">
        <f>SUM(D93:D96)</f>
        <v>901100</v>
      </c>
    </row>
    <row r="93" spans="2:4" x14ac:dyDescent="0.2">
      <c r="B93" s="13" t="s">
        <v>59</v>
      </c>
      <c r="C93" s="13">
        <v>505600</v>
      </c>
      <c r="D93" s="13">
        <v>489600</v>
      </c>
    </row>
    <row r="94" spans="2:4" x14ac:dyDescent="0.2">
      <c r="B94" s="13" t="s">
        <v>60</v>
      </c>
      <c r="C94" s="14">
        <v>483500</v>
      </c>
      <c r="D94" s="13">
        <v>409000</v>
      </c>
    </row>
    <row r="95" spans="2:4" x14ac:dyDescent="0.2">
      <c r="B95" s="13" t="s">
        <v>61</v>
      </c>
      <c r="C95" s="13">
        <v>39000</v>
      </c>
      <c r="D95" s="13"/>
    </row>
    <row r="96" spans="2:4" x14ac:dyDescent="0.2">
      <c r="B96" s="13" t="s">
        <v>210</v>
      </c>
      <c r="C96" s="13">
        <v>11399</v>
      </c>
      <c r="D96" s="13">
        <v>2500</v>
      </c>
    </row>
    <row r="97" spans="2:4" x14ac:dyDescent="0.2">
      <c r="B97" s="12" t="s">
        <v>211</v>
      </c>
      <c r="C97" s="12">
        <f>SUM(C98:C100)</f>
        <v>1198600</v>
      </c>
      <c r="D97" s="12">
        <f>SUM(D98:D100)</f>
        <v>1034500</v>
      </c>
    </row>
    <row r="98" spans="2:4" x14ac:dyDescent="0.2">
      <c r="B98" s="13" t="s">
        <v>62</v>
      </c>
      <c r="C98" s="13">
        <v>52400</v>
      </c>
      <c r="D98" s="13">
        <v>39500</v>
      </c>
    </row>
    <row r="99" spans="2:4" x14ac:dyDescent="0.2">
      <c r="B99" s="13" t="s">
        <v>63</v>
      </c>
      <c r="C99" s="14">
        <v>1056200</v>
      </c>
      <c r="D99" s="13">
        <v>995000</v>
      </c>
    </row>
    <row r="100" spans="2:4" x14ac:dyDescent="0.2">
      <c r="B100" s="13" t="s">
        <v>64</v>
      </c>
      <c r="C100" s="13">
        <v>90000</v>
      </c>
      <c r="D100" s="13"/>
    </row>
    <row r="101" spans="2:4" x14ac:dyDescent="0.2">
      <c r="B101" s="12" t="s">
        <v>212</v>
      </c>
      <c r="C101" s="12">
        <f>SUM(C102:C104)</f>
        <v>1056000</v>
      </c>
      <c r="D101" s="12">
        <f>SUM(D102:D104)</f>
        <v>827700</v>
      </c>
    </row>
    <row r="102" spans="2:4" x14ac:dyDescent="0.2">
      <c r="B102" s="13" t="s">
        <v>65</v>
      </c>
      <c r="C102" s="13">
        <v>19700</v>
      </c>
      <c r="D102" s="13">
        <v>15700</v>
      </c>
    </row>
    <row r="103" spans="2:4" x14ac:dyDescent="0.2">
      <c r="B103" s="13" t="s">
        <v>66</v>
      </c>
      <c r="C103" s="14">
        <v>826300</v>
      </c>
      <c r="D103" s="13">
        <v>812000</v>
      </c>
    </row>
    <row r="104" spans="2:4" x14ac:dyDescent="0.2">
      <c r="B104" s="13" t="s">
        <v>67</v>
      </c>
      <c r="C104" s="13">
        <v>210000</v>
      </c>
      <c r="D104" s="13"/>
    </row>
    <row r="105" spans="2:4" x14ac:dyDescent="0.2">
      <c r="B105" s="12" t="s">
        <v>213</v>
      </c>
      <c r="C105" s="12">
        <f>SUM(C106:C109)</f>
        <v>1560598</v>
      </c>
      <c r="D105" s="12">
        <f>SUM(D106:D109)</f>
        <v>1352500</v>
      </c>
    </row>
    <row r="106" spans="2:4" x14ac:dyDescent="0.2">
      <c r="B106" s="13" t="s">
        <v>68</v>
      </c>
      <c r="C106" s="13">
        <v>590500</v>
      </c>
      <c r="D106" s="13">
        <v>571500</v>
      </c>
    </row>
    <row r="107" spans="2:4" x14ac:dyDescent="0.2">
      <c r="B107" s="13" t="s">
        <v>69</v>
      </c>
      <c r="C107" s="14">
        <v>863500</v>
      </c>
      <c r="D107" s="13">
        <v>778000</v>
      </c>
    </row>
    <row r="108" spans="2:4" x14ac:dyDescent="0.2">
      <c r="B108" s="13" t="s">
        <v>70</v>
      </c>
      <c r="C108" s="13">
        <v>80000</v>
      </c>
      <c r="D108" s="13"/>
    </row>
    <row r="109" spans="2:4" x14ac:dyDescent="0.2">
      <c r="B109" s="13" t="s">
        <v>214</v>
      </c>
      <c r="C109" s="13">
        <v>26598</v>
      </c>
      <c r="D109" s="13">
        <v>3000</v>
      </c>
    </row>
    <row r="110" spans="2:4" x14ac:dyDescent="0.2">
      <c r="B110" s="12" t="s">
        <v>215</v>
      </c>
      <c r="C110" s="12">
        <f>SUM(C111:C113)</f>
        <v>1299800</v>
      </c>
      <c r="D110" s="12">
        <f>SUM(D111:D113)</f>
        <v>1109300</v>
      </c>
    </row>
    <row r="111" spans="2:4" x14ac:dyDescent="0.2">
      <c r="B111" s="13" t="s">
        <v>71</v>
      </c>
      <c r="C111" s="13">
        <v>486100</v>
      </c>
      <c r="D111" s="13">
        <v>467300</v>
      </c>
    </row>
    <row r="112" spans="2:4" x14ac:dyDescent="0.2">
      <c r="B112" s="13" t="s">
        <v>72</v>
      </c>
      <c r="C112" s="14">
        <v>723700</v>
      </c>
      <c r="D112" s="13">
        <v>642000</v>
      </c>
    </row>
    <row r="113" spans="2:4" x14ac:dyDescent="0.2">
      <c r="B113" s="13" t="s">
        <v>73</v>
      </c>
      <c r="C113" s="14">
        <v>90000</v>
      </c>
      <c r="D113" s="13"/>
    </row>
    <row r="114" spans="2:4" x14ac:dyDescent="0.2">
      <c r="B114" s="12" t="s">
        <v>216</v>
      </c>
      <c r="C114" s="12">
        <f>SUM(C115:C118)</f>
        <v>1203399</v>
      </c>
      <c r="D114" s="15">
        <f>SUM(D115:D118)</f>
        <v>1012000</v>
      </c>
    </row>
    <row r="115" spans="2:4" x14ac:dyDescent="0.2">
      <c r="B115" s="13" t="s">
        <v>74</v>
      </c>
      <c r="C115" s="13">
        <v>437000</v>
      </c>
      <c r="D115" s="14">
        <v>420000</v>
      </c>
    </row>
    <row r="116" spans="2:4" x14ac:dyDescent="0.2">
      <c r="B116" s="13" t="s">
        <v>75</v>
      </c>
      <c r="C116" s="14">
        <v>665000</v>
      </c>
      <c r="D116" s="13">
        <v>589000</v>
      </c>
    </row>
    <row r="117" spans="2:4" x14ac:dyDescent="0.2">
      <c r="B117" s="13" t="s">
        <v>76</v>
      </c>
      <c r="C117" s="13">
        <v>90000</v>
      </c>
      <c r="D117" s="13"/>
    </row>
    <row r="118" spans="2:4" x14ac:dyDescent="0.2">
      <c r="B118" s="13" t="s">
        <v>229</v>
      </c>
      <c r="C118" s="13">
        <v>11399</v>
      </c>
      <c r="D118" s="13">
        <v>3000</v>
      </c>
    </row>
    <row r="119" spans="2:4" x14ac:dyDescent="0.2">
      <c r="B119" s="12" t="s">
        <v>217</v>
      </c>
      <c r="C119" s="12">
        <f>SUM(C120:C123)</f>
        <v>1339598</v>
      </c>
      <c r="D119" s="12">
        <f>SUM(D120:D123)</f>
        <v>1150300</v>
      </c>
    </row>
    <row r="120" spans="2:4" x14ac:dyDescent="0.2">
      <c r="B120" s="13" t="s">
        <v>218</v>
      </c>
      <c r="C120" s="13">
        <v>486400</v>
      </c>
      <c r="D120" s="13">
        <v>471300</v>
      </c>
    </row>
    <row r="121" spans="2:4" x14ac:dyDescent="0.2">
      <c r="B121" s="13" t="s">
        <v>219</v>
      </c>
      <c r="C121" s="14">
        <v>749600</v>
      </c>
      <c r="D121" s="13">
        <v>669000</v>
      </c>
    </row>
    <row r="122" spans="2:4" x14ac:dyDescent="0.2">
      <c r="B122" s="13" t="s">
        <v>220</v>
      </c>
      <c r="C122" s="13">
        <v>77000</v>
      </c>
      <c r="D122" s="13"/>
    </row>
    <row r="123" spans="2:4" x14ac:dyDescent="0.2">
      <c r="B123" s="13" t="s">
        <v>221</v>
      </c>
      <c r="C123" s="13">
        <v>26598</v>
      </c>
      <c r="D123" s="13">
        <v>10000</v>
      </c>
    </row>
    <row r="124" spans="2:4" x14ac:dyDescent="0.2">
      <c r="B124" s="12" t="s">
        <v>222</v>
      </c>
      <c r="C124" s="12">
        <f>SUM(C125:C128)</f>
        <v>1381599</v>
      </c>
      <c r="D124" s="12">
        <f>SUM(D125:D128)</f>
        <v>1201400</v>
      </c>
    </row>
    <row r="125" spans="2:4" x14ac:dyDescent="0.2">
      <c r="B125" s="13" t="s">
        <v>223</v>
      </c>
      <c r="C125" s="13">
        <v>479200</v>
      </c>
      <c r="D125" s="13">
        <v>462400</v>
      </c>
    </row>
    <row r="126" spans="2:4" x14ac:dyDescent="0.2">
      <c r="B126" s="13" t="s">
        <v>224</v>
      </c>
      <c r="C126" s="14">
        <v>817200</v>
      </c>
      <c r="D126" s="13">
        <v>734000</v>
      </c>
    </row>
    <row r="127" spans="2:4" x14ac:dyDescent="0.2">
      <c r="B127" s="13" t="s">
        <v>225</v>
      </c>
      <c r="C127" s="13">
        <v>70000</v>
      </c>
      <c r="D127" s="13"/>
    </row>
    <row r="128" spans="2:4" x14ac:dyDescent="0.2">
      <c r="B128" s="13" t="s">
        <v>226</v>
      </c>
      <c r="C128" s="13">
        <v>15199</v>
      </c>
      <c r="D128" s="13">
        <v>5000</v>
      </c>
    </row>
    <row r="129" spans="2:4" x14ac:dyDescent="0.2">
      <c r="B129" s="12" t="s">
        <v>227</v>
      </c>
      <c r="C129" s="12">
        <f>SUM(C130:C133)</f>
        <v>1248299</v>
      </c>
      <c r="D129" s="12">
        <f>SUM(D130:D133)</f>
        <v>1059000</v>
      </c>
    </row>
    <row r="130" spans="2:4" x14ac:dyDescent="0.2">
      <c r="B130" s="13" t="s">
        <v>77</v>
      </c>
      <c r="C130" s="13">
        <v>479200</v>
      </c>
      <c r="D130" s="13">
        <v>459000</v>
      </c>
    </row>
    <row r="131" spans="2:4" x14ac:dyDescent="0.2">
      <c r="B131" s="13" t="s">
        <v>78</v>
      </c>
      <c r="C131" s="14">
        <v>667700</v>
      </c>
      <c r="D131" s="14">
        <v>600000</v>
      </c>
    </row>
    <row r="132" spans="2:4" x14ac:dyDescent="0.2">
      <c r="B132" s="13" t="s">
        <v>79</v>
      </c>
      <c r="C132" s="14">
        <v>90000</v>
      </c>
      <c r="D132" s="13"/>
    </row>
    <row r="133" spans="2:4" x14ac:dyDescent="0.2">
      <c r="B133" s="13" t="s">
        <v>80</v>
      </c>
      <c r="C133" s="14">
        <v>11399</v>
      </c>
      <c r="D133" s="13"/>
    </row>
    <row r="134" spans="2:4" x14ac:dyDescent="0.2">
      <c r="B134" s="12" t="s">
        <v>228</v>
      </c>
      <c r="C134" s="12">
        <f>SUM(C135:C137)</f>
        <v>1551700</v>
      </c>
      <c r="D134" s="12">
        <f>SUM(D135:D137)</f>
        <v>398640</v>
      </c>
    </row>
    <row r="135" spans="2:4" x14ac:dyDescent="0.2">
      <c r="B135" s="13" t="s">
        <v>81</v>
      </c>
      <c r="C135" s="13">
        <v>366900</v>
      </c>
      <c r="D135" s="13"/>
    </row>
    <row r="136" spans="2:4" x14ac:dyDescent="0.2">
      <c r="B136" s="13" t="s">
        <v>82</v>
      </c>
      <c r="C136" s="14">
        <v>926400</v>
      </c>
      <c r="D136" s="14">
        <v>391000</v>
      </c>
    </row>
    <row r="137" spans="2:4" x14ac:dyDescent="0.2">
      <c r="B137" s="13" t="s">
        <v>240</v>
      </c>
      <c r="C137" s="14">
        <v>258400</v>
      </c>
      <c r="D137" s="13">
        <v>7640</v>
      </c>
    </row>
    <row r="138" spans="2:4" x14ac:dyDescent="0.2">
      <c r="B138" s="16" t="s">
        <v>83</v>
      </c>
      <c r="C138" s="17">
        <f>SUM(C139+C141)</f>
        <v>280040</v>
      </c>
      <c r="D138" s="17">
        <f>SUM(D139+D141)</f>
        <v>133000</v>
      </c>
    </row>
    <row r="139" spans="2:4" x14ac:dyDescent="0.2">
      <c r="B139" s="12" t="s">
        <v>84</v>
      </c>
      <c r="C139" s="15">
        <f>SUM(C140)</f>
        <v>96740</v>
      </c>
      <c r="D139" s="15">
        <f>SUM(D140)</f>
        <v>0</v>
      </c>
    </row>
    <row r="140" spans="2:4" x14ac:dyDescent="0.2">
      <c r="B140" s="13" t="s">
        <v>85</v>
      </c>
      <c r="C140" s="14">
        <v>96740</v>
      </c>
      <c r="D140" s="13"/>
    </row>
    <row r="141" spans="2:4" x14ac:dyDescent="0.2">
      <c r="B141" s="18" t="s">
        <v>86</v>
      </c>
      <c r="C141" s="19">
        <f>SUM(C142:C143)</f>
        <v>183300</v>
      </c>
      <c r="D141" s="19">
        <f>SUM(D142:D143)</f>
        <v>133000</v>
      </c>
    </row>
    <row r="142" spans="2:4" x14ac:dyDescent="0.2">
      <c r="B142" s="13" t="s">
        <v>87</v>
      </c>
      <c r="C142" s="14">
        <v>153300</v>
      </c>
      <c r="D142" s="13">
        <v>133000</v>
      </c>
    </row>
    <row r="143" spans="2:4" x14ac:dyDescent="0.2">
      <c r="B143" s="13" t="s">
        <v>88</v>
      </c>
      <c r="C143" s="14">
        <v>30000</v>
      </c>
      <c r="D143" s="13"/>
    </row>
    <row r="144" spans="2:4" x14ac:dyDescent="0.2">
      <c r="B144" s="16" t="s">
        <v>89</v>
      </c>
      <c r="C144" s="20">
        <f>SUM(C145)</f>
        <v>1441000</v>
      </c>
      <c r="D144" s="20">
        <f>SUM(D145)</f>
        <v>0</v>
      </c>
    </row>
    <row r="145" spans="2:4" x14ac:dyDescent="0.2">
      <c r="B145" s="12" t="s">
        <v>84</v>
      </c>
      <c r="C145" s="15">
        <f>SUM(C146:C147)</f>
        <v>1441000</v>
      </c>
      <c r="D145" s="15">
        <f>SUM(D146:D147)</f>
        <v>0</v>
      </c>
    </row>
    <row r="146" spans="2:4" x14ac:dyDescent="0.2">
      <c r="B146" s="13" t="s">
        <v>85</v>
      </c>
      <c r="C146" s="38">
        <v>40000</v>
      </c>
      <c r="D146" s="15"/>
    </row>
    <row r="147" spans="2:4" x14ac:dyDescent="0.2">
      <c r="B147" s="13" t="s">
        <v>91</v>
      </c>
      <c r="C147" s="14">
        <v>1401000</v>
      </c>
      <c r="D147" s="13"/>
    </row>
    <row r="148" spans="2:4" x14ac:dyDescent="0.2">
      <c r="B148" s="16" t="s">
        <v>90</v>
      </c>
      <c r="C148" s="20">
        <f>SUM(C149+C157+C160+C163+C167+C171+C173)</f>
        <v>16012869</v>
      </c>
      <c r="D148" s="20">
        <f>SUM(D149+D157+D160+D163+D167+D171+D173)</f>
        <v>5166087</v>
      </c>
    </row>
    <row r="149" spans="2:4" x14ac:dyDescent="0.2">
      <c r="B149" s="12" t="s">
        <v>84</v>
      </c>
      <c r="C149" s="15">
        <f>SUM(C150:C156)</f>
        <v>9829188</v>
      </c>
      <c r="D149" s="15">
        <f>SUM(D150:D156)</f>
        <v>271207</v>
      </c>
    </row>
    <row r="150" spans="2:4" x14ac:dyDescent="0.2">
      <c r="B150" s="13" t="s">
        <v>85</v>
      </c>
      <c r="C150" s="14">
        <v>5412000</v>
      </c>
      <c r="D150" s="13"/>
    </row>
    <row r="151" spans="2:4" x14ac:dyDescent="0.2">
      <c r="B151" s="13" t="s">
        <v>91</v>
      </c>
      <c r="C151" s="13">
        <v>3509200</v>
      </c>
      <c r="D151" s="13">
        <v>115144</v>
      </c>
    </row>
    <row r="152" spans="2:4" x14ac:dyDescent="0.2">
      <c r="B152" s="13" t="s">
        <v>92</v>
      </c>
      <c r="C152" s="13">
        <v>136900</v>
      </c>
      <c r="D152" s="13">
        <v>2660</v>
      </c>
    </row>
    <row r="153" spans="2:4" ht="22.5" customHeight="1" x14ac:dyDescent="0.2">
      <c r="B153" s="21" t="s">
        <v>238</v>
      </c>
      <c r="C153" s="13">
        <v>70654</v>
      </c>
      <c r="D153" s="13">
        <v>2028</v>
      </c>
    </row>
    <row r="154" spans="2:4" x14ac:dyDescent="0.2">
      <c r="B154" s="13" t="s">
        <v>93</v>
      </c>
      <c r="C154" s="13">
        <v>200497</v>
      </c>
      <c r="D154" s="13">
        <v>151375</v>
      </c>
    </row>
    <row r="155" spans="2:4" x14ac:dyDescent="0.2">
      <c r="B155" s="13" t="s">
        <v>94</v>
      </c>
      <c r="C155" s="14">
        <v>476840</v>
      </c>
      <c r="D155" s="13"/>
    </row>
    <row r="156" spans="2:4" ht="21.75" customHeight="1" x14ac:dyDescent="0.2">
      <c r="B156" s="21" t="s">
        <v>239</v>
      </c>
      <c r="C156" s="14">
        <v>23097</v>
      </c>
      <c r="D156" s="13"/>
    </row>
    <row r="157" spans="2:4" x14ac:dyDescent="0.2">
      <c r="B157" s="12" t="s">
        <v>95</v>
      </c>
      <c r="C157" s="15">
        <f>SUM(C158:C159)</f>
        <v>1148700</v>
      </c>
      <c r="D157" s="15">
        <f>SUM(D158:D159)</f>
        <v>574000</v>
      </c>
    </row>
    <row r="158" spans="2:4" x14ac:dyDescent="0.2">
      <c r="B158" s="13" t="s">
        <v>87</v>
      </c>
      <c r="C158" s="14">
        <v>683700</v>
      </c>
      <c r="D158" s="13">
        <v>574000</v>
      </c>
    </row>
    <row r="159" spans="2:4" x14ac:dyDescent="0.2">
      <c r="B159" s="13" t="s">
        <v>88</v>
      </c>
      <c r="C159" s="14">
        <v>465000</v>
      </c>
      <c r="D159" s="13"/>
    </row>
    <row r="160" spans="2:4" x14ac:dyDescent="0.2">
      <c r="B160" s="12" t="s">
        <v>96</v>
      </c>
      <c r="C160" s="15">
        <f>SUM(C161:C162)</f>
        <v>1026401</v>
      </c>
      <c r="D160" s="15">
        <f>SUM(D161:D162)</f>
        <v>833400</v>
      </c>
    </row>
    <row r="161" spans="2:4" x14ac:dyDescent="0.2">
      <c r="B161" s="13" t="s">
        <v>97</v>
      </c>
      <c r="C161" s="14">
        <v>1001400</v>
      </c>
      <c r="D161" s="14">
        <v>811700</v>
      </c>
    </row>
    <row r="162" spans="2:4" x14ac:dyDescent="0.2">
      <c r="B162" s="13" t="s">
        <v>187</v>
      </c>
      <c r="C162" s="14">
        <v>25001</v>
      </c>
      <c r="D162" s="14">
        <v>21700</v>
      </c>
    </row>
    <row r="163" spans="2:4" x14ac:dyDescent="0.2">
      <c r="B163" s="12" t="s">
        <v>98</v>
      </c>
      <c r="C163" s="15">
        <f>SUM(C164:C166)</f>
        <v>655780</v>
      </c>
      <c r="D163" s="15">
        <f>SUM(D164:D166)</f>
        <v>526480</v>
      </c>
    </row>
    <row r="164" spans="2:4" x14ac:dyDescent="0.2">
      <c r="B164" s="13" t="s">
        <v>99</v>
      </c>
      <c r="C164" s="14">
        <v>179300</v>
      </c>
      <c r="D164" s="14">
        <v>175800</v>
      </c>
    </row>
    <row r="165" spans="2:4" x14ac:dyDescent="0.2">
      <c r="B165" s="13" t="s">
        <v>100</v>
      </c>
      <c r="C165" s="13">
        <v>469480</v>
      </c>
      <c r="D165" s="13">
        <v>350680</v>
      </c>
    </row>
    <row r="166" spans="2:4" x14ac:dyDescent="0.2">
      <c r="B166" s="13" t="s">
        <v>24</v>
      </c>
      <c r="C166" s="13">
        <v>7000</v>
      </c>
      <c r="D166" s="13"/>
    </row>
    <row r="167" spans="2:4" x14ac:dyDescent="0.2">
      <c r="B167" s="12" t="s">
        <v>101</v>
      </c>
      <c r="C167" s="15">
        <f>SUM(C168:C170)</f>
        <v>2357300</v>
      </c>
      <c r="D167" s="15">
        <f>SUM(D168:D170)</f>
        <v>2033100</v>
      </c>
    </row>
    <row r="168" spans="2:4" x14ac:dyDescent="0.2">
      <c r="B168" s="13" t="s">
        <v>102</v>
      </c>
      <c r="C168" s="14">
        <v>1326500</v>
      </c>
      <c r="D168" s="13">
        <v>1228200</v>
      </c>
    </row>
    <row r="169" spans="2:4" x14ac:dyDescent="0.2">
      <c r="B169" s="13" t="s">
        <v>103</v>
      </c>
      <c r="C169" s="14">
        <v>835800</v>
      </c>
      <c r="D169" s="13">
        <v>804900</v>
      </c>
    </row>
    <row r="170" spans="2:4" x14ac:dyDescent="0.2">
      <c r="B170" s="13" t="s">
        <v>28</v>
      </c>
      <c r="C170" s="13">
        <v>195000</v>
      </c>
      <c r="D170" s="14"/>
    </row>
    <row r="171" spans="2:4" x14ac:dyDescent="0.2">
      <c r="B171" s="12" t="s">
        <v>234</v>
      </c>
      <c r="C171" s="15">
        <f>SUM(C172:C172)</f>
        <v>824200</v>
      </c>
      <c r="D171" s="15">
        <f>SUM(D172:D172)</f>
        <v>773200</v>
      </c>
    </row>
    <row r="172" spans="2:4" x14ac:dyDescent="0.2">
      <c r="B172" s="13" t="s">
        <v>104</v>
      </c>
      <c r="C172" s="13">
        <v>824200</v>
      </c>
      <c r="D172" s="13">
        <v>773200</v>
      </c>
    </row>
    <row r="173" spans="2:4" x14ac:dyDescent="0.2">
      <c r="B173" s="12" t="s">
        <v>105</v>
      </c>
      <c r="C173" s="15">
        <f>SUM(C174)</f>
        <v>171300</v>
      </c>
      <c r="D173" s="15">
        <f>SUM(D174)</f>
        <v>154700</v>
      </c>
    </row>
    <row r="174" spans="2:4" x14ac:dyDescent="0.2">
      <c r="B174" s="13" t="s">
        <v>106</v>
      </c>
      <c r="C174" s="14">
        <v>171300</v>
      </c>
      <c r="D174" s="14">
        <v>154700</v>
      </c>
    </row>
    <row r="175" spans="2:4" x14ac:dyDescent="0.2">
      <c r="B175" s="16" t="s">
        <v>107</v>
      </c>
      <c r="C175" s="20">
        <f>SUM(C176+C178+C182+C185+C188+C191+C194+C197+C200)</f>
        <v>3395348</v>
      </c>
      <c r="D175" s="20">
        <f>SUM(D176+D178+D182+D185+D188+D191+D194+D197+D200)</f>
        <v>2474600</v>
      </c>
    </row>
    <row r="176" spans="2:4" x14ac:dyDescent="0.2">
      <c r="B176" s="12" t="s">
        <v>84</v>
      </c>
      <c r="C176" s="15">
        <f>SUM(C177:C177)</f>
        <v>346600</v>
      </c>
      <c r="D176" s="15">
        <f>SUM(D177:D177)</f>
        <v>0</v>
      </c>
    </row>
    <row r="177" spans="2:4" x14ac:dyDescent="0.2">
      <c r="B177" s="13" t="s">
        <v>85</v>
      </c>
      <c r="C177" s="14">
        <v>346600</v>
      </c>
      <c r="D177" s="13"/>
    </row>
    <row r="178" spans="2:4" x14ac:dyDescent="0.2">
      <c r="B178" s="12" t="s">
        <v>108</v>
      </c>
      <c r="C178" s="15">
        <f>SUM(C179:C181)</f>
        <v>1204548</v>
      </c>
      <c r="D178" s="15">
        <f>SUM(D179:D181)</f>
        <v>1007000</v>
      </c>
    </row>
    <row r="179" spans="2:4" x14ac:dyDescent="0.2">
      <c r="B179" s="13" t="s">
        <v>87</v>
      </c>
      <c r="C179" s="14">
        <v>1151200</v>
      </c>
      <c r="D179" s="13">
        <v>1007000</v>
      </c>
    </row>
    <row r="180" spans="2:4" x14ac:dyDescent="0.2">
      <c r="B180" s="13" t="s">
        <v>88</v>
      </c>
      <c r="C180" s="13">
        <v>3400</v>
      </c>
      <c r="D180" s="13"/>
    </row>
    <row r="181" spans="2:4" x14ac:dyDescent="0.2">
      <c r="B181" s="13" t="s">
        <v>109</v>
      </c>
      <c r="C181" s="13">
        <v>49948</v>
      </c>
      <c r="D181" s="13"/>
    </row>
    <row r="182" spans="2:4" x14ac:dyDescent="0.2">
      <c r="B182" s="12" t="s">
        <v>110</v>
      </c>
      <c r="C182" s="15">
        <f>SUM(C183:C184)</f>
        <v>529700</v>
      </c>
      <c r="D182" s="15">
        <f>SUM(D183:D184)</f>
        <v>428000</v>
      </c>
    </row>
    <row r="183" spans="2:4" x14ac:dyDescent="0.2">
      <c r="B183" s="13" t="s">
        <v>97</v>
      </c>
      <c r="C183" s="14">
        <v>494700</v>
      </c>
      <c r="D183" s="14">
        <v>428000</v>
      </c>
    </row>
    <row r="184" spans="2:4" x14ac:dyDescent="0.2">
      <c r="B184" s="13" t="s">
        <v>111</v>
      </c>
      <c r="C184" s="14">
        <v>35000</v>
      </c>
      <c r="D184" s="14"/>
    </row>
    <row r="185" spans="2:4" x14ac:dyDescent="0.2">
      <c r="B185" s="12" t="s">
        <v>112</v>
      </c>
      <c r="C185" s="15">
        <f>SUM(C186:C187)</f>
        <v>653000</v>
      </c>
      <c r="D185" s="15">
        <f>SUM(D186:D187)</f>
        <v>468200</v>
      </c>
    </row>
    <row r="186" spans="2:4" x14ac:dyDescent="0.2">
      <c r="B186" s="13" t="s">
        <v>99</v>
      </c>
      <c r="C186" s="14">
        <v>613000</v>
      </c>
      <c r="D186" s="14">
        <v>468200</v>
      </c>
    </row>
    <row r="187" spans="2:4" x14ac:dyDescent="0.2">
      <c r="B187" s="13" t="s">
        <v>113</v>
      </c>
      <c r="C187" s="13">
        <v>40000</v>
      </c>
      <c r="D187" s="13"/>
    </row>
    <row r="188" spans="2:4" x14ac:dyDescent="0.2">
      <c r="B188" s="12" t="s">
        <v>114</v>
      </c>
      <c r="C188" s="15">
        <f>SUM(C189:C190)</f>
        <v>179500</v>
      </c>
      <c r="D188" s="15">
        <f>SUM(D189:D190)</f>
        <v>163900</v>
      </c>
    </row>
    <row r="189" spans="2:4" x14ac:dyDescent="0.2">
      <c r="B189" s="13" t="s">
        <v>115</v>
      </c>
      <c r="C189" s="13">
        <v>166500</v>
      </c>
      <c r="D189" s="13">
        <v>163900</v>
      </c>
    </row>
    <row r="190" spans="2:4" x14ac:dyDescent="0.2">
      <c r="B190" s="13" t="s">
        <v>116</v>
      </c>
      <c r="C190" s="13">
        <v>13000</v>
      </c>
      <c r="D190" s="13"/>
    </row>
    <row r="191" spans="2:4" x14ac:dyDescent="0.2">
      <c r="B191" s="12" t="s">
        <v>117</v>
      </c>
      <c r="C191" s="15">
        <f>SUM(C192:C193)</f>
        <v>137600</v>
      </c>
      <c r="D191" s="15">
        <f>SUM(D192:D193)</f>
        <v>109500</v>
      </c>
    </row>
    <row r="192" spans="2:4" x14ac:dyDescent="0.2">
      <c r="B192" s="13" t="s">
        <v>118</v>
      </c>
      <c r="C192" s="14">
        <v>122600</v>
      </c>
      <c r="D192" s="13">
        <v>109500</v>
      </c>
    </row>
    <row r="193" spans="2:4" x14ac:dyDescent="0.2">
      <c r="B193" s="13" t="s">
        <v>119</v>
      </c>
      <c r="C193" s="14">
        <v>15000</v>
      </c>
      <c r="D193" s="13"/>
    </row>
    <row r="194" spans="2:4" x14ac:dyDescent="0.2">
      <c r="B194" s="12" t="s">
        <v>120</v>
      </c>
      <c r="C194" s="15">
        <f>SUM(C195:C196)</f>
        <v>116000</v>
      </c>
      <c r="D194" s="15">
        <f>SUM(D195:D196)</f>
        <v>102000</v>
      </c>
    </row>
    <row r="195" spans="2:4" x14ac:dyDescent="0.2">
      <c r="B195" s="13" t="s">
        <v>106</v>
      </c>
      <c r="C195" s="14">
        <v>113700</v>
      </c>
      <c r="D195" s="13">
        <v>102000</v>
      </c>
    </row>
    <row r="196" spans="2:4" x14ac:dyDescent="0.2">
      <c r="B196" s="13" t="s">
        <v>121</v>
      </c>
      <c r="C196" s="13">
        <v>2300</v>
      </c>
      <c r="D196" s="13"/>
    </row>
    <row r="197" spans="2:4" x14ac:dyDescent="0.2">
      <c r="B197" s="12" t="s">
        <v>122</v>
      </c>
      <c r="C197" s="15">
        <f>SUM(C198:C199)</f>
        <v>114900</v>
      </c>
      <c r="D197" s="15">
        <f>SUM(D198:D199)</f>
        <v>95200</v>
      </c>
    </row>
    <row r="198" spans="2:4" x14ac:dyDescent="0.2">
      <c r="B198" s="13" t="s">
        <v>123</v>
      </c>
      <c r="C198" s="14">
        <v>112200</v>
      </c>
      <c r="D198" s="13">
        <v>95200</v>
      </c>
    </row>
    <row r="199" spans="2:4" x14ac:dyDescent="0.2">
      <c r="B199" s="13" t="s">
        <v>124</v>
      </c>
      <c r="C199" s="13">
        <v>2700</v>
      </c>
      <c r="D199" s="13"/>
    </row>
    <row r="200" spans="2:4" x14ac:dyDescent="0.2">
      <c r="B200" s="12" t="s">
        <v>125</v>
      </c>
      <c r="C200" s="15">
        <f>SUM(C201:C202)</f>
        <v>113500</v>
      </c>
      <c r="D200" s="15">
        <f>SUM(D201:D202)</f>
        <v>100800</v>
      </c>
    </row>
    <row r="201" spans="2:4" x14ac:dyDescent="0.2">
      <c r="B201" s="13" t="s">
        <v>126</v>
      </c>
      <c r="C201" s="14">
        <v>113000</v>
      </c>
      <c r="D201" s="13">
        <v>100800</v>
      </c>
    </row>
    <row r="202" spans="2:4" x14ac:dyDescent="0.2">
      <c r="B202" s="13" t="s">
        <v>127</v>
      </c>
      <c r="C202" s="13">
        <v>500</v>
      </c>
      <c r="D202" s="13"/>
    </row>
    <row r="203" spans="2:4" x14ac:dyDescent="0.2">
      <c r="B203" s="16" t="s">
        <v>128</v>
      </c>
      <c r="C203" s="20">
        <f>SUM(C204+C208+C210+C212+C214+C216+C218+C220+C222+C224+C226+C228+C230+C232)</f>
        <v>12789933</v>
      </c>
      <c r="D203" s="20">
        <f>SUM(D204+D208+D210+D212+D214+D216+D218+D220+D222+D224+D226+D228+D230+D232)</f>
        <v>7529168</v>
      </c>
    </row>
    <row r="204" spans="2:4" x14ac:dyDescent="0.2">
      <c r="B204" s="12" t="s">
        <v>84</v>
      </c>
      <c r="C204" s="15">
        <f>SUM(C205:C207)</f>
        <v>8688228</v>
      </c>
      <c r="D204" s="15">
        <f>SUM(D205:D207)</f>
        <v>6166633</v>
      </c>
    </row>
    <row r="205" spans="2:4" x14ac:dyDescent="0.2">
      <c r="B205" s="13" t="s">
        <v>85</v>
      </c>
      <c r="C205" s="14">
        <v>8024200</v>
      </c>
      <c r="D205" s="13">
        <v>5692000</v>
      </c>
    </row>
    <row r="206" spans="2:4" x14ac:dyDescent="0.2">
      <c r="B206" s="13" t="s">
        <v>129</v>
      </c>
      <c r="C206" s="14">
        <v>60000</v>
      </c>
      <c r="D206" s="13"/>
    </row>
    <row r="207" spans="2:4" x14ac:dyDescent="0.2">
      <c r="B207" s="13" t="s">
        <v>130</v>
      </c>
      <c r="C207" s="13">
        <v>604028</v>
      </c>
      <c r="D207" s="13">
        <v>474633</v>
      </c>
    </row>
    <row r="208" spans="2:4" x14ac:dyDescent="0.2">
      <c r="B208" s="12" t="s">
        <v>131</v>
      </c>
      <c r="C208" s="15">
        <f>SUM(C209)</f>
        <v>154700</v>
      </c>
      <c r="D208" s="15">
        <f>SUM(D209)</f>
        <v>147635</v>
      </c>
    </row>
    <row r="209" spans="2:4" x14ac:dyDescent="0.2">
      <c r="B209" s="13" t="s">
        <v>87</v>
      </c>
      <c r="C209" s="14">
        <v>154700</v>
      </c>
      <c r="D209" s="13">
        <v>147635</v>
      </c>
    </row>
    <row r="210" spans="2:4" x14ac:dyDescent="0.2">
      <c r="B210" s="12" t="s">
        <v>132</v>
      </c>
      <c r="C210" s="15">
        <f>SUM(C211)</f>
        <v>117900</v>
      </c>
      <c r="D210" s="15">
        <f>SUM(D211)</f>
        <v>102100</v>
      </c>
    </row>
    <row r="211" spans="2:4" x14ac:dyDescent="0.2">
      <c r="B211" s="13" t="s">
        <v>97</v>
      </c>
      <c r="C211" s="13">
        <v>117900</v>
      </c>
      <c r="D211" s="13">
        <v>102100</v>
      </c>
    </row>
    <row r="212" spans="2:4" x14ac:dyDescent="0.2">
      <c r="B212" s="12" t="s">
        <v>133</v>
      </c>
      <c r="C212" s="15">
        <f>SUM(C213)</f>
        <v>124600</v>
      </c>
      <c r="D212" s="15">
        <f>SUM(D213)</f>
        <v>96100</v>
      </c>
    </row>
    <row r="213" spans="2:4" x14ac:dyDescent="0.2">
      <c r="B213" s="13" t="s">
        <v>99</v>
      </c>
      <c r="C213" s="14">
        <v>124600</v>
      </c>
      <c r="D213" s="13">
        <v>96100</v>
      </c>
    </row>
    <row r="214" spans="2:4" x14ac:dyDescent="0.2">
      <c r="B214" s="12" t="s">
        <v>134</v>
      </c>
      <c r="C214" s="15">
        <f>SUM(C215)</f>
        <v>111600</v>
      </c>
      <c r="D214" s="15">
        <f>SUM(D215)</f>
        <v>95000</v>
      </c>
    </row>
    <row r="215" spans="2:4" x14ac:dyDescent="0.2">
      <c r="B215" s="13" t="s">
        <v>102</v>
      </c>
      <c r="C215" s="13">
        <v>111600</v>
      </c>
      <c r="D215" s="13">
        <v>95000</v>
      </c>
    </row>
    <row r="216" spans="2:4" x14ac:dyDescent="0.2">
      <c r="B216" s="12" t="s">
        <v>135</v>
      </c>
      <c r="C216" s="15">
        <f>SUM(C217)</f>
        <v>110400</v>
      </c>
      <c r="D216" s="15">
        <f>SUM(D217)</f>
        <v>98200</v>
      </c>
    </row>
    <row r="217" spans="2:4" x14ac:dyDescent="0.2">
      <c r="B217" s="13" t="s">
        <v>118</v>
      </c>
      <c r="C217" s="13">
        <v>110400</v>
      </c>
      <c r="D217" s="13">
        <v>98200</v>
      </c>
    </row>
    <row r="218" spans="2:4" x14ac:dyDescent="0.2">
      <c r="B218" s="12" t="s">
        <v>136</v>
      </c>
      <c r="C218" s="15">
        <f>SUM(C219)</f>
        <v>117200</v>
      </c>
      <c r="D218" s="15">
        <f>SUM(D219)</f>
        <v>94600</v>
      </c>
    </row>
    <row r="219" spans="2:4" x14ac:dyDescent="0.2">
      <c r="B219" s="13" t="s">
        <v>106</v>
      </c>
      <c r="C219" s="14">
        <v>117200</v>
      </c>
      <c r="D219" s="13">
        <v>94600</v>
      </c>
    </row>
    <row r="220" spans="2:4" x14ac:dyDescent="0.2">
      <c r="B220" s="12" t="s">
        <v>137</v>
      </c>
      <c r="C220" s="15">
        <f>SUM(C221)</f>
        <v>120300</v>
      </c>
      <c r="D220" s="15">
        <f>SUM(D221)</f>
        <v>109000</v>
      </c>
    </row>
    <row r="221" spans="2:4" x14ac:dyDescent="0.2">
      <c r="B221" s="13" t="s">
        <v>123</v>
      </c>
      <c r="C221" s="13">
        <v>120300</v>
      </c>
      <c r="D221" s="13">
        <v>109000</v>
      </c>
    </row>
    <row r="222" spans="2:4" x14ac:dyDescent="0.2">
      <c r="B222" s="12" t="s">
        <v>138</v>
      </c>
      <c r="C222" s="15">
        <f>SUM(C223)</f>
        <v>251700</v>
      </c>
      <c r="D222" s="15">
        <f>SUM(D223)</f>
        <v>212500</v>
      </c>
    </row>
    <row r="223" spans="2:4" x14ac:dyDescent="0.2">
      <c r="B223" s="13" t="s">
        <v>126</v>
      </c>
      <c r="C223" s="13">
        <v>251700</v>
      </c>
      <c r="D223" s="13">
        <v>212500</v>
      </c>
    </row>
    <row r="224" spans="2:4" x14ac:dyDescent="0.2">
      <c r="B224" s="12" t="s">
        <v>139</v>
      </c>
      <c r="C224" s="15">
        <f>SUM(C225)</f>
        <v>121400</v>
      </c>
      <c r="D224" s="15">
        <f>SUM(D225)</f>
        <v>103100</v>
      </c>
    </row>
    <row r="225" spans="2:4" x14ac:dyDescent="0.2">
      <c r="B225" s="13" t="s">
        <v>140</v>
      </c>
      <c r="C225" s="13">
        <v>121400</v>
      </c>
      <c r="D225" s="13">
        <v>103100</v>
      </c>
    </row>
    <row r="226" spans="2:4" x14ac:dyDescent="0.2">
      <c r="B226" s="12" t="s">
        <v>141</v>
      </c>
      <c r="C226" s="15">
        <f>SUM(C227)</f>
        <v>113800</v>
      </c>
      <c r="D226" s="15">
        <f>SUM(D227)</f>
        <v>98800</v>
      </c>
    </row>
    <row r="227" spans="2:4" x14ac:dyDescent="0.2">
      <c r="B227" s="13" t="s">
        <v>142</v>
      </c>
      <c r="C227" s="13">
        <v>113800</v>
      </c>
      <c r="D227" s="13">
        <v>98800</v>
      </c>
    </row>
    <row r="228" spans="2:4" x14ac:dyDescent="0.2">
      <c r="B228" s="12" t="s">
        <v>143</v>
      </c>
      <c r="C228" s="15">
        <f>SUM(C229)</f>
        <v>132200</v>
      </c>
      <c r="D228" s="15">
        <f>SUM(D229)</f>
        <v>115200</v>
      </c>
    </row>
    <row r="229" spans="2:4" x14ac:dyDescent="0.2">
      <c r="B229" s="13" t="s">
        <v>144</v>
      </c>
      <c r="C229" s="13">
        <v>132200</v>
      </c>
      <c r="D229" s="13">
        <v>115200</v>
      </c>
    </row>
    <row r="230" spans="2:4" x14ac:dyDescent="0.2">
      <c r="B230" s="12" t="s">
        <v>145</v>
      </c>
      <c r="C230" s="15">
        <f>SUM(C231)</f>
        <v>108000</v>
      </c>
      <c r="D230" s="15">
        <f>SUM(D231)</f>
        <v>90300</v>
      </c>
    </row>
    <row r="231" spans="2:4" x14ac:dyDescent="0.2">
      <c r="B231" s="13" t="s">
        <v>146</v>
      </c>
      <c r="C231" s="13">
        <v>108000</v>
      </c>
      <c r="D231" s="13">
        <v>90300</v>
      </c>
    </row>
    <row r="232" spans="2:4" x14ac:dyDescent="0.2">
      <c r="B232" s="12" t="s">
        <v>147</v>
      </c>
      <c r="C232" s="15">
        <f>SUM(C233)</f>
        <v>2517905</v>
      </c>
      <c r="D232" s="15">
        <f>SUM(D233)</f>
        <v>0</v>
      </c>
    </row>
    <row r="233" spans="2:4" x14ac:dyDescent="0.2">
      <c r="B233" s="13" t="s">
        <v>148</v>
      </c>
      <c r="C233" s="14">
        <v>2517905</v>
      </c>
      <c r="D233" s="14"/>
    </row>
    <row r="234" spans="2:4" x14ac:dyDescent="0.2">
      <c r="B234" s="16" t="s">
        <v>149</v>
      </c>
      <c r="C234" s="20">
        <f>SUM(C235+C239+C242+C245+C248+C250+C252+C255+C258+C261+C263+C266)</f>
        <v>5921582</v>
      </c>
      <c r="D234" s="20">
        <f>SUM(D235+D239+D242+D245+D248+D250+D252+D255+D258+D261+D263+D266)</f>
        <v>1252136</v>
      </c>
    </row>
    <row r="235" spans="2:4" x14ac:dyDescent="0.2">
      <c r="B235" s="12" t="s">
        <v>84</v>
      </c>
      <c r="C235" s="15">
        <f>SUM(C236:C238)</f>
        <v>3361482</v>
      </c>
      <c r="D235" s="15">
        <f>SUM(D236:D238)</f>
        <v>238836</v>
      </c>
    </row>
    <row r="236" spans="2:4" x14ac:dyDescent="0.2">
      <c r="B236" s="13" t="s">
        <v>85</v>
      </c>
      <c r="C236" s="14">
        <v>3196382</v>
      </c>
      <c r="D236" s="13">
        <v>158000</v>
      </c>
    </row>
    <row r="237" spans="2:4" x14ac:dyDescent="0.2">
      <c r="B237" s="13" t="s">
        <v>91</v>
      </c>
      <c r="C237" s="13">
        <v>105100</v>
      </c>
      <c r="D237" s="13">
        <v>80836</v>
      </c>
    </row>
    <row r="238" spans="2:4" x14ac:dyDescent="0.2">
      <c r="B238" s="13" t="s">
        <v>11</v>
      </c>
      <c r="C238" s="14">
        <v>60000</v>
      </c>
      <c r="D238" s="13"/>
    </row>
    <row r="239" spans="2:4" x14ac:dyDescent="0.2">
      <c r="B239" s="12" t="s">
        <v>150</v>
      </c>
      <c r="C239" s="15">
        <f>SUM(C240:C241)</f>
        <v>124800</v>
      </c>
      <c r="D239" s="15">
        <f>SUM(D240:D241)</f>
        <v>103500</v>
      </c>
    </row>
    <row r="240" spans="2:4" x14ac:dyDescent="0.2">
      <c r="B240" s="13" t="s">
        <v>87</v>
      </c>
      <c r="C240" s="13">
        <v>124700</v>
      </c>
      <c r="D240" s="14">
        <v>103500</v>
      </c>
    </row>
    <row r="241" spans="2:4" x14ac:dyDescent="0.2">
      <c r="B241" s="13" t="s">
        <v>88</v>
      </c>
      <c r="C241" s="13">
        <v>100</v>
      </c>
      <c r="D241" s="14"/>
    </row>
    <row r="242" spans="2:4" x14ac:dyDescent="0.2">
      <c r="B242" s="12" t="s">
        <v>151</v>
      </c>
      <c r="C242" s="15">
        <f>SUM(C243:C244)</f>
        <v>140600</v>
      </c>
      <c r="D242" s="15">
        <f>SUM(D243:D244)</f>
        <v>104600</v>
      </c>
    </row>
    <row r="243" spans="2:4" x14ac:dyDescent="0.2">
      <c r="B243" s="13" t="s">
        <v>97</v>
      </c>
      <c r="C243" s="14">
        <v>140500</v>
      </c>
      <c r="D243" s="13">
        <v>104600</v>
      </c>
    </row>
    <row r="244" spans="2:4" x14ac:dyDescent="0.2">
      <c r="B244" s="13" t="s">
        <v>111</v>
      </c>
      <c r="C244" s="13">
        <v>100</v>
      </c>
      <c r="D244" s="13"/>
    </row>
    <row r="245" spans="2:4" x14ac:dyDescent="0.2">
      <c r="B245" s="12" t="s">
        <v>152</v>
      </c>
      <c r="C245" s="15">
        <f>SUM(C246:C247)</f>
        <v>76800</v>
      </c>
      <c r="D245" s="15">
        <f>SUM(D246:D247)</f>
        <v>59200</v>
      </c>
    </row>
    <row r="246" spans="2:4" x14ac:dyDescent="0.2">
      <c r="B246" s="13" t="s">
        <v>99</v>
      </c>
      <c r="C246" s="13">
        <v>76600</v>
      </c>
      <c r="D246" s="13">
        <v>59200</v>
      </c>
    </row>
    <row r="247" spans="2:4" x14ac:dyDescent="0.2">
      <c r="B247" s="13" t="s">
        <v>113</v>
      </c>
      <c r="C247" s="13">
        <v>200</v>
      </c>
      <c r="D247" s="13"/>
    </row>
    <row r="248" spans="2:4" x14ac:dyDescent="0.2">
      <c r="B248" s="12" t="s">
        <v>153</v>
      </c>
      <c r="C248" s="15">
        <f>SUM(C249)</f>
        <v>100700</v>
      </c>
      <c r="D248" s="15">
        <f>SUM(D249)</f>
        <v>73700</v>
      </c>
    </row>
    <row r="249" spans="2:4" x14ac:dyDescent="0.2">
      <c r="B249" s="13" t="s">
        <v>102</v>
      </c>
      <c r="C249" s="13">
        <v>100700</v>
      </c>
      <c r="D249" s="13">
        <v>73700</v>
      </c>
    </row>
    <row r="250" spans="2:4" x14ac:dyDescent="0.2">
      <c r="B250" s="12" t="s">
        <v>154</v>
      </c>
      <c r="C250" s="15">
        <f>SUM(C251:C251)</f>
        <v>100700</v>
      </c>
      <c r="D250" s="15">
        <f>SUM(D251:D251)</f>
        <v>76000</v>
      </c>
    </row>
    <row r="251" spans="2:4" x14ac:dyDescent="0.2">
      <c r="B251" s="13" t="s">
        <v>118</v>
      </c>
      <c r="C251" s="14">
        <v>100700</v>
      </c>
      <c r="D251" s="13">
        <v>76000</v>
      </c>
    </row>
    <row r="252" spans="2:4" x14ac:dyDescent="0.2">
      <c r="B252" s="12" t="s">
        <v>155</v>
      </c>
      <c r="C252" s="15">
        <f>SUM(C253:C254)</f>
        <v>110200</v>
      </c>
      <c r="D252" s="15">
        <f>SUM(D253:D254)</f>
        <v>81700</v>
      </c>
    </row>
    <row r="253" spans="2:4" x14ac:dyDescent="0.2">
      <c r="B253" s="13" t="s">
        <v>106</v>
      </c>
      <c r="C253" s="13">
        <v>110100</v>
      </c>
      <c r="D253" s="13">
        <v>81700</v>
      </c>
    </row>
    <row r="254" spans="2:4" x14ac:dyDescent="0.2">
      <c r="B254" s="13" t="s">
        <v>121</v>
      </c>
      <c r="C254" s="13">
        <v>100</v>
      </c>
      <c r="D254" s="13"/>
    </row>
    <row r="255" spans="2:4" x14ac:dyDescent="0.2">
      <c r="B255" s="12" t="s">
        <v>156</v>
      </c>
      <c r="C255" s="15">
        <f>SUM(C256:C257)</f>
        <v>1403200</v>
      </c>
      <c r="D255" s="15">
        <f>SUM(D256:D257)</f>
        <v>152100</v>
      </c>
    </row>
    <row r="256" spans="2:4" x14ac:dyDescent="0.2">
      <c r="B256" s="13" t="s">
        <v>123</v>
      </c>
      <c r="C256" s="13">
        <v>1399300</v>
      </c>
      <c r="D256" s="13">
        <v>152100</v>
      </c>
    </row>
    <row r="257" spans="2:4" x14ac:dyDescent="0.2">
      <c r="B257" s="13" t="s">
        <v>124</v>
      </c>
      <c r="C257" s="13">
        <v>3900</v>
      </c>
      <c r="D257" s="13"/>
    </row>
    <row r="258" spans="2:4" x14ac:dyDescent="0.2">
      <c r="B258" s="12" t="s">
        <v>157</v>
      </c>
      <c r="C258" s="15">
        <f>SUM(C259:C260)</f>
        <v>136200</v>
      </c>
      <c r="D258" s="15">
        <f>SUM(D259:D260)</f>
        <v>98800</v>
      </c>
    </row>
    <row r="259" spans="2:4" x14ac:dyDescent="0.2">
      <c r="B259" s="13" t="s">
        <v>126</v>
      </c>
      <c r="C259" s="13">
        <v>136100</v>
      </c>
      <c r="D259" s="13">
        <v>98800</v>
      </c>
    </row>
    <row r="260" spans="2:4" x14ac:dyDescent="0.2">
      <c r="B260" s="13" t="s">
        <v>127</v>
      </c>
      <c r="C260" s="13">
        <v>100</v>
      </c>
      <c r="D260" s="13"/>
    </row>
    <row r="261" spans="2:4" x14ac:dyDescent="0.2">
      <c r="B261" s="12" t="s">
        <v>158</v>
      </c>
      <c r="C261" s="15">
        <f>SUM(C262:C262)</f>
        <v>98100</v>
      </c>
      <c r="D261" s="15">
        <f>SUM(D262:D262)</f>
        <v>72800</v>
      </c>
    </row>
    <row r="262" spans="2:4" x14ac:dyDescent="0.2">
      <c r="B262" s="13" t="s">
        <v>140</v>
      </c>
      <c r="C262" s="13">
        <v>98100</v>
      </c>
      <c r="D262" s="13">
        <v>72800</v>
      </c>
    </row>
    <row r="263" spans="2:4" x14ac:dyDescent="0.2">
      <c r="B263" s="12" t="s">
        <v>159</v>
      </c>
      <c r="C263" s="15">
        <f>SUM(C264:C265)</f>
        <v>133400</v>
      </c>
      <c r="D263" s="15">
        <f>SUM(D264:D265)</f>
        <v>96200</v>
      </c>
    </row>
    <row r="264" spans="2:4" x14ac:dyDescent="0.2">
      <c r="B264" s="13" t="s">
        <v>142</v>
      </c>
      <c r="C264" s="13">
        <v>132600</v>
      </c>
      <c r="D264" s="13">
        <v>96200</v>
      </c>
    </row>
    <row r="265" spans="2:4" x14ac:dyDescent="0.2">
      <c r="B265" s="13" t="s">
        <v>160</v>
      </c>
      <c r="C265" s="13">
        <v>800</v>
      </c>
      <c r="D265" s="13"/>
    </row>
    <row r="266" spans="2:4" x14ac:dyDescent="0.2">
      <c r="B266" s="12" t="s">
        <v>161</v>
      </c>
      <c r="C266" s="15">
        <f>SUM(C267:C268)</f>
        <v>135400</v>
      </c>
      <c r="D266" s="15">
        <f>SUM(D267:D268)</f>
        <v>94700</v>
      </c>
    </row>
    <row r="267" spans="2:4" x14ac:dyDescent="0.2">
      <c r="B267" s="13" t="s">
        <v>144</v>
      </c>
      <c r="C267" s="13">
        <v>135300</v>
      </c>
      <c r="D267" s="14">
        <v>94700</v>
      </c>
    </row>
    <row r="268" spans="2:4" x14ac:dyDescent="0.2">
      <c r="B268" s="13" t="s">
        <v>162</v>
      </c>
      <c r="C268" s="13">
        <v>100</v>
      </c>
      <c r="D268" s="13"/>
    </row>
    <row r="269" spans="2:4" x14ac:dyDescent="0.2">
      <c r="B269" s="16" t="s">
        <v>163</v>
      </c>
      <c r="C269" s="20">
        <f>SUM(C270)</f>
        <v>11233187</v>
      </c>
      <c r="D269" s="20">
        <f>SUM(D270)</f>
        <v>0</v>
      </c>
    </row>
    <row r="270" spans="2:4" x14ac:dyDescent="0.2">
      <c r="B270" s="12" t="s">
        <v>164</v>
      </c>
      <c r="C270" s="15">
        <f>SUM(C271:C275)</f>
        <v>11233187</v>
      </c>
      <c r="D270" s="15">
        <f>SUM(D271:D275)</f>
        <v>0</v>
      </c>
    </row>
    <row r="271" spans="2:4" x14ac:dyDescent="0.2">
      <c r="B271" s="13" t="s">
        <v>85</v>
      </c>
      <c r="C271" s="13">
        <v>5545834</v>
      </c>
      <c r="D271" s="13"/>
    </row>
    <row r="272" spans="2:4" x14ac:dyDescent="0.2">
      <c r="B272" s="13" t="s">
        <v>165</v>
      </c>
      <c r="C272" s="14">
        <v>3000000</v>
      </c>
      <c r="D272" s="14"/>
    </row>
    <row r="273" spans="2:4" ht="22.5" x14ac:dyDescent="0.2">
      <c r="B273" s="21" t="s">
        <v>244</v>
      </c>
      <c r="C273" s="14">
        <v>1037</v>
      </c>
      <c r="D273" s="14"/>
    </row>
    <row r="274" spans="2:4" x14ac:dyDescent="0.2">
      <c r="B274" s="13" t="s">
        <v>166</v>
      </c>
      <c r="C274" s="14">
        <v>719316</v>
      </c>
      <c r="D274" s="14"/>
    </row>
    <row r="275" spans="2:4" x14ac:dyDescent="0.2">
      <c r="B275" s="22" t="s">
        <v>167</v>
      </c>
      <c r="C275" s="23">
        <v>1967000</v>
      </c>
      <c r="D275" s="24" t="s">
        <v>186</v>
      </c>
    </row>
    <row r="276" spans="2:4" x14ac:dyDescent="0.2">
      <c r="B276" s="25" t="s">
        <v>168</v>
      </c>
      <c r="C276" s="26">
        <f>C12+C138+C144+C148+C175+C203+C234+C269</f>
        <v>85642161</v>
      </c>
      <c r="D276" s="26">
        <f>D12+D138+D144+D148+D175+D203+D234+D269</f>
        <v>45533081</v>
      </c>
    </row>
    <row r="277" spans="2:4" x14ac:dyDescent="0.2">
      <c r="B277" s="13" t="s">
        <v>169</v>
      </c>
      <c r="C277" s="12"/>
      <c r="D277" s="13"/>
    </row>
    <row r="278" spans="2:4" x14ac:dyDescent="0.2">
      <c r="B278" s="13" t="s">
        <v>170</v>
      </c>
      <c r="C278" s="14">
        <f>SUM(C14+C18+C22+C27+C31+C35+C40+C45+C50+C55+C59+C63+C68+C73+C78+C83+C88+C93+C98+C102+C106+C111+C115+C120+C125+C130+C135)</f>
        <v>19231100</v>
      </c>
      <c r="D278" s="14">
        <f>SUM(D14+D18+D22+D27+D31+D35+D40+D45+D50+D55+D59+D63+D68+D73+D78+D83+D88+D93+D98+D102+D106+D111+D115+D120+D125+D130+D135)</f>
        <v>18157900</v>
      </c>
    </row>
    <row r="279" spans="2:4" x14ac:dyDescent="0.2">
      <c r="B279" s="13" t="s">
        <v>171</v>
      </c>
      <c r="C279" s="14">
        <f>SUM(C25+C38+C43+C53+C66+C71+C76+C81+C91+C96+C109+C118+C123+C128+C133)</f>
        <v>231780</v>
      </c>
      <c r="D279" s="14">
        <f>SUM(D25+D38+D43+D53+D66+D71+D76+D81+D91+D96+D109+D118+D123+D128+D133)</f>
        <v>64500</v>
      </c>
    </row>
    <row r="280" spans="2:4" x14ac:dyDescent="0.2">
      <c r="B280" s="13" t="s">
        <v>172</v>
      </c>
      <c r="C280" s="14">
        <f>SUM(C147+C151+C165+C169+C172+C207+C237)</f>
        <v>7748808</v>
      </c>
      <c r="D280" s="14">
        <f>SUM(D147+D151+D165+D169+D172+D207+D237)</f>
        <v>2599393</v>
      </c>
    </row>
    <row r="281" spans="2:4" x14ac:dyDescent="0.2">
      <c r="B281" s="13" t="s">
        <v>173</v>
      </c>
      <c r="C281" s="14">
        <f>SUM(C152)</f>
        <v>136900</v>
      </c>
      <c r="D281" s="14">
        <f>SUM(D152)</f>
        <v>2660</v>
      </c>
    </row>
    <row r="282" spans="2:4" x14ac:dyDescent="0.2">
      <c r="B282" s="13" t="s">
        <v>174</v>
      </c>
      <c r="C282" s="14">
        <f>SUM(C154)</f>
        <v>200497</v>
      </c>
      <c r="D282" s="14">
        <f>SUM(D154)</f>
        <v>151375</v>
      </c>
    </row>
    <row r="283" spans="2:4" x14ac:dyDescent="0.2">
      <c r="B283" s="13" t="s">
        <v>175</v>
      </c>
      <c r="C283" s="14">
        <f>SUM(C16+C20+C24+C29+C33+C37+C42+C48+C52+C57+C61+C65+C70+C75+C80+C86+C90+C95+C100+C104+C108+C113+C117+C122+C127+C132+C143+C159+C166+C170+C180+C184+C187+C190+C193+C196+C199+C202+C206+C238+C241+C244+C247+C254+C260+C265+C268+C257)</f>
        <v>1982822</v>
      </c>
      <c r="D283" s="14">
        <f>SUM(D16+D20+D24+D29+D33+D37+D42+D48+D52+D57+D61+D65+D70+D75+D80+D86+D90+D95+D100+D104+D108+D113+D117+D122+D127+D132+D143+D159+D166+D170+D180+D184+D187+D190+D193+D196+D199+D202+D206+D238+D241+D244+D247+D254+D260+D265+D268+D257)</f>
        <v>0</v>
      </c>
    </row>
    <row r="284" spans="2:4" x14ac:dyDescent="0.2">
      <c r="B284" s="13" t="s">
        <v>176</v>
      </c>
      <c r="C284" s="14">
        <f>SUM(C15+C19+C23+C28+C32+C36+C41+C46+C51+C56+C60+C64+C69+C74+C79+C84+C89+C94+C99+C103+C107+C112+C116+C121+C126+C131+C136+C140+C150+C158+C161+C164+C168+C177+C179+C183+C186+C189+C192+C195+C198+C201+C205+C209+C211+C213+C174+C215+C217+C219+C221+C223+C225+C227+C229+C231+C233+C236+C240+C243+C246+C249+C251+C253+C256+C259+C262+C264+C267+C271+C142+C146)</f>
        <v>49077461</v>
      </c>
      <c r="D284" s="14">
        <f>SUM(D15+D19+D23+D28+D32+D36+D41+D51+D56+D60+D64+D69+D74+D79+D84+D89+D94+D99+D103+D107+D112+D116+D121+D126+D131+D136+D140+D150+D158+D161+D164+D168+D177+D179+D183+D186+D189+D192+D195+D198+D201+D205+D209+D211+D213+D174+D215+D217+D219+D221+D223+D225+D227+D229+D231+D233+D236+D240+D243+D246+D249+D251+D253+D256+D259+D262+D264+D267+D271+D142+D146)</f>
        <v>24520085</v>
      </c>
    </row>
    <row r="285" spans="2:4" x14ac:dyDescent="0.2">
      <c r="B285" s="13" t="s">
        <v>177</v>
      </c>
      <c r="C285" s="14">
        <f>SUM(C155)</f>
        <v>476840</v>
      </c>
      <c r="D285" s="14">
        <f>SUM(D155)</f>
        <v>0</v>
      </c>
    </row>
    <row r="286" spans="2:4" x14ac:dyDescent="0.2">
      <c r="B286" s="13" t="s">
        <v>178</v>
      </c>
      <c r="C286" s="14">
        <f>SUM(C47+C85)</f>
        <v>441500</v>
      </c>
      <c r="D286" s="13">
        <f>SUM(D47+D85)</f>
        <v>5800</v>
      </c>
    </row>
    <row r="287" spans="2:4" x14ac:dyDescent="0.2">
      <c r="B287" s="13" t="s">
        <v>179</v>
      </c>
      <c r="C287" s="14">
        <f>SUM(C181)</f>
        <v>49948</v>
      </c>
      <c r="D287" s="14">
        <f>SUM(D181)</f>
        <v>0</v>
      </c>
    </row>
    <row r="288" spans="2:4" ht="45" x14ac:dyDescent="0.2">
      <c r="B288" s="21" t="s">
        <v>236</v>
      </c>
      <c r="C288" s="14">
        <f>SUM(C153)</f>
        <v>70654</v>
      </c>
      <c r="D288" s="14">
        <f>SUM(D153)</f>
        <v>2028</v>
      </c>
    </row>
    <row r="289" spans="2:4" x14ac:dyDescent="0.2">
      <c r="B289" s="13" t="s">
        <v>180</v>
      </c>
      <c r="C289" s="14">
        <f>SUM(C137)</f>
        <v>258400</v>
      </c>
      <c r="D289" s="14">
        <f>SUM(D137)</f>
        <v>7640</v>
      </c>
    </row>
    <row r="290" spans="2:4" ht="12" customHeight="1" x14ac:dyDescent="0.2">
      <c r="B290" s="21" t="s">
        <v>185</v>
      </c>
      <c r="C290" s="14">
        <f>SUM(C162)</f>
        <v>25001</v>
      </c>
      <c r="D290" s="14">
        <f>SUM(D162)</f>
        <v>21700</v>
      </c>
    </row>
    <row r="291" spans="2:4" ht="21" customHeight="1" x14ac:dyDescent="0.2">
      <c r="B291" s="21" t="s">
        <v>235</v>
      </c>
      <c r="C291" s="14">
        <f>SUM(C156)</f>
        <v>23097</v>
      </c>
      <c r="D291" s="14">
        <f>SUM(D156)</f>
        <v>0</v>
      </c>
    </row>
    <row r="292" spans="2:4" x14ac:dyDescent="0.2">
      <c r="B292" s="13" t="s">
        <v>181</v>
      </c>
      <c r="C292" s="14">
        <f>SUM(C272)</f>
        <v>3000000</v>
      </c>
      <c r="D292" s="14">
        <f>SUM(D272)</f>
        <v>0</v>
      </c>
    </row>
    <row r="293" spans="2:4" x14ac:dyDescent="0.2">
      <c r="B293" s="13" t="s">
        <v>245</v>
      </c>
      <c r="C293" s="14">
        <f>SUM(C273)</f>
        <v>1037</v>
      </c>
      <c r="D293" s="14"/>
    </row>
    <row r="294" spans="2:4" x14ac:dyDescent="0.2">
      <c r="B294" s="13" t="s">
        <v>182</v>
      </c>
      <c r="C294" s="14">
        <f>SUM(C274)</f>
        <v>719316</v>
      </c>
      <c r="D294" s="14">
        <f>SUM(D274)</f>
        <v>0</v>
      </c>
    </row>
    <row r="295" spans="2:4" x14ac:dyDescent="0.2">
      <c r="B295" s="22" t="s">
        <v>183</v>
      </c>
      <c r="C295" s="14">
        <f>SUM(C275)</f>
        <v>1967000</v>
      </c>
      <c r="D295" s="14">
        <f>SUM(D275)</f>
        <v>0</v>
      </c>
    </row>
    <row r="296" spans="2:4" x14ac:dyDescent="0.2">
      <c r="B296" s="12"/>
      <c r="C296" s="15"/>
      <c r="D296" s="15"/>
    </row>
    <row r="297" spans="2:4" x14ac:dyDescent="0.2">
      <c r="B297" s="12" t="s">
        <v>184</v>
      </c>
      <c r="C297" s="15">
        <v>141329</v>
      </c>
      <c r="D297" s="14"/>
    </row>
    <row r="298" spans="2:4" x14ac:dyDescent="0.2">
      <c r="B298" s="27"/>
      <c r="C298" s="28"/>
      <c r="D298" s="29"/>
    </row>
    <row r="299" spans="2:4" x14ac:dyDescent="0.2">
      <c r="C299" s="30"/>
      <c r="D299" s="29"/>
    </row>
    <row r="300" spans="2:4" x14ac:dyDescent="0.2">
      <c r="B300" s="27"/>
      <c r="C300" s="29"/>
      <c r="D300" s="29"/>
    </row>
    <row r="301" spans="2:4" x14ac:dyDescent="0.2">
      <c r="B301" s="27"/>
      <c r="C301" s="29"/>
      <c r="D301" s="29"/>
    </row>
    <row r="302" spans="2:4" x14ac:dyDescent="0.2">
      <c r="B302" s="27"/>
      <c r="C302" s="29"/>
      <c r="D302" s="29"/>
    </row>
    <row r="303" spans="2:4" x14ac:dyDescent="0.2">
      <c r="B303" s="27"/>
      <c r="C303" s="29"/>
      <c r="D303" s="29"/>
    </row>
    <row r="304" spans="2:4" x14ac:dyDescent="0.2">
      <c r="B304" s="27"/>
      <c r="C304" s="29"/>
      <c r="D304" s="29"/>
    </row>
    <row r="305" spans="1:4" x14ac:dyDescent="0.2">
      <c r="B305" s="27"/>
      <c r="C305" s="29"/>
      <c r="D305" s="29"/>
    </row>
    <row r="306" spans="1:4" x14ac:dyDescent="0.2">
      <c r="B306" s="27"/>
      <c r="C306" s="29"/>
      <c r="D306" s="29"/>
    </row>
    <row r="307" spans="1:4" x14ac:dyDescent="0.2">
      <c r="B307" s="31"/>
      <c r="C307" s="32"/>
      <c r="D307" s="29"/>
    </row>
    <row r="308" spans="1:4" x14ac:dyDescent="0.2">
      <c r="B308" s="31"/>
      <c r="C308" s="33"/>
      <c r="D308" s="29"/>
    </row>
    <row r="309" spans="1:4" x14ac:dyDescent="0.2">
      <c r="B309" s="27"/>
      <c r="C309" s="29"/>
      <c r="D309" s="29"/>
    </row>
    <row r="310" spans="1:4" x14ac:dyDescent="0.2">
      <c r="B310" s="31"/>
      <c r="C310" s="33"/>
      <c r="D310" s="29"/>
    </row>
    <row r="311" spans="1:4" x14ac:dyDescent="0.2">
      <c r="A311" s="34"/>
      <c r="B311" s="35"/>
      <c r="C311" s="36"/>
      <c r="D311" s="36"/>
    </row>
    <row r="312" spans="1:4" x14ac:dyDescent="0.2">
      <c r="B312" s="27"/>
      <c r="C312" s="31"/>
      <c r="D312" s="27"/>
    </row>
    <row r="313" spans="1:4" x14ac:dyDescent="0.2">
      <c r="B313" s="27"/>
      <c r="C313" s="29"/>
      <c r="D313" s="27"/>
    </row>
    <row r="314" spans="1:4" x14ac:dyDescent="0.2">
      <c r="B314" s="27"/>
      <c r="C314" s="27"/>
      <c r="D314" s="27"/>
    </row>
    <row r="315" spans="1:4" x14ac:dyDescent="0.2">
      <c r="B315" s="27"/>
      <c r="C315" s="27"/>
      <c r="D315" s="29"/>
    </row>
    <row r="316" spans="1:4" x14ac:dyDescent="0.2">
      <c r="B316" s="27"/>
      <c r="C316" s="29"/>
      <c r="D316" s="27"/>
    </row>
    <row r="317" spans="1:4" x14ac:dyDescent="0.2">
      <c r="B317" s="27"/>
      <c r="C317" s="29"/>
      <c r="D317" s="33"/>
    </row>
    <row r="318" spans="1:4" x14ac:dyDescent="0.2">
      <c r="B318" s="27"/>
      <c r="C318" s="29"/>
      <c r="D318" s="29"/>
    </row>
    <row r="319" spans="1:4" x14ac:dyDescent="0.2">
      <c r="B319" s="31"/>
      <c r="C319" s="27"/>
      <c r="D319" s="27"/>
    </row>
    <row r="320" spans="1:4" x14ac:dyDescent="0.2">
      <c r="B320" s="27"/>
      <c r="C320" s="29"/>
      <c r="D320" s="29"/>
    </row>
    <row r="321" spans="2:4" x14ac:dyDescent="0.2">
      <c r="B321" s="27"/>
      <c r="C321" s="29"/>
      <c r="D321" s="29"/>
    </row>
    <row r="322" spans="2:4" x14ac:dyDescent="0.2">
      <c r="B322" s="27"/>
      <c r="C322" s="29"/>
      <c r="D322" s="29"/>
    </row>
    <row r="323" spans="2:4" x14ac:dyDescent="0.2">
      <c r="B323" s="27"/>
      <c r="C323" s="29"/>
      <c r="D323" s="29"/>
    </row>
    <row r="324" spans="2:4" x14ac:dyDescent="0.2">
      <c r="B324" s="27"/>
      <c r="C324" s="29"/>
      <c r="D324" s="29"/>
    </row>
    <row r="325" spans="2:4" x14ac:dyDescent="0.2">
      <c r="B325" s="27"/>
      <c r="C325" s="29"/>
      <c r="D325" s="29"/>
    </row>
    <row r="326" spans="2:4" x14ac:dyDescent="0.2">
      <c r="B326" s="31"/>
      <c r="C326" s="29"/>
      <c r="D326" s="29"/>
    </row>
    <row r="327" spans="2:4" x14ac:dyDescent="0.2">
      <c r="B327" s="34"/>
      <c r="C327" s="34"/>
      <c r="D327" s="34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9" firstPageNumber="0" orientation="portrait" horizontalDpi="300" verticalDpi="300" r:id="rId1"/>
  <headerFooter alignWithMargins="0"/>
  <rowBreaks count="4" manualBreakCount="4">
    <brk id="106" max="3" man="1"/>
    <brk id="155" max="3" man="1"/>
    <brk id="199" max="3" man="1"/>
    <brk id="253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2023</vt:lpstr>
      <vt:lpstr>'2023'!Excel_BuiltIn_Print_Area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2023-01-04T14:26:00Z</cp:lastPrinted>
  <dcterms:created xsi:type="dcterms:W3CDTF">2023-01-04T14:24:56Z</dcterms:created>
  <dcterms:modified xsi:type="dcterms:W3CDTF">2024-01-19T09:57:56Z</dcterms:modified>
</cp:coreProperties>
</file>