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2C2632FF-3971-42F5-939C-64632147B5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C7" i="1"/>
  <c r="B57" i="1"/>
  <c r="C40" i="1" l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B53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C55" i="1"/>
  <c r="B40" i="1" l="1"/>
  <c r="B55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19" i="1"/>
  <c r="C16" i="1"/>
  <c r="D16" i="1" l="1"/>
  <c r="E16" i="1"/>
  <c r="F16" i="1"/>
  <c r="G16" i="1"/>
  <c r="H16" i="1"/>
  <c r="I16" i="1"/>
  <c r="J16" i="1"/>
  <c r="K16" i="1"/>
  <c r="L16" i="1"/>
  <c r="M16" i="1"/>
  <c r="N16" i="1"/>
  <c r="O16" i="1"/>
  <c r="P16" i="1"/>
  <c r="B20" i="1"/>
  <c r="B16" i="1" l="1"/>
  <c r="B18" i="1"/>
  <c r="B10" i="1" l="1"/>
  <c r="B7" i="1" l="1"/>
  <c r="B32" i="1" l="1"/>
  <c r="B31" i="1"/>
  <c r="P33" i="1" l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 l="1"/>
  <c r="B12" i="1"/>
  <c r="B29" i="1" l="1"/>
  <c r="B34" i="1"/>
  <c r="B51" i="1"/>
  <c r="B48" i="1"/>
  <c r="B49" i="1"/>
  <c r="B50" i="1"/>
  <c r="B52" i="1"/>
  <c r="B41" i="1"/>
  <c r="B42" i="1"/>
  <c r="B43" i="1"/>
  <c r="B44" i="1"/>
  <c r="B45" i="1"/>
  <c r="B46" i="1"/>
  <c r="B47" i="1"/>
  <c r="B13" i="1" l="1"/>
  <c r="B9" i="1" l="1"/>
  <c r="B11" i="1"/>
  <c r="B14" i="1"/>
  <c r="B8" i="1"/>
  <c r="B35" i="1" l="1"/>
  <c r="C39" i="1" l="1"/>
  <c r="B17" i="1" l="1"/>
  <c r="B21" i="1"/>
  <c r="B22" i="1"/>
  <c r="B23" i="1"/>
  <c r="M6" i="1"/>
  <c r="P6" i="1"/>
  <c r="P15" i="1"/>
  <c r="P39" i="1"/>
  <c r="P54" i="1"/>
  <c r="P58" i="1" l="1"/>
  <c r="B30" i="1"/>
  <c r="B25" i="1"/>
  <c r="B24" i="1" l="1"/>
  <c r="B26" i="1"/>
  <c r="B27" i="1"/>
  <c r="B28" i="1"/>
  <c r="B37" i="1"/>
  <c r="B38" i="1"/>
  <c r="B56" i="1"/>
  <c r="B19" i="1" l="1"/>
  <c r="N54" i="1"/>
  <c r="M54" i="1"/>
  <c r="L54" i="1"/>
  <c r="K54" i="1"/>
  <c r="J54" i="1"/>
  <c r="I54" i="1"/>
  <c r="H54" i="1"/>
  <c r="G54" i="1"/>
  <c r="F54" i="1"/>
  <c r="E54" i="1"/>
  <c r="D54" i="1"/>
  <c r="O54" i="1"/>
  <c r="N39" i="1"/>
  <c r="M39" i="1"/>
  <c r="L39" i="1"/>
  <c r="K39" i="1"/>
  <c r="J39" i="1"/>
  <c r="I39" i="1"/>
  <c r="H39" i="1"/>
  <c r="G39" i="1"/>
  <c r="F39" i="1"/>
  <c r="E39" i="1"/>
  <c r="D39" i="1"/>
  <c r="O39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6" i="1"/>
  <c r="N6" i="1"/>
  <c r="L6" i="1"/>
  <c r="K6" i="1"/>
  <c r="J6" i="1"/>
  <c r="I6" i="1"/>
  <c r="H6" i="1"/>
  <c r="G6" i="1"/>
  <c r="F6" i="1"/>
  <c r="E6" i="1"/>
  <c r="D6" i="1"/>
  <c r="B39" i="1" l="1"/>
  <c r="B36" i="1"/>
  <c r="C54" i="1"/>
  <c r="B54" i="1" s="1"/>
  <c r="J15" i="1"/>
  <c r="J58" i="1" s="1"/>
  <c r="O15" i="1"/>
  <c r="O58" i="1" s="1"/>
  <c r="E15" i="1"/>
  <c r="E58" i="1" s="1"/>
  <c r="H15" i="1"/>
  <c r="H58" i="1" s="1"/>
  <c r="M15" i="1"/>
  <c r="M58" i="1" s="1"/>
  <c r="F15" i="1"/>
  <c r="F58" i="1" s="1"/>
  <c r="I15" i="1"/>
  <c r="I58" i="1" s="1"/>
  <c r="K15" i="1"/>
  <c r="K58" i="1" s="1"/>
  <c r="D15" i="1"/>
  <c r="D58" i="1" s="1"/>
  <c r="G15" i="1"/>
  <c r="G58" i="1" s="1"/>
  <c r="L15" i="1"/>
  <c r="L58" i="1" s="1"/>
  <c r="N15" i="1"/>
  <c r="N58" i="1" s="1"/>
  <c r="C6" i="1"/>
  <c r="B6" i="1" s="1"/>
  <c r="C15" i="1" l="1"/>
  <c r="C58" i="1" s="1"/>
  <c r="B58" i="1" s="1"/>
  <c r="B15" i="1" l="1"/>
</calcChain>
</file>

<file path=xl/sharedStrings.xml><?xml version="1.0" encoding="utf-8"?>
<sst xmlns="http://schemas.openxmlformats.org/spreadsheetml/2006/main" count="73" uniqueCount="70">
  <si>
    <t>Pavadinimas</t>
  </si>
  <si>
    <t>IŠ VISO:</t>
  </si>
  <si>
    <t>Darbo užmokestis</t>
  </si>
  <si>
    <t>Įmokos  socialiniam draudimui</t>
  </si>
  <si>
    <t>Medikamentai</t>
  </si>
  <si>
    <t>Ryšiai</t>
  </si>
  <si>
    <t>Transporto  išlaikymas</t>
  </si>
  <si>
    <t>Komandiruotės</t>
  </si>
  <si>
    <t>Kvalifik.  kėlimas</t>
  </si>
  <si>
    <t>Komunal.  pasl.</t>
  </si>
  <si>
    <t>IT prekės ir paslaugos</t>
  </si>
  <si>
    <t>Kitos prekės ir paslaugos</t>
  </si>
  <si>
    <t>Socialinės išmokos</t>
  </si>
  <si>
    <t>Darbdaviu parama</t>
  </si>
  <si>
    <t xml:space="preserve">    03. Teritotijų planavimo ir žemės ūkio plėtros programa</t>
  </si>
  <si>
    <t xml:space="preserve">        188723322 Šilutės rajono savivaldybės administracija</t>
  </si>
  <si>
    <t xml:space="preserve">            03.01.01.02. Polderinių sistemų griovių, siurblinių remontas, rekonstrukcija, eksploatacija ir technologinis valdymas</t>
  </si>
  <si>
    <t xml:space="preserve">            03.01.02.03. Melioracijos statinių apskaita ir kadastro vedimas</t>
  </si>
  <si>
    <t xml:space="preserve">            03.01.02.04. Melioracijos statinių priežiūra, rekonstrukcija ir remontas</t>
  </si>
  <si>
    <t xml:space="preserve">    04. Socialiai saugios ir sveikos aplinkos kūrimo programa</t>
  </si>
  <si>
    <t xml:space="preserve">            04.01.03.02. Tenkinti socialinės globos poreikį valstybės, Savivaldybės ir kito pavaldumo globos įstaigose. (administravimas)</t>
  </si>
  <si>
    <t xml:space="preserve">            04.01.05.05. Parama pagal Paramos mirties atveju įstatymą.</t>
  </si>
  <si>
    <t xml:space="preserve">            04.01.05.07. Parama pagal Socialinės paramos mokiniams įstatymą. (administravimas)</t>
  </si>
  <si>
    <t xml:space="preserve">            04.01.05.08. Parama pagal Socialinės paramos mokiniams įstatymą. (reikmėms)</t>
  </si>
  <si>
    <t xml:space="preserve">            04.01.05.11. Centrinės institucijos išlaikymas (administravimui skirtos lėšos -  paramos mirties atveju).</t>
  </si>
  <si>
    <t xml:space="preserve">            04.01.05.17. Neveiksnių asmenų būklės peržiūrėjimas</t>
  </si>
  <si>
    <t xml:space="preserve">            04.06.01.01. Civilinės saugos įstaigos išlaikymas</t>
  </si>
  <si>
    <t xml:space="preserve">        301791595 Šilutės r.Visuomenės sveikatos biuras</t>
  </si>
  <si>
    <t xml:space="preserve">            04.03.02.02. BĮ Šilutės rajono visuomenės sveikatos biuro veiklos organizavimas, vykdant visuomenės sveikatos stiprinimą ir stebėseną</t>
  </si>
  <si>
    <t xml:space="preserve">        304158399 Šilutės r.savivaldybės priešgaisrinė tarnyba</t>
  </si>
  <si>
    <t xml:space="preserve">            04.05.01.01. Darbo užmokesčiui su SODRA</t>
  </si>
  <si>
    <t xml:space="preserve">            04.05.01.02. Tarnybos veiklos įgyvendinimas</t>
  </si>
  <si>
    <t xml:space="preserve">    06. Efektyvaus Savivaldybės valdymo programa</t>
  </si>
  <si>
    <t xml:space="preserve">            06.01.02.01. Civiliniu kodeksu priskirtas civilinės būklės aktų registravimas</t>
  </si>
  <si>
    <t xml:space="preserve">            06.01.02.02.01 Duomenų teikimas Valstybės suteiktos pagalbos registrui</t>
  </si>
  <si>
    <t xml:space="preserve">            06.01.02.02.02 Gyventojų registro tvarkymas</t>
  </si>
  <si>
    <t xml:space="preserve">            06.01.02.04. Valstybinės kalbos vartojimo ir taisyklingumo kontrolė</t>
  </si>
  <si>
    <t xml:space="preserve">            06.01.02.05. Žemės ūkio funkcijų vykdymas</t>
  </si>
  <si>
    <t xml:space="preserve">            06.01.02.06. Archyvinių dokumentų tvarkymas</t>
  </si>
  <si>
    <t xml:space="preserve">            06.01.02.07. Jaunimo reikalų koordinatoriaus veikla</t>
  </si>
  <si>
    <t xml:space="preserve">            06.01.02.08. Mobilizacijos administravimas</t>
  </si>
  <si>
    <t xml:space="preserve">            06.01.02.10. Pirminė teisinė pagalba</t>
  </si>
  <si>
    <t xml:space="preserve">            06.01.02.11. Gyvenamosios vietos deklaravimas</t>
  </si>
  <si>
    <t xml:space="preserve">    07. Vietinio ūkio programa</t>
  </si>
  <si>
    <t xml:space="preserve">            07.01.06.01. Gyventojų užimtumo didinimas</t>
  </si>
  <si>
    <t>IŠ VISO</t>
  </si>
  <si>
    <t xml:space="preserve">        302944535  Šilutės socialinių paslaugų centras</t>
  </si>
  <si>
    <t xml:space="preserve">            04.01.05.06. Parama pagal Socialinės paramos mokiniams įstatymą. (nemokamas maitinimas)</t>
  </si>
  <si>
    <t xml:space="preserve">            04.01.05.18.    Socialinė parama mokiniams (išimties atveju)</t>
  </si>
  <si>
    <t>Turtas</t>
  </si>
  <si>
    <t xml:space="preserve">            04.03.02.06. Savižudybių prevencijos vykdymas</t>
  </si>
  <si>
    <t xml:space="preserve">            06.01.02.20. Savivaldybės erdvinių duomenų rinkinio tvarkymas</t>
  </si>
  <si>
    <t>Turto remontas</t>
  </si>
  <si>
    <t xml:space="preserve">            04.01.06.04. Teikti stacionarias globos paslaugas be tėvų globos likusiems vaikams, kuriems nustatyta nuolatinė ar laikina globa </t>
  </si>
  <si>
    <t xml:space="preserve">            06.01.02.19. Tarpinstitucinio bendradarbiavimo koordinatoriaus pareigybės finansavimas</t>
  </si>
  <si>
    <t xml:space="preserve">            04.01.02.08. Teikti socialinės priežiūros  paslaugas socialinės rizikos šeimomų vaikams </t>
  </si>
  <si>
    <t xml:space="preserve">            03.01.01.21. Šilutės rajono savivaldybės Vabalų žiemos polderio siurblinės ir dalies melioracijos sistemų rekonstravimas</t>
  </si>
  <si>
    <t xml:space="preserve">            03.01.01.20. Šilutės rajono savivaldybės Šakūnėlių vasaros polderio siurblinės ir dalies griovių rekonstravimas</t>
  </si>
  <si>
    <t xml:space="preserve">2024 METŲ SPECIALI TIKSLINĖ DOTACIJA VALSTYBINĖMS (VALSTYBĖS PERDUOTOMS SAVIVALDYBĖMS) FUNKCIJOMS VYKDYTI </t>
  </si>
  <si>
    <t xml:space="preserve">            06.01.02.21. Savivaldybei priskirtos valstybinės žemės ir kito valstybės turto valdymas ir disponavimas juo patikėjimo teise</t>
  </si>
  <si>
    <t xml:space="preserve">            04.01.02.01.  Teikti socialinės priežiūros  paslaugas socialinės rizikos šeimoms ir jų vaikams Šilutės mieste ir rajono seniūnijose</t>
  </si>
  <si>
    <t xml:space="preserve">            04.01.02.05. Teikti dienos socialinės globos  paslaugas asmenims Socialinių paslaugų centre ir asmenų namuose</t>
  </si>
  <si>
    <t xml:space="preserve">            04.01.03.01. Tenkinti socialinės globos poreikį valstybės ir kito pavaldumo globos įstaigose</t>
  </si>
  <si>
    <t xml:space="preserve">            04.01.03.03 Teikti stacionarias globos paslaugas Šilutės socialinės globos namuose</t>
  </si>
  <si>
    <t xml:space="preserve">            07.01.03.02. Būsto nuomos ar išperkamosios būsto nuomos mokesčių dalies kompensacijos</t>
  </si>
  <si>
    <t xml:space="preserve">            03.01.01.23. Kivylių melioracijos sistemų naudotojų asociacijos narių dalies žemės sklypų Kivylių kadastrinėje vietovėje melioracijos statinių rekonstravimas </t>
  </si>
  <si>
    <t>4 priedas</t>
  </si>
  <si>
    <t>(Eur)</t>
  </si>
  <si>
    <t>2024 m. vasario 12 d. aiškinamojo rašto</t>
  </si>
  <si>
    <t xml:space="preserve">            03.01.01.22. Šilutės rajono savivaldybės Sakūčių žiemos polderio siurblinės ir Saugų bei Vilkyčių kadastro vietovių dalies griovių rekonstravimas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</si>
</sst>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1"/>
      <color rgb="FFFF000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5EF7F"/>
      </patternFill>
    </fill>
    <fill>
      <patternFill patternType="solid">
        <fgColor rgb="FFE5EF7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F7F"/>
        <bgColor indexed="64"/>
      </patternFill>
    </fill>
    <fill>
      <patternFill patternType="solid">
        <fgColor rgb="FFF7DCAA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/>
    <xf numFmtId="4" fontId="5" fillId="8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0" borderId="0" xfId="0" applyFont="1"/>
    <xf numFmtId="4" fontId="6" fillId="4" borderId="1" xfId="0" applyNumberFormat="1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8" fillId="0" borderId="0" xfId="0" applyFont="1"/>
    <xf numFmtId="4" fontId="9" fillId="4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0" fontId="9" fillId="0" borderId="0" xfId="0" applyFont="1"/>
    <xf numFmtId="4" fontId="5" fillId="2" borderId="1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4" fontId="11" fillId="7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/>
    </xf>
    <xf numFmtId="0" fontId="10" fillId="7" borderId="0" xfId="0" applyFont="1" applyFill="1"/>
    <xf numFmtId="4" fontId="9" fillId="7" borderId="1" xfId="0" applyNumberFormat="1" applyFont="1" applyFill="1" applyBorder="1" applyAlignment="1">
      <alignment wrapText="1"/>
    </xf>
    <xf numFmtId="4" fontId="12" fillId="0" borderId="1" xfId="0" applyNumberFormat="1" applyFont="1" applyBorder="1" applyAlignment="1">
      <alignment horizontal="center"/>
    </xf>
    <xf numFmtId="0" fontId="9" fillId="7" borderId="0" xfId="0" applyFont="1" applyFill="1"/>
    <xf numFmtId="4" fontId="9" fillId="10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4" fontId="1" fillId="0" borderId="1" xfId="0" applyNumberFormat="1" applyFont="1" applyBorder="1" applyAlignment="1">
      <alignment horizontal="center"/>
    </xf>
    <xf numFmtId="4" fontId="10" fillId="4" borderId="1" xfId="0" applyNumberFormat="1" applyFont="1" applyFill="1" applyBorder="1" applyAlignment="1">
      <alignment wrapText="1"/>
    </xf>
    <xf numFmtId="0" fontId="10" fillId="0" borderId="0" xfId="0" applyFont="1"/>
    <xf numFmtId="4" fontId="12" fillId="7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Medium9"/>
  <colors>
    <mruColors>
      <color rgb="FFFFFFCC"/>
      <color rgb="FFF7DCAA"/>
      <color rgb="FFE5E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>
      <pane ySplit="5" topLeftCell="A6" activePane="bottomLeft" state="frozen"/>
      <selection pane="bottomLeft" activeCell="D11" sqref="D11"/>
    </sheetView>
  </sheetViews>
  <sheetFormatPr defaultRowHeight="15" x14ac:dyDescent="0.25"/>
  <cols>
    <col min="1" max="1" width="59.42578125" style="1" customWidth="1"/>
    <col min="2" max="2" width="14.7109375" style="1" customWidth="1"/>
    <col min="3" max="3" width="13.85546875" style="1" customWidth="1"/>
    <col min="4" max="4" width="11.140625" style="1" customWidth="1"/>
    <col min="5" max="5" width="10" style="1" customWidth="1"/>
    <col min="6" max="6" width="9.85546875" style="1" customWidth="1"/>
    <col min="7" max="7" width="10.7109375" style="1" customWidth="1"/>
    <col min="8" max="8" width="9" style="1" customWidth="1"/>
    <col min="9" max="9" width="10.85546875" style="1" customWidth="1"/>
    <col min="10" max="10" width="11.5703125" style="1" customWidth="1"/>
    <col min="11" max="11" width="9.5703125" style="1" customWidth="1"/>
    <col min="12" max="12" width="12.42578125" style="1" customWidth="1"/>
    <col min="13" max="13" width="14" style="1" customWidth="1"/>
    <col min="14" max="14" width="14.85546875" style="1" customWidth="1"/>
    <col min="15" max="15" width="10.7109375" style="1" customWidth="1"/>
    <col min="16" max="16" width="11.85546875" style="1" customWidth="1"/>
    <col min="17" max="16384" width="9.140625" style="1"/>
  </cols>
  <sheetData>
    <row r="1" spans="1:16" x14ac:dyDescent="0.25">
      <c r="M1" s="2" t="s">
        <v>68</v>
      </c>
    </row>
    <row r="2" spans="1:16" x14ac:dyDescent="0.25">
      <c r="M2" s="2" t="s">
        <v>66</v>
      </c>
    </row>
    <row r="3" spans="1:16" ht="15.75" x14ac:dyDescent="0.25">
      <c r="B3" s="3" t="s">
        <v>58</v>
      </c>
    </row>
    <row r="4" spans="1:16" x14ac:dyDescent="0.25">
      <c r="P4" s="4" t="s">
        <v>67</v>
      </c>
    </row>
    <row r="5" spans="1:16" s="7" customFormat="1" ht="12.75" x14ac:dyDescent="0.2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52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49</v>
      </c>
    </row>
    <row r="6" spans="1:16" s="11" customFormat="1" ht="14.25" x14ac:dyDescent="0.2">
      <c r="A6" s="8" t="s">
        <v>14</v>
      </c>
      <c r="B6" s="9">
        <f t="shared" ref="B6:B15" si="0">C6+D6+E6+F6+G6+H6+I6+J6+K6+L6++M6+N6+O6+P6</f>
        <v>1401000</v>
      </c>
      <c r="C6" s="9">
        <f t="shared" ref="C6:O6" si="1">(C7)</f>
        <v>0</v>
      </c>
      <c r="D6" s="10">
        <f t="shared" si="1"/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10">
        <f t="shared" si="1"/>
        <v>0</v>
      </c>
      <c r="I6" s="10">
        <f t="shared" si="1"/>
        <v>0</v>
      </c>
      <c r="J6" s="10">
        <f t="shared" si="1"/>
        <v>471725</v>
      </c>
      <c r="K6" s="10">
        <f t="shared" si="1"/>
        <v>0</v>
      </c>
      <c r="L6" s="10">
        <f t="shared" si="1"/>
        <v>0</v>
      </c>
      <c r="M6" s="10">
        <f>(M7)</f>
        <v>633275</v>
      </c>
      <c r="N6" s="10">
        <f t="shared" si="1"/>
        <v>0</v>
      </c>
      <c r="O6" s="10">
        <f t="shared" si="1"/>
        <v>0</v>
      </c>
      <c r="P6" s="10">
        <f>(P7)</f>
        <v>296000</v>
      </c>
    </row>
    <row r="7" spans="1:16" s="15" customFormat="1" x14ac:dyDescent="0.25">
      <c r="A7" s="12" t="s">
        <v>15</v>
      </c>
      <c r="B7" s="13">
        <f>C7+D7+E7+F7+G7+H7+I7+J7+K7+L7++M7+N7+O7+P7</f>
        <v>1401000</v>
      </c>
      <c r="C7" s="14">
        <f>(C8+C10+C12+C13+C14+C9+C11)</f>
        <v>0</v>
      </c>
      <c r="D7" s="14">
        <f t="shared" ref="D7:P7" si="2">(D8+D10+D12+D13+D14+D9+D11)</f>
        <v>0</v>
      </c>
      <c r="E7" s="14">
        <f t="shared" si="2"/>
        <v>0</v>
      </c>
      <c r="F7" s="14">
        <f t="shared" si="2"/>
        <v>0</v>
      </c>
      <c r="G7" s="14">
        <f t="shared" si="2"/>
        <v>0</v>
      </c>
      <c r="H7" s="14">
        <f t="shared" si="2"/>
        <v>0</v>
      </c>
      <c r="I7" s="14">
        <f t="shared" si="2"/>
        <v>0</v>
      </c>
      <c r="J7" s="14">
        <f t="shared" si="2"/>
        <v>471725</v>
      </c>
      <c r="K7" s="14">
        <f t="shared" si="2"/>
        <v>0</v>
      </c>
      <c r="L7" s="14">
        <f t="shared" si="2"/>
        <v>0</v>
      </c>
      <c r="M7" s="14">
        <f t="shared" si="2"/>
        <v>633275</v>
      </c>
      <c r="N7" s="14">
        <f t="shared" si="2"/>
        <v>0</v>
      </c>
      <c r="O7" s="14">
        <f t="shared" si="2"/>
        <v>0</v>
      </c>
      <c r="P7" s="14">
        <f t="shared" si="2"/>
        <v>296000</v>
      </c>
    </row>
    <row r="8" spans="1:16" s="19" customFormat="1" ht="32.25" customHeight="1" x14ac:dyDescent="0.25">
      <c r="A8" s="16" t="s">
        <v>16</v>
      </c>
      <c r="B8" s="17">
        <f t="shared" si="0"/>
        <v>814000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184485</v>
      </c>
      <c r="K8" s="18">
        <v>0</v>
      </c>
      <c r="L8" s="18">
        <v>0</v>
      </c>
      <c r="M8" s="18">
        <v>629515</v>
      </c>
      <c r="N8" s="18">
        <v>0</v>
      </c>
      <c r="O8" s="18">
        <v>0</v>
      </c>
      <c r="P8" s="18">
        <v>0</v>
      </c>
    </row>
    <row r="9" spans="1:16" s="19" customFormat="1" ht="30" x14ac:dyDescent="0.25">
      <c r="A9" s="16" t="s">
        <v>57</v>
      </c>
      <c r="B9" s="17">
        <f t="shared" si="0"/>
        <v>140000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140000</v>
      </c>
    </row>
    <row r="10" spans="1:16" s="19" customFormat="1" ht="30" customHeight="1" x14ac:dyDescent="0.25">
      <c r="A10" s="16" t="s">
        <v>56</v>
      </c>
      <c r="B10" s="17">
        <f t="shared" si="0"/>
        <v>140000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140000</v>
      </c>
    </row>
    <row r="11" spans="1:16" s="19" customFormat="1" ht="45" x14ac:dyDescent="0.25">
      <c r="A11" s="16" t="s">
        <v>69</v>
      </c>
      <c r="B11" s="17">
        <f t="shared" si="0"/>
        <v>11000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11000</v>
      </c>
    </row>
    <row r="12" spans="1:16" s="19" customFormat="1" ht="45" x14ac:dyDescent="0.25">
      <c r="A12" s="16" t="s">
        <v>65</v>
      </c>
      <c r="B12" s="17">
        <f t="shared" si="0"/>
        <v>5000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5000</v>
      </c>
    </row>
    <row r="13" spans="1:16" s="19" customFormat="1" ht="30" x14ac:dyDescent="0.25">
      <c r="A13" s="16" t="s">
        <v>17</v>
      </c>
      <c r="B13" s="17">
        <f t="shared" si="0"/>
        <v>3760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3760</v>
      </c>
      <c r="N13" s="18">
        <v>0</v>
      </c>
      <c r="O13" s="18">
        <v>0</v>
      </c>
      <c r="P13" s="18">
        <v>0</v>
      </c>
    </row>
    <row r="14" spans="1:16" s="19" customFormat="1" ht="30" x14ac:dyDescent="0.25">
      <c r="A14" s="16" t="s">
        <v>18</v>
      </c>
      <c r="B14" s="17">
        <f t="shared" si="0"/>
        <v>287240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287240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</row>
    <row r="15" spans="1:16" s="11" customFormat="1" ht="14.25" x14ac:dyDescent="0.2">
      <c r="A15" s="20" t="s">
        <v>19</v>
      </c>
      <c r="B15" s="9">
        <f t="shared" si="0"/>
        <v>5638680</v>
      </c>
      <c r="C15" s="10">
        <f t="shared" ref="C15:P15" si="3">(C16+C19+C33+C36)</f>
        <v>2041460</v>
      </c>
      <c r="D15" s="10">
        <f t="shared" si="3"/>
        <v>30685</v>
      </c>
      <c r="E15" s="10">
        <f t="shared" si="3"/>
        <v>9000</v>
      </c>
      <c r="F15" s="10">
        <f t="shared" si="3"/>
        <v>6910</v>
      </c>
      <c r="G15" s="10">
        <f t="shared" si="3"/>
        <v>24450</v>
      </c>
      <c r="H15" s="10">
        <f t="shared" si="3"/>
        <v>400</v>
      </c>
      <c r="I15" s="10">
        <f t="shared" si="3"/>
        <v>21000</v>
      </c>
      <c r="J15" s="10">
        <f t="shared" si="3"/>
        <v>5600</v>
      </c>
      <c r="K15" s="10">
        <f t="shared" si="3"/>
        <v>8200</v>
      </c>
      <c r="L15" s="10">
        <f t="shared" si="3"/>
        <v>9490</v>
      </c>
      <c r="M15" s="10">
        <f t="shared" si="3"/>
        <v>2184715</v>
      </c>
      <c r="N15" s="10">
        <f t="shared" si="3"/>
        <v>1284370</v>
      </c>
      <c r="O15" s="10">
        <f t="shared" si="3"/>
        <v>12400</v>
      </c>
      <c r="P15" s="10">
        <f t="shared" si="3"/>
        <v>0</v>
      </c>
    </row>
    <row r="16" spans="1:16" s="24" customFormat="1" x14ac:dyDescent="0.25">
      <c r="A16" s="21" t="s">
        <v>46</v>
      </c>
      <c r="B16" s="22">
        <f>C16+D16+E16+F16+G16+H16+I16+J16+K16+L16++M16+N16+O16</f>
        <v>835800</v>
      </c>
      <c r="C16" s="23">
        <f>(C17+C18)</f>
        <v>804900</v>
      </c>
      <c r="D16" s="23">
        <f t="shared" ref="D16:P16" si="4">(D17+D18)</f>
        <v>12300</v>
      </c>
      <c r="E16" s="23">
        <f t="shared" si="4"/>
        <v>0</v>
      </c>
      <c r="F16" s="23">
        <f t="shared" si="4"/>
        <v>0</v>
      </c>
      <c r="G16" s="23">
        <f t="shared" si="4"/>
        <v>0</v>
      </c>
      <c r="H16" s="23">
        <f t="shared" si="4"/>
        <v>0</v>
      </c>
      <c r="I16" s="23">
        <f t="shared" si="4"/>
        <v>18600</v>
      </c>
      <c r="J16" s="23">
        <f t="shared" si="4"/>
        <v>0</v>
      </c>
      <c r="K16" s="23">
        <f t="shared" si="4"/>
        <v>0</v>
      </c>
      <c r="L16" s="23">
        <f t="shared" si="4"/>
        <v>0</v>
      </c>
      <c r="M16" s="23">
        <f t="shared" si="4"/>
        <v>0</v>
      </c>
      <c r="N16" s="23">
        <f t="shared" si="4"/>
        <v>0</v>
      </c>
      <c r="O16" s="23">
        <f t="shared" si="4"/>
        <v>0</v>
      </c>
      <c r="P16" s="23">
        <f t="shared" si="4"/>
        <v>0</v>
      </c>
    </row>
    <row r="17" spans="1:16" s="27" customFormat="1" ht="31.5" customHeight="1" x14ac:dyDescent="0.25">
      <c r="A17" s="25" t="s">
        <v>60</v>
      </c>
      <c r="B17" s="26">
        <f>C17+D17+E17+F17+G17+H17+I17+J17+K17+L17++M17+N17+O17</f>
        <v>773800</v>
      </c>
      <c r="C17" s="18">
        <v>744000</v>
      </c>
      <c r="D17" s="18">
        <v>11200</v>
      </c>
      <c r="E17" s="18">
        <v>0</v>
      </c>
      <c r="F17" s="18">
        <v>0</v>
      </c>
      <c r="G17" s="18">
        <v>0</v>
      </c>
      <c r="H17" s="18">
        <v>0</v>
      </c>
      <c r="I17" s="18">
        <v>18600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</row>
    <row r="18" spans="1:16" s="19" customFormat="1" ht="30" x14ac:dyDescent="0.25">
      <c r="A18" s="16" t="s">
        <v>55</v>
      </c>
      <c r="B18" s="26">
        <f>C18+D18+E18+F18+G18+H18+I18+J18+K18+L18++M18+N18+O18</f>
        <v>62000</v>
      </c>
      <c r="C18" s="28">
        <v>60900</v>
      </c>
      <c r="D18" s="28">
        <v>1100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9">
        <v>0</v>
      </c>
      <c r="N18" s="28">
        <v>0</v>
      </c>
      <c r="O18" s="28">
        <v>0</v>
      </c>
      <c r="P18" s="18">
        <v>0</v>
      </c>
    </row>
    <row r="19" spans="1:16" s="31" customFormat="1" x14ac:dyDescent="0.25">
      <c r="A19" s="12" t="s">
        <v>15</v>
      </c>
      <c r="B19" s="30">
        <f>(B20+B21+B22+B23+B24+B26+B27+B28+B29+B31+B25+B30+B32)</f>
        <v>3509200</v>
      </c>
      <c r="C19" s="14">
        <f>(C20+C21+C22+C23+C24+C26+C27+C28+C29+C31+C25+C30+C32)</f>
        <v>112680</v>
      </c>
      <c r="D19" s="14">
        <f t="shared" ref="D19:P19" si="5">(D20+D21+D22+D23+D24+D26+D27+D28+D29+D31+D25+D30+D32)</f>
        <v>1650</v>
      </c>
      <c r="E19" s="14">
        <f t="shared" si="5"/>
        <v>0</v>
      </c>
      <c r="F19" s="14">
        <f t="shared" si="5"/>
        <v>10</v>
      </c>
      <c r="G19" s="14">
        <f t="shared" si="5"/>
        <v>0</v>
      </c>
      <c r="H19" s="14">
        <f t="shared" si="5"/>
        <v>0</v>
      </c>
      <c r="I19" s="14">
        <f t="shared" si="5"/>
        <v>0</v>
      </c>
      <c r="J19" s="14">
        <f t="shared" si="5"/>
        <v>0</v>
      </c>
      <c r="K19" s="14">
        <f t="shared" si="5"/>
        <v>0</v>
      </c>
      <c r="L19" s="14">
        <f t="shared" si="5"/>
        <v>2990</v>
      </c>
      <c r="M19" s="14">
        <f t="shared" si="5"/>
        <v>2107500</v>
      </c>
      <c r="N19" s="14">
        <f t="shared" si="5"/>
        <v>1284370</v>
      </c>
      <c r="O19" s="14">
        <f t="shared" si="5"/>
        <v>0</v>
      </c>
      <c r="P19" s="14">
        <f t="shared" si="5"/>
        <v>0</v>
      </c>
    </row>
    <row r="20" spans="1:16" s="19" customFormat="1" ht="30.75" customHeight="1" x14ac:dyDescent="0.25">
      <c r="A20" s="16" t="s">
        <v>61</v>
      </c>
      <c r="B20" s="29">
        <f t="shared" ref="B20:B38" si="6">C20+D20+E20+F20+G20+H20+I20+J20+K20+L20++M20+N20+O20</f>
        <v>801000</v>
      </c>
      <c r="C20" s="28">
        <v>0</v>
      </c>
      <c r="D20" s="2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9">
        <v>801000</v>
      </c>
      <c r="N20" s="28">
        <v>0</v>
      </c>
      <c r="O20" s="28">
        <v>0</v>
      </c>
      <c r="P20" s="18">
        <v>0</v>
      </c>
    </row>
    <row r="21" spans="1:16" s="19" customFormat="1" ht="30" x14ac:dyDescent="0.25">
      <c r="A21" s="16" t="s">
        <v>62</v>
      </c>
      <c r="B21" s="29">
        <f t="shared" si="6"/>
        <v>970000</v>
      </c>
      <c r="C21" s="28">
        <v>0</v>
      </c>
      <c r="D21" s="2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9">
        <v>970000</v>
      </c>
      <c r="N21" s="28">
        <v>0</v>
      </c>
      <c r="O21" s="28">
        <v>0</v>
      </c>
      <c r="P21" s="18">
        <v>0</v>
      </c>
    </row>
    <row r="22" spans="1:16" s="19" customFormat="1" ht="30.75" customHeight="1" x14ac:dyDescent="0.25">
      <c r="A22" s="16" t="s">
        <v>20</v>
      </c>
      <c r="B22" s="29">
        <f t="shared" si="6"/>
        <v>60000</v>
      </c>
      <c r="C22" s="29">
        <v>59140</v>
      </c>
      <c r="D22" s="29">
        <v>860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9">
        <v>0</v>
      </c>
      <c r="N22" s="28">
        <v>0</v>
      </c>
      <c r="O22" s="28">
        <v>0</v>
      </c>
      <c r="P22" s="18">
        <v>0</v>
      </c>
    </row>
    <row r="23" spans="1:16" s="19" customFormat="1" ht="30" x14ac:dyDescent="0.25">
      <c r="A23" s="16" t="s">
        <v>63</v>
      </c>
      <c r="B23" s="29">
        <f t="shared" si="6"/>
        <v>300000</v>
      </c>
      <c r="C23" s="29">
        <v>0</v>
      </c>
      <c r="D23" s="29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9">
        <v>300000</v>
      </c>
      <c r="N23" s="28">
        <v>0</v>
      </c>
      <c r="O23" s="28">
        <v>0</v>
      </c>
      <c r="P23" s="18">
        <v>0</v>
      </c>
    </row>
    <row r="24" spans="1:16" s="19" customFormat="1" ht="16.5" customHeight="1" x14ac:dyDescent="0.25">
      <c r="A24" s="16" t="s">
        <v>21</v>
      </c>
      <c r="B24" s="29">
        <f t="shared" si="6"/>
        <v>330770</v>
      </c>
      <c r="C24" s="29">
        <v>0</v>
      </c>
      <c r="D24" s="2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9">
        <v>0</v>
      </c>
      <c r="N24" s="28">
        <v>330770</v>
      </c>
      <c r="O24" s="29">
        <v>0</v>
      </c>
      <c r="P24" s="18">
        <v>0</v>
      </c>
    </row>
    <row r="25" spans="1:16" s="19" customFormat="1" ht="30" x14ac:dyDescent="0.25">
      <c r="A25" s="16" t="s">
        <v>47</v>
      </c>
      <c r="B25" s="29">
        <f t="shared" si="6"/>
        <v>799600</v>
      </c>
      <c r="C25" s="29">
        <v>0</v>
      </c>
      <c r="D25" s="2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9">
        <v>0</v>
      </c>
      <c r="N25" s="29">
        <v>799600</v>
      </c>
      <c r="O25" s="29">
        <v>0</v>
      </c>
      <c r="P25" s="18">
        <v>0</v>
      </c>
    </row>
    <row r="26" spans="1:16" s="19" customFormat="1" ht="30" x14ac:dyDescent="0.25">
      <c r="A26" s="16" t="s">
        <v>22</v>
      </c>
      <c r="B26" s="29">
        <f t="shared" si="6"/>
        <v>38100</v>
      </c>
      <c r="C26" s="28">
        <v>37550</v>
      </c>
      <c r="D26" s="28">
        <v>550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9">
        <v>0</v>
      </c>
      <c r="N26" s="29">
        <v>0</v>
      </c>
      <c r="O26" s="29">
        <v>0</v>
      </c>
      <c r="P26" s="18">
        <v>0</v>
      </c>
    </row>
    <row r="27" spans="1:16" s="19" customFormat="1" ht="30" x14ac:dyDescent="0.25">
      <c r="A27" s="16" t="s">
        <v>23</v>
      </c>
      <c r="B27" s="29">
        <f t="shared" si="6"/>
        <v>120000</v>
      </c>
      <c r="C27" s="28">
        <v>0</v>
      </c>
      <c r="D27" s="2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9">
        <v>0</v>
      </c>
      <c r="N27" s="29">
        <v>120000</v>
      </c>
      <c r="O27" s="29">
        <v>0</v>
      </c>
      <c r="P27" s="18">
        <v>0</v>
      </c>
    </row>
    <row r="28" spans="1:16" s="19" customFormat="1" ht="30" x14ac:dyDescent="0.25">
      <c r="A28" s="16" t="s">
        <v>24</v>
      </c>
      <c r="B28" s="29">
        <f t="shared" si="6"/>
        <v>9930</v>
      </c>
      <c r="C28" s="28">
        <v>8310</v>
      </c>
      <c r="D28" s="28">
        <v>120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500</v>
      </c>
      <c r="M28" s="29">
        <v>1000</v>
      </c>
      <c r="N28" s="29">
        <v>0</v>
      </c>
      <c r="O28" s="29">
        <v>0</v>
      </c>
      <c r="P28" s="18">
        <v>0</v>
      </c>
    </row>
    <row r="29" spans="1:16" s="19" customFormat="1" x14ac:dyDescent="0.25">
      <c r="A29" s="16" t="s">
        <v>25</v>
      </c>
      <c r="B29" s="26">
        <f t="shared" si="6"/>
        <v>8300</v>
      </c>
      <c r="C29" s="28">
        <v>7680</v>
      </c>
      <c r="D29" s="28">
        <v>120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8">
        <v>500</v>
      </c>
      <c r="N29" s="29">
        <v>0</v>
      </c>
      <c r="O29" s="29">
        <v>0</v>
      </c>
      <c r="P29" s="18">
        <v>0</v>
      </c>
    </row>
    <row r="30" spans="1:16" ht="15.75" customHeight="1" x14ac:dyDescent="0.25">
      <c r="A30" s="16" t="s">
        <v>48</v>
      </c>
      <c r="B30" s="32">
        <f t="shared" si="6"/>
        <v>34000</v>
      </c>
      <c r="C30" s="28">
        <v>0</v>
      </c>
      <c r="D30" s="2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8">
        <v>0</v>
      </c>
      <c r="N30" s="29">
        <v>34000</v>
      </c>
      <c r="O30" s="29">
        <v>0</v>
      </c>
      <c r="P30" s="18">
        <v>0</v>
      </c>
    </row>
    <row r="31" spans="1:16" s="19" customFormat="1" x14ac:dyDescent="0.25">
      <c r="A31" s="16" t="s">
        <v>26</v>
      </c>
      <c r="B31" s="26">
        <f t="shared" si="6"/>
        <v>2500</v>
      </c>
      <c r="C31" s="18">
        <v>0</v>
      </c>
      <c r="D31" s="18">
        <v>0</v>
      </c>
      <c r="E31" s="18">
        <v>0</v>
      </c>
      <c r="F31" s="18">
        <v>10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2490</v>
      </c>
      <c r="M31" s="18">
        <v>0</v>
      </c>
      <c r="N31" s="18">
        <v>0</v>
      </c>
      <c r="O31" s="18">
        <v>0</v>
      </c>
      <c r="P31" s="18">
        <v>0</v>
      </c>
    </row>
    <row r="32" spans="1:16" s="19" customFormat="1" ht="45" x14ac:dyDescent="0.25">
      <c r="A32" s="16" t="s">
        <v>53</v>
      </c>
      <c r="B32" s="29">
        <f t="shared" si="6"/>
        <v>35000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35000</v>
      </c>
      <c r="N32" s="18">
        <v>0</v>
      </c>
      <c r="O32" s="18">
        <v>0</v>
      </c>
      <c r="P32" s="18">
        <v>0</v>
      </c>
    </row>
    <row r="33" spans="1:16" s="31" customFormat="1" x14ac:dyDescent="0.25">
      <c r="A33" s="12" t="s">
        <v>27</v>
      </c>
      <c r="B33" s="13">
        <f t="shared" si="6"/>
        <v>469480</v>
      </c>
      <c r="C33" s="14">
        <f>(C34+C35)</f>
        <v>350680</v>
      </c>
      <c r="D33" s="14">
        <f t="shared" ref="D33:P33" si="7">(D34+D35)</f>
        <v>5535</v>
      </c>
      <c r="E33" s="14">
        <f t="shared" si="7"/>
        <v>6000</v>
      </c>
      <c r="F33" s="14">
        <f t="shared" si="7"/>
        <v>6700</v>
      </c>
      <c r="G33" s="14">
        <f t="shared" si="7"/>
        <v>5450</v>
      </c>
      <c r="H33" s="14">
        <f t="shared" si="7"/>
        <v>400</v>
      </c>
      <c r="I33" s="14">
        <f t="shared" si="7"/>
        <v>2400</v>
      </c>
      <c r="J33" s="14">
        <f t="shared" si="7"/>
        <v>3200</v>
      </c>
      <c r="K33" s="14">
        <f t="shared" si="7"/>
        <v>4000</v>
      </c>
      <c r="L33" s="14">
        <f t="shared" si="7"/>
        <v>6200</v>
      </c>
      <c r="M33" s="14">
        <f t="shared" si="7"/>
        <v>74715</v>
      </c>
      <c r="N33" s="14">
        <f t="shared" si="7"/>
        <v>0</v>
      </c>
      <c r="O33" s="14">
        <f t="shared" si="7"/>
        <v>4200</v>
      </c>
      <c r="P33" s="14">
        <f t="shared" si="7"/>
        <v>0</v>
      </c>
    </row>
    <row r="34" spans="1:16" s="19" customFormat="1" ht="45" x14ac:dyDescent="0.25">
      <c r="A34" s="16" t="s">
        <v>28</v>
      </c>
      <c r="B34" s="17">
        <f t="shared" si="6"/>
        <v>362690</v>
      </c>
      <c r="C34" s="18">
        <v>290750</v>
      </c>
      <c r="D34" s="18">
        <v>4665</v>
      </c>
      <c r="E34" s="18">
        <v>5800</v>
      </c>
      <c r="F34" s="18">
        <v>3900</v>
      </c>
      <c r="G34" s="18">
        <v>4000</v>
      </c>
      <c r="H34" s="18">
        <v>300</v>
      </c>
      <c r="I34" s="18">
        <v>2000</v>
      </c>
      <c r="J34" s="18">
        <v>2000</v>
      </c>
      <c r="K34" s="18">
        <v>2000</v>
      </c>
      <c r="L34" s="18">
        <v>3200</v>
      </c>
      <c r="M34" s="18">
        <v>40075</v>
      </c>
      <c r="N34" s="18">
        <v>0</v>
      </c>
      <c r="O34" s="18">
        <v>4000</v>
      </c>
      <c r="P34" s="18">
        <v>0</v>
      </c>
    </row>
    <row r="35" spans="1:16" s="19" customFormat="1" x14ac:dyDescent="0.25">
      <c r="A35" s="16" t="s">
        <v>50</v>
      </c>
      <c r="B35" s="17">
        <f t="shared" si="6"/>
        <v>106790</v>
      </c>
      <c r="C35" s="18">
        <v>59930</v>
      </c>
      <c r="D35" s="18">
        <v>870</v>
      </c>
      <c r="E35" s="18">
        <v>200</v>
      </c>
      <c r="F35" s="18">
        <v>2800</v>
      </c>
      <c r="G35" s="18">
        <v>1450</v>
      </c>
      <c r="H35" s="18">
        <v>100</v>
      </c>
      <c r="I35" s="18">
        <v>400</v>
      </c>
      <c r="J35" s="18">
        <v>1200</v>
      </c>
      <c r="K35" s="18">
        <v>2000</v>
      </c>
      <c r="L35" s="18">
        <v>3000</v>
      </c>
      <c r="M35" s="18">
        <v>34640</v>
      </c>
      <c r="N35" s="18">
        <v>0</v>
      </c>
      <c r="O35" s="18">
        <v>200</v>
      </c>
      <c r="P35" s="18">
        <v>0</v>
      </c>
    </row>
    <row r="36" spans="1:16" s="31" customFormat="1" x14ac:dyDescent="0.25">
      <c r="A36" s="12" t="s">
        <v>29</v>
      </c>
      <c r="B36" s="13">
        <f t="shared" si="6"/>
        <v>824200</v>
      </c>
      <c r="C36" s="14">
        <f t="shared" ref="C36:O36" si="8">(C37+C38)</f>
        <v>773200</v>
      </c>
      <c r="D36" s="14">
        <f t="shared" si="8"/>
        <v>11200</v>
      </c>
      <c r="E36" s="14">
        <f t="shared" si="8"/>
        <v>3000</v>
      </c>
      <c r="F36" s="14">
        <f t="shared" si="8"/>
        <v>200</v>
      </c>
      <c r="G36" s="14">
        <f t="shared" si="8"/>
        <v>19000</v>
      </c>
      <c r="H36" s="14">
        <f t="shared" si="8"/>
        <v>0</v>
      </c>
      <c r="I36" s="14">
        <f t="shared" si="8"/>
        <v>0</v>
      </c>
      <c r="J36" s="14">
        <f t="shared" si="8"/>
        <v>2400</v>
      </c>
      <c r="K36" s="14">
        <f t="shared" si="8"/>
        <v>4200</v>
      </c>
      <c r="L36" s="14">
        <f t="shared" si="8"/>
        <v>300</v>
      </c>
      <c r="M36" s="14">
        <f t="shared" si="8"/>
        <v>2500</v>
      </c>
      <c r="N36" s="14">
        <f t="shared" si="8"/>
        <v>0</v>
      </c>
      <c r="O36" s="14">
        <f t="shared" si="8"/>
        <v>8200</v>
      </c>
      <c r="P36" s="18">
        <v>0</v>
      </c>
    </row>
    <row r="37" spans="1:16" s="19" customFormat="1" x14ac:dyDescent="0.25">
      <c r="A37" s="16" t="s">
        <v>30</v>
      </c>
      <c r="B37" s="17">
        <f t="shared" si="6"/>
        <v>792600</v>
      </c>
      <c r="C37" s="18">
        <v>773200</v>
      </c>
      <c r="D37" s="18">
        <v>11200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8200</v>
      </c>
      <c r="P37" s="18">
        <v>0</v>
      </c>
    </row>
    <row r="38" spans="1:16" s="19" customFormat="1" x14ac:dyDescent="0.25">
      <c r="A38" s="16" t="s">
        <v>31</v>
      </c>
      <c r="B38" s="17">
        <f t="shared" si="6"/>
        <v>31600</v>
      </c>
      <c r="C38" s="18">
        <v>0</v>
      </c>
      <c r="D38" s="18">
        <v>0</v>
      </c>
      <c r="E38" s="18">
        <v>3000</v>
      </c>
      <c r="F38" s="18">
        <v>200</v>
      </c>
      <c r="G38" s="18">
        <v>19000</v>
      </c>
      <c r="H38" s="18">
        <v>0</v>
      </c>
      <c r="I38" s="18">
        <v>0</v>
      </c>
      <c r="J38" s="18">
        <v>2400</v>
      </c>
      <c r="K38" s="18">
        <v>4200</v>
      </c>
      <c r="L38" s="18">
        <v>300</v>
      </c>
      <c r="M38" s="18">
        <v>2500</v>
      </c>
      <c r="N38" s="18">
        <v>0</v>
      </c>
      <c r="O38" s="18">
        <v>0</v>
      </c>
      <c r="P38" s="18">
        <v>0</v>
      </c>
    </row>
    <row r="39" spans="1:16" s="11" customFormat="1" ht="14.25" x14ac:dyDescent="0.2">
      <c r="A39" s="20" t="s">
        <v>32</v>
      </c>
      <c r="B39" s="9">
        <f t="shared" ref="B39:B54" si="9">C39+D39+E39+F39+G39+H39+I39+J39+K39+L39++M39+N39+O39+P39</f>
        <v>602066</v>
      </c>
      <c r="C39" s="10">
        <f>(C40)</f>
        <v>568613</v>
      </c>
      <c r="D39" s="10">
        <f t="shared" ref="D39:P39" si="10">(D40)</f>
        <v>8281</v>
      </c>
      <c r="E39" s="10">
        <f t="shared" si="10"/>
        <v>0</v>
      </c>
      <c r="F39" s="10">
        <f t="shared" si="10"/>
        <v>200</v>
      </c>
      <c r="G39" s="10">
        <f t="shared" si="10"/>
        <v>0</v>
      </c>
      <c r="H39" s="10">
        <f t="shared" si="10"/>
        <v>0</v>
      </c>
      <c r="I39" s="10">
        <f t="shared" si="10"/>
        <v>0</v>
      </c>
      <c r="J39" s="10">
        <f t="shared" si="10"/>
        <v>0</v>
      </c>
      <c r="K39" s="10">
        <f t="shared" si="10"/>
        <v>1200</v>
      </c>
      <c r="L39" s="10">
        <f t="shared" si="10"/>
        <v>7200</v>
      </c>
      <c r="M39" s="10">
        <f t="shared" si="10"/>
        <v>15572</v>
      </c>
      <c r="N39" s="10">
        <f t="shared" si="10"/>
        <v>0</v>
      </c>
      <c r="O39" s="10">
        <f t="shared" si="10"/>
        <v>1000</v>
      </c>
      <c r="P39" s="10">
        <f t="shared" si="10"/>
        <v>0</v>
      </c>
    </row>
    <row r="40" spans="1:16" s="34" customFormat="1" x14ac:dyDescent="0.25">
      <c r="A40" s="33" t="s">
        <v>15</v>
      </c>
      <c r="B40" s="22">
        <f>C40+D40+E40+F40+G40+H40+I40+J40+K40+L40++M40+N40+O40+P40</f>
        <v>602066</v>
      </c>
      <c r="C40" s="23">
        <f>(C41+C42+C43+C44+C45+C46+C47+C48+C49+C50+C51+C52+C53)</f>
        <v>568613</v>
      </c>
      <c r="D40" s="23">
        <f t="shared" ref="D40:P40" si="11">(D41+D42+D43+D44+D45+D46+D47+D48+D49+D50+D51+D52+D53)</f>
        <v>8281</v>
      </c>
      <c r="E40" s="23">
        <f t="shared" si="11"/>
        <v>0</v>
      </c>
      <c r="F40" s="23">
        <f t="shared" si="11"/>
        <v>200</v>
      </c>
      <c r="G40" s="23">
        <f t="shared" si="11"/>
        <v>0</v>
      </c>
      <c r="H40" s="23">
        <f t="shared" si="11"/>
        <v>0</v>
      </c>
      <c r="I40" s="23">
        <f t="shared" si="11"/>
        <v>0</v>
      </c>
      <c r="J40" s="23">
        <f t="shared" si="11"/>
        <v>0</v>
      </c>
      <c r="K40" s="23">
        <f t="shared" si="11"/>
        <v>1200</v>
      </c>
      <c r="L40" s="23">
        <f t="shared" si="11"/>
        <v>7200</v>
      </c>
      <c r="M40" s="23">
        <f t="shared" si="11"/>
        <v>15572</v>
      </c>
      <c r="N40" s="23">
        <f t="shared" si="11"/>
        <v>0</v>
      </c>
      <c r="O40" s="23">
        <f t="shared" si="11"/>
        <v>1000</v>
      </c>
      <c r="P40" s="23">
        <f t="shared" si="11"/>
        <v>0</v>
      </c>
    </row>
    <row r="41" spans="1:16" s="19" customFormat="1" ht="30" x14ac:dyDescent="0.25">
      <c r="A41" s="16" t="s">
        <v>33</v>
      </c>
      <c r="B41" s="35">
        <f t="shared" si="9"/>
        <v>32900</v>
      </c>
      <c r="C41" s="18">
        <v>32430</v>
      </c>
      <c r="D41" s="18">
        <v>470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1:16" s="19" customFormat="1" ht="30" x14ac:dyDescent="0.25">
      <c r="A42" s="16" t="s">
        <v>34</v>
      </c>
      <c r="B42" s="35">
        <f t="shared" si="9"/>
        <v>100</v>
      </c>
      <c r="C42" s="18">
        <v>98</v>
      </c>
      <c r="D42" s="18">
        <v>2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1:16" s="19" customFormat="1" x14ac:dyDescent="0.25">
      <c r="A43" s="16" t="s">
        <v>35</v>
      </c>
      <c r="B43" s="35">
        <f t="shared" si="9"/>
        <v>700</v>
      </c>
      <c r="C43" s="18">
        <v>690</v>
      </c>
      <c r="D43" s="18">
        <v>10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1:16" s="19" customFormat="1" ht="30" x14ac:dyDescent="0.25">
      <c r="A44" s="16" t="s">
        <v>36</v>
      </c>
      <c r="B44" s="35">
        <f t="shared" si="9"/>
        <v>8000</v>
      </c>
      <c r="C44" s="18">
        <v>7886</v>
      </c>
      <c r="D44" s="18">
        <v>114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1:16" s="19" customFormat="1" x14ac:dyDescent="0.25">
      <c r="A45" s="16" t="s">
        <v>37</v>
      </c>
      <c r="B45" s="35">
        <f t="shared" si="9"/>
        <v>360200</v>
      </c>
      <c r="C45" s="18">
        <v>349330</v>
      </c>
      <c r="D45" s="18">
        <v>5070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4800</v>
      </c>
      <c r="M45" s="18">
        <v>0</v>
      </c>
      <c r="N45" s="18">
        <v>0</v>
      </c>
      <c r="O45" s="18">
        <v>1000</v>
      </c>
      <c r="P45" s="18">
        <v>0</v>
      </c>
    </row>
    <row r="46" spans="1:16" s="19" customFormat="1" x14ac:dyDescent="0.25">
      <c r="A46" s="16" t="s">
        <v>38</v>
      </c>
      <c r="B46" s="35">
        <f t="shared" si="9"/>
        <v>21200</v>
      </c>
      <c r="C46" s="18">
        <v>17600</v>
      </c>
      <c r="D46" s="18">
        <v>300</v>
      </c>
      <c r="E46" s="18">
        <v>0</v>
      </c>
      <c r="F46" s="18">
        <v>100</v>
      </c>
      <c r="G46" s="18">
        <v>0</v>
      </c>
      <c r="H46" s="18">
        <v>0</v>
      </c>
      <c r="I46" s="18">
        <v>0</v>
      </c>
      <c r="J46" s="18">
        <v>0</v>
      </c>
      <c r="K46" s="18">
        <v>1200</v>
      </c>
      <c r="L46" s="18">
        <v>1000</v>
      </c>
      <c r="M46" s="18">
        <v>1000</v>
      </c>
      <c r="N46" s="18">
        <v>0</v>
      </c>
      <c r="O46" s="18">
        <v>0</v>
      </c>
      <c r="P46" s="18">
        <v>0</v>
      </c>
    </row>
    <row r="47" spans="1:16" s="19" customFormat="1" x14ac:dyDescent="0.25">
      <c r="A47" s="16" t="s">
        <v>39</v>
      </c>
      <c r="B47" s="35">
        <f t="shared" si="9"/>
        <v>21100</v>
      </c>
      <c r="C47" s="18">
        <v>20305</v>
      </c>
      <c r="D47" s="18">
        <v>295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500</v>
      </c>
      <c r="N47" s="18">
        <v>0</v>
      </c>
      <c r="O47" s="18">
        <v>0</v>
      </c>
      <c r="P47" s="18">
        <v>0</v>
      </c>
    </row>
    <row r="48" spans="1:16" s="19" customFormat="1" x14ac:dyDescent="0.25">
      <c r="A48" s="16" t="s">
        <v>40</v>
      </c>
      <c r="B48" s="35">
        <f t="shared" si="9"/>
        <v>32500</v>
      </c>
      <c r="C48" s="18">
        <v>28600</v>
      </c>
      <c r="D48" s="18">
        <v>400</v>
      </c>
      <c r="E48" s="18">
        <v>0</v>
      </c>
      <c r="F48" s="18">
        <v>100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1400</v>
      </c>
      <c r="M48" s="18">
        <v>2000</v>
      </c>
      <c r="N48" s="18">
        <v>0</v>
      </c>
      <c r="O48" s="18">
        <v>0</v>
      </c>
      <c r="P48" s="18">
        <v>0</v>
      </c>
    </row>
    <row r="49" spans="1:16" s="19" customFormat="1" x14ac:dyDescent="0.25">
      <c r="A49" s="16" t="s">
        <v>41</v>
      </c>
      <c r="B49" s="35">
        <f t="shared" si="9"/>
        <v>11200</v>
      </c>
      <c r="C49" s="18">
        <v>11040</v>
      </c>
      <c r="D49" s="18">
        <v>160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1:16" s="19" customFormat="1" x14ac:dyDescent="0.25">
      <c r="A50" s="16" t="s">
        <v>42</v>
      </c>
      <c r="B50" s="35">
        <f t="shared" si="9"/>
        <v>4300</v>
      </c>
      <c r="C50" s="18">
        <v>4238</v>
      </c>
      <c r="D50" s="18">
        <v>62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1:16" s="19" customFormat="1" ht="30" x14ac:dyDescent="0.25">
      <c r="A51" s="16" t="s">
        <v>54</v>
      </c>
      <c r="B51" s="35">
        <f t="shared" si="9"/>
        <v>33390</v>
      </c>
      <c r="C51" s="18">
        <v>32913</v>
      </c>
      <c r="D51" s="18">
        <v>477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1:16" s="19" customFormat="1" ht="30" x14ac:dyDescent="0.25">
      <c r="A52" s="16" t="s">
        <v>51</v>
      </c>
      <c r="B52" s="35">
        <f t="shared" si="9"/>
        <v>10632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10632</v>
      </c>
      <c r="N52" s="18">
        <v>0</v>
      </c>
      <c r="O52" s="18">
        <v>0</v>
      </c>
      <c r="P52" s="18">
        <v>0</v>
      </c>
    </row>
    <row r="53" spans="1:16" s="19" customFormat="1" ht="28.5" customHeight="1" x14ac:dyDescent="0.25">
      <c r="A53" s="16" t="s">
        <v>59</v>
      </c>
      <c r="B53" s="35">
        <f t="shared" ref="B53" si="12">C53+D53+E53+F53+G53+H53+I53+J53+K53+L53++M53+N53+O53+P53</f>
        <v>65844</v>
      </c>
      <c r="C53" s="18">
        <v>63483</v>
      </c>
      <c r="D53" s="18">
        <v>921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1440</v>
      </c>
      <c r="N53" s="18">
        <v>0</v>
      </c>
      <c r="O53" s="18">
        <v>0</v>
      </c>
      <c r="P53" s="18">
        <v>0</v>
      </c>
    </row>
    <row r="54" spans="1:16" s="11" customFormat="1" ht="14.25" x14ac:dyDescent="0.2">
      <c r="A54" s="20" t="s">
        <v>43</v>
      </c>
      <c r="B54" s="9">
        <f t="shared" si="9"/>
        <v>105100</v>
      </c>
      <c r="C54" s="10">
        <f t="shared" ref="C54:P54" si="13">(C55)</f>
        <v>80836</v>
      </c>
      <c r="D54" s="10">
        <f t="shared" si="13"/>
        <v>1545</v>
      </c>
      <c r="E54" s="10">
        <f t="shared" si="13"/>
        <v>0</v>
      </c>
      <c r="F54" s="10">
        <f t="shared" si="13"/>
        <v>0</v>
      </c>
      <c r="G54" s="10">
        <f t="shared" si="13"/>
        <v>0</v>
      </c>
      <c r="H54" s="10">
        <f t="shared" si="13"/>
        <v>0</v>
      </c>
      <c r="I54" s="10">
        <f t="shared" si="13"/>
        <v>0</v>
      </c>
      <c r="J54" s="10">
        <f t="shared" si="13"/>
        <v>0</v>
      </c>
      <c r="K54" s="10">
        <f t="shared" si="13"/>
        <v>0</v>
      </c>
      <c r="L54" s="10">
        <f t="shared" si="13"/>
        <v>0</v>
      </c>
      <c r="M54" s="10">
        <f t="shared" si="13"/>
        <v>13119</v>
      </c>
      <c r="N54" s="10">
        <f t="shared" si="13"/>
        <v>9600</v>
      </c>
      <c r="O54" s="10">
        <f t="shared" si="13"/>
        <v>0</v>
      </c>
      <c r="P54" s="10">
        <f t="shared" si="13"/>
        <v>0</v>
      </c>
    </row>
    <row r="55" spans="1:16" s="34" customFormat="1" x14ac:dyDescent="0.25">
      <c r="A55" s="33" t="s">
        <v>15</v>
      </c>
      <c r="B55" s="22">
        <f>C55+D55+E55+F55+G55+H55+I55+J55+K55+L55++M55+N55+O55</f>
        <v>105100</v>
      </c>
      <c r="C55" s="23">
        <f>C56+C57</f>
        <v>80836</v>
      </c>
      <c r="D55" s="23">
        <f t="shared" ref="D55:P55" si="14">D56+D57</f>
        <v>1545</v>
      </c>
      <c r="E55" s="23">
        <f t="shared" si="14"/>
        <v>0</v>
      </c>
      <c r="F55" s="23">
        <f t="shared" si="14"/>
        <v>0</v>
      </c>
      <c r="G55" s="23">
        <f t="shared" si="14"/>
        <v>0</v>
      </c>
      <c r="H55" s="23">
        <f t="shared" si="14"/>
        <v>0</v>
      </c>
      <c r="I55" s="23">
        <f t="shared" si="14"/>
        <v>0</v>
      </c>
      <c r="J55" s="23">
        <f t="shared" si="14"/>
        <v>0</v>
      </c>
      <c r="K55" s="23">
        <f t="shared" si="14"/>
        <v>0</v>
      </c>
      <c r="L55" s="23">
        <f t="shared" si="14"/>
        <v>0</v>
      </c>
      <c r="M55" s="23">
        <f t="shared" si="14"/>
        <v>13119</v>
      </c>
      <c r="N55" s="23">
        <f t="shared" si="14"/>
        <v>9600</v>
      </c>
      <c r="O55" s="23">
        <f t="shared" si="14"/>
        <v>0</v>
      </c>
      <c r="P55" s="23">
        <f t="shared" si="14"/>
        <v>0</v>
      </c>
    </row>
    <row r="56" spans="1:16" s="19" customFormat="1" ht="30" x14ac:dyDescent="0.25">
      <c r="A56" s="16" t="s">
        <v>64</v>
      </c>
      <c r="B56" s="35">
        <f>C56+D56+E56+F56+G56+H56+I56+J56+K56+L56++M56+N56+O56</f>
        <v>10000</v>
      </c>
      <c r="C56" s="18">
        <v>394</v>
      </c>
      <c r="D56" s="18">
        <v>6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9600</v>
      </c>
      <c r="O56" s="18">
        <v>0</v>
      </c>
      <c r="P56" s="18">
        <v>0</v>
      </c>
    </row>
    <row r="57" spans="1:16" s="19" customFormat="1" x14ac:dyDescent="0.25">
      <c r="A57" s="16" t="s">
        <v>44</v>
      </c>
      <c r="B57" s="35">
        <f>C57+D57+E57+F57+G57+H57+I57+J57+K57+L57++M57+N57+O57</f>
        <v>95100</v>
      </c>
      <c r="C57" s="18">
        <v>80442</v>
      </c>
      <c r="D57" s="18">
        <v>1539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13119</v>
      </c>
      <c r="N57" s="18">
        <v>0</v>
      </c>
      <c r="O57" s="18">
        <v>0</v>
      </c>
      <c r="P57" s="18">
        <v>0</v>
      </c>
    </row>
    <row r="58" spans="1:16" x14ac:dyDescent="0.25">
      <c r="A58" s="36" t="s">
        <v>45</v>
      </c>
      <c r="B58" s="37">
        <f>C58+D58+E58+F58+G58+H58+I58+J58+K58+L58++M58+N58+O58+P58</f>
        <v>7746846</v>
      </c>
      <c r="C58" s="38">
        <f t="shared" ref="C58:P58" si="15">(C6+C15+C39+C54)</f>
        <v>2690909</v>
      </c>
      <c r="D58" s="38">
        <f t="shared" si="15"/>
        <v>40511</v>
      </c>
      <c r="E58" s="38">
        <f t="shared" si="15"/>
        <v>9000</v>
      </c>
      <c r="F58" s="38">
        <f t="shared" si="15"/>
        <v>7110</v>
      </c>
      <c r="G58" s="38">
        <f t="shared" si="15"/>
        <v>24450</v>
      </c>
      <c r="H58" s="38">
        <f t="shared" si="15"/>
        <v>400</v>
      </c>
      <c r="I58" s="38">
        <f t="shared" si="15"/>
        <v>21000</v>
      </c>
      <c r="J58" s="38">
        <f t="shared" si="15"/>
        <v>477325</v>
      </c>
      <c r="K58" s="38">
        <f t="shared" si="15"/>
        <v>9400</v>
      </c>
      <c r="L58" s="38">
        <f t="shared" si="15"/>
        <v>16690</v>
      </c>
      <c r="M58" s="38">
        <f t="shared" si="15"/>
        <v>2846681</v>
      </c>
      <c r="N58" s="38">
        <f t="shared" si="15"/>
        <v>1293970</v>
      </c>
      <c r="O58" s="38">
        <f t="shared" si="15"/>
        <v>13400</v>
      </c>
      <c r="P58" s="38">
        <f t="shared" si="15"/>
        <v>296000</v>
      </c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Dorita Mongirdaitė</cp:lastModifiedBy>
  <cp:lastPrinted>2024-02-06T08:21:07Z</cp:lastPrinted>
  <dcterms:created xsi:type="dcterms:W3CDTF">2019-01-23T08:24:17Z</dcterms:created>
  <dcterms:modified xsi:type="dcterms:W3CDTF">2024-02-14T11:46:12Z</dcterms:modified>
</cp:coreProperties>
</file>