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7F6BC7EC-2D7D-4F05-A750-258AF4ED1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Q32" i="1"/>
  <c r="R32" i="1"/>
  <c r="P32" i="1"/>
  <c r="B35" i="1"/>
  <c r="B109" i="1" l="1"/>
  <c r="B110" i="1"/>
  <c r="B111" i="1"/>
  <c r="B112" i="1"/>
  <c r="B113" i="1"/>
  <c r="B114" i="1"/>
  <c r="B115" i="1"/>
  <c r="B116" i="1"/>
  <c r="B117" i="1"/>
  <c r="B106" i="1"/>
  <c r="B88" i="1"/>
  <c r="B90" i="1"/>
  <c r="B92" i="1"/>
  <c r="B94" i="1"/>
  <c r="B95" i="1"/>
  <c r="B97" i="1"/>
  <c r="B99" i="1"/>
  <c r="B101" i="1"/>
  <c r="B103" i="1"/>
  <c r="B78" i="1"/>
  <c r="B80" i="1"/>
  <c r="B82" i="1"/>
  <c r="B83" i="1"/>
  <c r="B84" i="1"/>
  <c r="B85" i="1"/>
  <c r="B75" i="1"/>
  <c r="B9" i="1"/>
  <c r="B11" i="1"/>
  <c r="B13" i="1"/>
  <c r="B15" i="1"/>
  <c r="B17" i="1"/>
  <c r="B19" i="1"/>
  <c r="B21" i="1"/>
  <c r="B23" i="1"/>
  <c r="B25" i="1"/>
  <c r="B26" i="1"/>
  <c r="B28" i="1"/>
  <c r="B30" i="1"/>
  <c r="B31" i="1"/>
  <c r="B33" i="1"/>
  <c r="B34" i="1"/>
  <c r="B37" i="1"/>
  <c r="B38" i="1"/>
  <c r="B40" i="1"/>
  <c r="B41" i="1"/>
  <c r="B43" i="1"/>
  <c r="B44" i="1"/>
  <c r="B46" i="1"/>
  <c r="B47" i="1"/>
  <c r="B49" i="1"/>
  <c r="B50" i="1"/>
  <c r="B52" i="1"/>
  <c r="B53" i="1"/>
  <c r="B54" i="1"/>
  <c r="B56" i="1"/>
  <c r="B57" i="1"/>
  <c r="B59" i="1"/>
  <c r="B61" i="1"/>
  <c r="B63" i="1"/>
  <c r="B65" i="1"/>
  <c r="B67" i="1"/>
  <c r="B68" i="1"/>
  <c r="B70" i="1"/>
  <c r="B72" i="1"/>
  <c r="P89" i="1"/>
  <c r="R108" i="1" l="1"/>
  <c r="Q108" i="1"/>
  <c r="P108" i="1"/>
  <c r="P107" i="1" s="1"/>
  <c r="O108" i="1"/>
  <c r="O107" i="1" s="1"/>
  <c r="N108" i="1"/>
  <c r="N107" i="1" s="1"/>
  <c r="M108" i="1"/>
  <c r="M107" i="1" s="1"/>
  <c r="L108" i="1"/>
  <c r="L107" i="1" s="1"/>
  <c r="K108" i="1"/>
  <c r="K107" i="1" s="1"/>
  <c r="J108" i="1"/>
  <c r="J107" i="1" s="1"/>
  <c r="I108" i="1"/>
  <c r="H108" i="1"/>
  <c r="H107" i="1" s="1"/>
  <c r="G108" i="1"/>
  <c r="G107" i="1" s="1"/>
  <c r="F108" i="1"/>
  <c r="F107" i="1" s="1"/>
  <c r="E108" i="1"/>
  <c r="E107" i="1" s="1"/>
  <c r="D108" i="1"/>
  <c r="D107" i="1" s="1"/>
  <c r="C108" i="1"/>
  <c r="R107" i="1"/>
  <c r="Q107" i="1"/>
  <c r="I107" i="1"/>
  <c r="R105" i="1"/>
  <c r="R104" i="1" s="1"/>
  <c r="Q105" i="1"/>
  <c r="Q104" i="1" s="1"/>
  <c r="P105" i="1"/>
  <c r="P104" i="1" s="1"/>
  <c r="O105" i="1"/>
  <c r="O104" i="1" s="1"/>
  <c r="N105" i="1"/>
  <c r="N104" i="1" s="1"/>
  <c r="M105" i="1"/>
  <c r="M104" i="1" s="1"/>
  <c r="L105" i="1"/>
  <c r="L104" i="1" s="1"/>
  <c r="K105" i="1"/>
  <c r="K104" i="1" s="1"/>
  <c r="J105" i="1"/>
  <c r="J104" i="1" s="1"/>
  <c r="I105" i="1"/>
  <c r="I104" i="1" s="1"/>
  <c r="H105" i="1"/>
  <c r="H104" i="1" s="1"/>
  <c r="G105" i="1"/>
  <c r="G104" i="1" s="1"/>
  <c r="F105" i="1"/>
  <c r="F104" i="1" s="1"/>
  <c r="E105" i="1"/>
  <c r="E104" i="1" s="1"/>
  <c r="D105" i="1"/>
  <c r="D104" i="1" s="1"/>
  <c r="C105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R89" i="1"/>
  <c r="Q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R77" i="1"/>
  <c r="Q77" i="1"/>
  <c r="P77" i="1"/>
  <c r="O77" i="1"/>
  <c r="O76" i="1" s="1"/>
  <c r="N77" i="1"/>
  <c r="M77" i="1"/>
  <c r="L77" i="1"/>
  <c r="K77" i="1"/>
  <c r="J77" i="1"/>
  <c r="J76" i="1" s="1"/>
  <c r="I77" i="1"/>
  <c r="H77" i="1"/>
  <c r="H76" i="1" s="1"/>
  <c r="G77" i="1"/>
  <c r="G76" i="1" s="1"/>
  <c r="F77" i="1"/>
  <c r="E77" i="1"/>
  <c r="D77" i="1"/>
  <c r="C77" i="1"/>
  <c r="R74" i="1"/>
  <c r="R73" i="1" s="1"/>
  <c r="Q74" i="1"/>
  <c r="Q73" i="1" s="1"/>
  <c r="P74" i="1"/>
  <c r="P73" i="1" s="1"/>
  <c r="O74" i="1"/>
  <c r="O73" i="1" s="1"/>
  <c r="N74" i="1"/>
  <c r="N73" i="1" s="1"/>
  <c r="M74" i="1"/>
  <c r="M73" i="1" s="1"/>
  <c r="L74" i="1"/>
  <c r="L73" i="1" s="1"/>
  <c r="K74" i="1"/>
  <c r="K73" i="1" s="1"/>
  <c r="J74" i="1"/>
  <c r="J73" i="1" s="1"/>
  <c r="I74" i="1"/>
  <c r="I73" i="1" s="1"/>
  <c r="H74" i="1"/>
  <c r="H73" i="1" s="1"/>
  <c r="G74" i="1"/>
  <c r="G73" i="1" s="1"/>
  <c r="F74" i="1"/>
  <c r="F73" i="1" s="1"/>
  <c r="E74" i="1"/>
  <c r="E73" i="1" s="1"/>
  <c r="D74" i="1"/>
  <c r="D73" i="1" s="1"/>
  <c r="C74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I86" i="1" l="1"/>
  <c r="G86" i="1"/>
  <c r="B108" i="1"/>
  <c r="B8" i="1"/>
  <c r="B10" i="1"/>
  <c r="B12" i="1"/>
  <c r="B14" i="1"/>
  <c r="B16" i="1"/>
  <c r="B18" i="1"/>
  <c r="B20" i="1"/>
  <c r="B22" i="1"/>
  <c r="B24" i="1"/>
  <c r="B27" i="1"/>
  <c r="B29" i="1"/>
  <c r="B36" i="1"/>
  <c r="B39" i="1"/>
  <c r="B42" i="1"/>
  <c r="B45" i="1"/>
  <c r="B48" i="1"/>
  <c r="B51" i="1"/>
  <c r="B55" i="1"/>
  <c r="B58" i="1"/>
  <c r="B60" i="1"/>
  <c r="B62" i="1"/>
  <c r="B64" i="1"/>
  <c r="B66" i="1"/>
  <c r="B69" i="1"/>
  <c r="B71" i="1"/>
  <c r="C104" i="1"/>
  <c r="B104" i="1" s="1"/>
  <c r="B105" i="1"/>
  <c r="C107" i="1"/>
  <c r="B107" i="1" s="1"/>
  <c r="Q86" i="1"/>
  <c r="C73" i="1"/>
  <c r="B73" i="1" s="1"/>
  <c r="B74" i="1"/>
  <c r="B91" i="1"/>
  <c r="B93" i="1"/>
  <c r="B96" i="1"/>
  <c r="B98" i="1"/>
  <c r="B100" i="1"/>
  <c r="B102" i="1"/>
  <c r="B77" i="1"/>
  <c r="B79" i="1"/>
  <c r="B81" i="1"/>
  <c r="B87" i="1"/>
  <c r="B89" i="1"/>
  <c r="N86" i="1"/>
  <c r="C76" i="1"/>
  <c r="E76" i="1"/>
  <c r="M76" i="1"/>
  <c r="D76" i="1"/>
  <c r="L76" i="1"/>
  <c r="D86" i="1"/>
  <c r="L86" i="1"/>
  <c r="I76" i="1"/>
  <c r="F86" i="1"/>
  <c r="R76" i="1"/>
  <c r="J86" i="1"/>
  <c r="E86" i="1"/>
  <c r="F7" i="1"/>
  <c r="N76" i="1"/>
  <c r="O86" i="1"/>
  <c r="M86" i="1"/>
  <c r="K76" i="1"/>
  <c r="M7" i="1"/>
  <c r="N7" i="1"/>
  <c r="R7" i="1"/>
  <c r="Q76" i="1"/>
  <c r="C86" i="1"/>
  <c r="K86" i="1"/>
  <c r="O7" i="1"/>
  <c r="I7" i="1"/>
  <c r="L7" i="1"/>
  <c r="F76" i="1"/>
  <c r="H86" i="1"/>
  <c r="G7" i="1"/>
  <c r="G6" i="1" s="1"/>
  <c r="G118" i="1" s="1"/>
  <c r="K7" i="1"/>
  <c r="Q7" i="1"/>
  <c r="P86" i="1"/>
  <c r="P76" i="1"/>
  <c r="R86" i="1"/>
  <c r="H7" i="1"/>
  <c r="E7" i="1"/>
  <c r="P7" i="1"/>
  <c r="J7" i="1"/>
  <c r="J6" i="1" s="1"/>
  <c r="J118" i="1" s="1"/>
  <c r="C7" i="1"/>
  <c r="D7" i="1"/>
  <c r="D6" i="1" l="1"/>
  <c r="D118" i="1" s="1"/>
  <c r="I6" i="1"/>
  <c r="I118" i="1" s="1"/>
  <c r="B76" i="1"/>
  <c r="B86" i="1"/>
  <c r="B7" i="1"/>
  <c r="E6" i="1"/>
  <c r="E118" i="1" s="1"/>
  <c r="F6" i="1"/>
  <c r="F118" i="1" s="1"/>
  <c r="N6" i="1"/>
  <c r="N118" i="1" s="1"/>
  <c r="L6" i="1"/>
  <c r="L118" i="1" s="1"/>
  <c r="O6" i="1"/>
  <c r="O118" i="1" s="1"/>
  <c r="M6" i="1"/>
  <c r="M118" i="1" s="1"/>
  <c r="H6" i="1"/>
  <c r="H118" i="1" s="1"/>
  <c r="Q6" i="1"/>
  <c r="Q118" i="1" s="1"/>
  <c r="R6" i="1"/>
  <c r="R118" i="1" s="1"/>
  <c r="K6" i="1"/>
  <c r="K118" i="1" s="1"/>
  <c r="P6" i="1"/>
  <c r="P118" i="1" s="1"/>
  <c r="C6" i="1"/>
  <c r="B6" i="1" l="1"/>
  <c r="C118" i="1"/>
  <c r="B118" i="1" s="1"/>
</calcChain>
</file>

<file path=xl/sharedStrings.xml><?xml version="1.0" encoding="utf-8"?>
<sst xmlns="http://schemas.openxmlformats.org/spreadsheetml/2006/main" count="135" uniqueCount="103">
  <si>
    <t>Pavadinimas</t>
  </si>
  <si>
    <t>IŠ VISO:</t>
  </si>
  <si>
    <t>Darbo užmokestis</t>
  </si>
  <si>
    <t>Įmokos  socialiniam draudimui</t>
  </si>
  <si>
    <t>Mityba</t>
  </si>
  <si>
    <t>Medikamentai</t>
  </si>
  <si>
    <t>Ryšiai</t>
  </si>
  <si>
    <t>Transporto  išlaikymas</t>
  </si>
  <si>
    <t>Apranga  ir patalynė</t>
  </si>
  <si>
    <t>Komandiruotės</t>
  </si>
  <si>
    <t>Kvalifik.  kėlimas</t>
  </si>
  <si>
    <t>Turto nuoma</t>
  </si>
  <si>
    <t>Komunal.  pasl.</t>
  </si>
  <si>
    <t>IT prekės ir paslaugos</t>
  </si>
  <si>
    <t>Reprezentacijai</t>
  </si>
  <si>
    <t>Kitos prekės ir paslaugos</t>
  </si>
  <si>
    <t>Darbdaviu parama</t>
  </si>
  <si>
    <t>Turtui įsigyti</t>
  </si>
  <si>
    <t>3 Pajamos už kitas paslaugas</t>
  </si>
  <si>
    <t xml:space="preserve">    01. Ugdymo kokybės ir sporto plėtros programa</t>
  </si>
  <si>
    <t xml:space="preserve">        190687050 Šilutės lopšelis-darželis Ąžuoliukas</t>
  </si>
  <si>
    <t xml:space="preserve">            01.02.01.01. Maitinimo organizavimas ikimokyklinio ir priešmokyklinio amžiaus vaikams (tėvų mokesčiai) (ikimokyklinis ugdymas) (darželiai ir ikimokyklinės grupės)</t>
  </si>
  <si>
    <t xml:space="preserve">        190687246 Šilutės lopšelis-darželis "Gintarėlis"</t>
  </si>
  <si>
    <t xml:space="preserve">        190687399 Šilutės lopšelis-darželis Pušelė</t>
  </si>
  <si>
    <t xml:space="preserve">        190687584 Šilutės lopšelis-darželis "Žibutė"</t>
  </si>
  <si>
    <t xml:space="preserve">        190687627 Šilutės lopšelis-darželis "Žvaigždutė"</t>
  </si>
  <si>
    <t xml:space="preserve">        190687965 Žemaičių Naumiesčio mokykla darželis</t>
  </si>
  <si>
    <t xml:space="preserve">            01.02.01.02. Maitinimo organizavimas mokyklose  (pradinis ugdymas)</t>
  </si>
  <si>
    <t xml:space="preserve">        190688914 Švėkšnos lopšelis darželis</t>
  </si>
  <si>
    <t xml:space="preserve">        190689820 Šilutės lopšelis-darželis "Raudonkepuraitė"</t>
  </si>
  <si>
    <t xml:space="preserve">        190695727 Vilkyčių pagrindinė mokykla</t>
  </si>
  <si>
    <t xml:space="preserve">            01.02.01.07. Pajamos už papildomai teikiamas paslaugas (nuoma ir kt.) (pagrindinis ugdymas)</t>
  </si>
  <si>
    <t xml:space="preserve">        190696252 Šilutės pirmoji gimnazija</t>
  </si>
  <si>
    <t xml:space="preserve">            01.02.01.09. Pajamos už papildomai teikiamas paslaugas (nuoma ir kt.) (neformalusis ugdymas)</t>
  </si>
  <si>
    <t xml:space="preserve">        190696590 Šilutės Martyno Jankaus pagrindinė mokykla</t>
  </si>
  <si>
    <t xml:space="preserve">        190696633 Šilutės Pamario pagrindinė mokykla</t>
  </si>
  <si>
    <t xml:space="preserve">            01.02.01.06. Pajamos už papildomai teikiamas paslaugas (nuoma ir kt.) (pradinis ugdymas)</t>
  </si>
  <si>
    <t xml:space="preserve">        190696786 Šilutės r. Žemaičių Naumiesčio gimnazija</t>
  </si>
  <si>
    <t xml:space="preserve">            01.02.01.08. Pajamos už papildomai teikiamas paslaugas (nuoma ir kt.) (vidurinis ugdymas)</t>
  </si>
  <si>
    <t xml:space="preserve">        190696829 Šilutės r. Juknaičų pagrindinė mokykla</t>
  </si>
  <si>
    <t xml:space="preserve">        190697016 Šilutės r. Kintų pagrindinė mokykla</t>
  </si>
  <si>
    <t xml:space="preserve">        190697692 Šilutės r. Usėnų pagrindinė mokykla</t>
  </si>
  <si>
    <t xml:space="preserve">        190697735 Šilutės r. Vainuto gimnazija</t>
  </si>
  <si>
    <t xml:space="preserve">        190698118 Šilutės meno mokykla</t>
  </si>
  <si>
    <t xml:space="preserve">            01.02.01.05. Tėvų mokesčiai už ugdymą papildomojo ugdymo įstaigose</t>
  </si>
  <si>
    <t xml:space="preserve">        190986693 Šilutės rajono Traksėdžių Šilojų mokykla</t>
  </si>
  <si>
    <t xml:space="preserve">        191846790 Šilutės Vydūno gimnazija</t>
  </si>
  <si>
    <t xml:space="preserve">        195171155 Šilutės jaunimo ir suaugusiųjų mokymo centras</t>
  </si>
  <si>
    <t xml:space="preserve">        195175748 Šilutės rajono švietimo pagalbos tarnyba</t>
  </si>
  <si>
    <t xml:space="preserve">            01.02.01.10. Pajamos už teikiamas paslaugas Šilutės rajono švietimo pagalbos tarnyboje (kursai, seminarai)</t>
  </si>
  <si>
    <t xml:space="preserve">        195471747 Šilutės sporto mokykla</t>
  </si>
  <si>
    <t xml:space="preserve">        290697540 Šilutės r. Švėkšnos "Saulės" gimnazija</t>
  </si>
  <si>
    <t xml:space="preserve">        291820540 Šilutės Žibų pradinė mokykla</t>
  </si>
  <si>
    <t xml:space="preserve">    02. Turizmo plėtros programa</t>
  </si>
  <si>
    <t xml:space="preserve">        303244137 Šilutės turizmo ir informacijos centras</t>
  </si>
  <si>
    <t xml:space="preserve">            02.01.10.01. Turizmo informacijos veiklos užtikrinimas ir plėtra</t>
  </si>
  <si>
    <t xml:space="preserve">    04. Socialiai saugios ir sveikos aplinkos kūrimo programa</t>
  </si>
  <si>
    <t xml:space="preserve">        177393649 Šilutės socialinės globos namai</t>
  </si>
  <si>
    <t xml:space="preserve">            04.01.03.03 Teikti stacionarias globos paslaugas Šilutės socialinės globos namuose</t>
  </si>
  <si>
    <t xml:space="preserve">        301791595 Šilutės r.Visuomenės sveikatos biuras</t>
  </si>
  <si>
    <t xml:space="preserve">            04.03.02.05. Teikiamos lankytojams mokamos paslaugos</t>
  </si>
  <si>
    <t xml:space="preserve">        302944535 Šilutės socialinių paslaugų centras</t>
  </si>
  <si>
    <t xml:space="preserve">            04.01.02.04. Teikti apgyvendinimo paslaugas nakvynės namuose, krizių centre ir laikino apnakvindinimo paslaugas</t>
  </si>
  <si>
    <t xml:space="preserve">            04.01.02.05. Teikti Dienos socialinės globos paslaugas asmenims Socialinių paslaugų centre ir asmenų namuose.</t>
  </si>
  <si>
    <t xml:space="preserve">            04.01.02.09. Teikti apgyvendinimo paslaugas savarankiško gyvenimo namuose</t>
  </si>
  <si>
    <t xml:space="preserve">            04.01.02.10. Teikti pagalbos į namus paslaugas</t>
  </si>
  <si>
    <t xml:space="preserve">    05. Kultūros plėtros ir paveldo puoselėjimo programa</t>
  </si>
  <si>
    <t xml:space="preserve">        177411894 Senųjų kaimo tradicijų kultūros centras</t>
  </si>
  <si>
    <t xml:space="preserve">            05.02.06.04. Teikti lankytojams mokamas paslaugas</t>
  </si>
  <si>
    <t xml:space="preserve">        177412124 Žemaičių krašto etnokultūros centras</t>
  </si>
  <si>
    <t xml:space="preserve">            05.02.08.04. Teikti lankytojams mokamas paslaugas</t>
  </si>
  <si>
    <t xml:space="preserve">        177413564 Salos etnokultūros ir informacijos centras</t>
  </si>
  <si>
    <t xml:space="preserve">            05.02.07.04. Teikti lankytojams mokamas paslaugas</t>
  </si>
  <si>
    <t xml:space="preserve">        177414328 Šilutės kultūros ir pramogų centras</t>
  </si>
  <si>
    <t xml:space="preserve">            05.02.03.01. Centro veiklos įgyvendinimas (darbo užmokestis, infrastruktūra ir kt.)</t>
  </si>
  <si>
    <t xml:space="preserve">            05.02.03.06. Teikti lankytojams mokamas paslaugas</t>
  </si>
  <si>
    <t xml:space="preserve">        177420039 Šilutės kamerinis dramos teatras</t>
  </si>
  <si>
    <t xml:space="preserve">            05.02.04.04. Teikti lankytojams mokamas paslaugas</t>
  </si>
  <si>
    <t xml:space="preserve">        190700188 Šilutės r. savivaldybės Fridricho Bajoraičio viešoji bibilioteka</t>
  </si>
  <si>
    <t xml:space="preserve">            05.02.01.04. Teikti lankytojams mokamas paslaugas</t>
  </si>
  <si>
    <t xml:space="preserve">        190704770 Šilutės Hugo Šojaus muziejus</t>
  </si>
  <si>
    <t xml:space="preserve">            05.02.02.04. Teikti lankytojams mokamas paslaugas</t>
  </si>
  <si>
    <t xml:space="preserve">        277413750 Kintų Vydūno kultūros centras</t>
  </si>
  <si>
    <t xml:space="preserve">            05.02.05.04 Teikti lankytojams mokamas paslaugas</t>
  </si>
  <si>
    <t xml:space="preserve">    06. Efektyvaus Savivaldybės valdymo programa</t>
  </si>
  <si>
    <t xml:space="preserve">        188723322 Šilutės rajono savivaldybės administracija</t>
  </si>
  <si>
    <t xml:space="preserve">            06.01.02.12. Turto remontas</t>
  </si>
  <si>
    <t xml:space="preserve">    07. Vietinio ūkio programa</t>
  </si>
  <si>
    <t xml:space="preserve">            07.01.03.01. Savivaldybės būsto fondo remontas, rekonstrukcija</t>
  </si>
  <si>
    <t xml:space="preserve">            07.01.05.02.01 Gardamo seniūnija</t>
  </si>
  <si>
    <t xml:space="preserve">            07.01.05.02.02 Juknaičių seniūnija</t>
  </si>
  <si>
    <t xml:space="preserve">            07.01.05.02.03 Katyčių seniūnija</t>
  </si>
  <si>
    <t xml:space="preserve">            07.01.05.02.06 Saugų seniūnija</t>
  </si>
  <si>
    <t xml:space="preserve">            07.01.05.02.07 Šilutės seniūnija</t>
  </si>
  <si>
    <t xml:space="preserve">            07.01.05.02.08 Švėkšnos seniūnija</t>
  </si>
  <si>
    <t xml:space="preserve">            07.01.05.02.10 Vainuto seniūnija</t>
  </si>
  <si>
    <t xml:space="preserve">            07.01.05.02.11 Žemaičių Naumiesčio seniūnija</t>
  </si>
  <si>
    <t>IŠ VISO</t>
  </si>
  <si>
    <t xml:space="preserve">        190697169 Saugų J.Mikšo pagrindinė mokykla</t>
  </si>
  <si>
    <t xml:space="preserve">2024 METŲ SAVIVALDYBĖS BIUDŽETO ASIGNAVIMAI BIUDŽETINIŲ ĮSTAIGŲ PAJAMŲ IŠLAIDOMS </t>
  </si>
  <si>
    <t>6 priedas</t>
  </si>
  <si>
    <t>(Eur)</t>
  </si>
  <si>
    <t>2024 m. vasario 12 d. aiškinamojo rašto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</si>
</sst>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3EEFF"/>
      </patternFill>
    </fill>
    <fill>
      <patternFill patternType="solid">
        <fgColor rgb="FFF6F1B1"/>
      </patternFill>
    </fill>
    <fill>
      <patternFill patternType="solid">
        <fgColor rgb="FFF6F1B1"/>
      </patternFill>
    </fill>
    <fill>
      <patternFill patternType="solid">
        <fgColor rgb="FFF6F1B1"/>
      </patternFill>
    </fill>
    <fill>
      <patternFill patternType="solid">
        <fgColor rgb="FFDFFAA0"/>
      </patternFill>
    </fill>
    <fill>
      <patternFill patternType="solid">
        <fgColor rgb="FFDFFAA0"/>
      </patternFill>
    </fill>
    <fill>
      <patternFill patternType="solid">
        <fgColor rgb="FFDFFAA0"/>
      </patternFill>
    </fill>
    <fill>
      <patternFill patternType="solid">
        <fgColor rgb="FFF7DCAA"/>
      </patternFill>
    </fill>
    <fill>
      <patternFill patternType="solid">
        <fgColor rgb="FFF7DCA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3" borderId="0" xfId="0" applyNumberFormat="1" applyFont="1" applyFill="1"/>
    <xf numFmtId="4" fontId="2" fillId="4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4" fontId="4" fillId="6" borderId="0" xfId="0" applyNumberFormat="1" applyFont="1" applyFill="1"/>
    <xf numFmtId="4" fontId="5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0" fontId="10" fillId="0" borderId="0" xfId="0" applyFont="1"/>
    <xf numFmtId="4" fontId="11" fillId="9" borderId="0" xfId="0" applyNumberFormat="1" applyFont="1" applyFill="1" applyAlignment="1">
      <alignment horizontal="center"/>
    </xf>
    <xf numFmtId="4" fontId="0" fillId="0" borderId="0" xfId="0" applyNumberFormat="1"/>
    <xf numFmtId="4" fontId="0" fillId="10" borderId="0" xfId="0" applyNumberForma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/>
    </xf>
    <xf numFmtId="0" fontId="15" fillId="0" borderId="0" xfId="0" applyFont="1"/>
    <xf numFmtId="0" fontId="14" fillId="2" borderId="0" xfId="0" applyFont="1" applyFill="1" applyAlignment="1">
      <alignment horizontal="left"/>
    </xf>
    <xf numFmtId="4" fontId="8" fillId="0" borderId="0" xfId="0" applyNumberFormat="1" applyFont="1" applyAlignment="1">
      <alignment horizontal="center"/>
    </xf>
    <xf numFmtId="4" fontId="1" fillId="0" borderId="0" xfId="0" applyNumberFormat="1" applyFont="1"/>
    <xf numFmtId="4" fontId="7" fillId="0" borderId="0" xfId="0" applyNumberFormat="1" applyFont="1"/>
    <xf numFmtId="4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40625" defaultRowHeight="15.75" x14ac:dyDescent="0.25"/>
  <cols>
    <col min="1" max="1" width="59.5703125" style="7" customWidth="1"/>
    <col min="2" max="18" width="14" style="7" customWidth="1"/>
  </cols>
  <sheetData>
    <row r="1" spans="1:18" x14ac:dyDescent="0.25">
      <c r="P1" s="12" t="s">
        <v>102</v>
      </c>
    </row>
    <row r="2" spans="1:18" x14ac:dyDescent="0.25">
      <c r="P2" s="12" t="s">
        <v>100</v>
      </c>
    </row>
    <row r="3" spans="1:18" x14ac:dyDescent="0.25">
      <c r="E3" s="11" t="s">
        <v>99</v>
      </c>
    </row>
    <row r="4" spans="1:18" x14ac:dyDescent="0.25">
      <c r="R4" s="20" t="s">
        <v>101</v>
      </c>
    </row>
    <row r="5" spans="1:18" s="14" customFormat="1" ht="12" x14ac:dyDescent="0.2">
      <c r="A5" s="13" t="s">
        <v>0</v>
      </c>
      <c r="B5" s="13" t="s">
        <v>1</v>
      </c>
      <c r="C5" s="15" t="s">
        <v>2</v>
      </c>
      <c r="D5" s="15" t="s">
        <v>3</v>
      </c>
      <c r="E5" s="13" t="s">
        <v>4</v>
      </c>
      <c r="F5" s="13" t="s">
        <v>5</v>
      </c>
      <c r="G5" s="13" t="s">
        <v>6</v>
      </c>
      <c r="H5" s="15" t="s">
        <v>7</v>
      </c>
      <c r="I5" s="15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5" t="s">
        <v>13</v>
      </c>
      <c r="O5" s="13" t="s">
        <v>14</v>
      </c>
      <c r="P5" s="15" t="s">
        <v>15</v>
      </c>
      <c r="Q5" s="15" t="s">
        <v>16</v>
      </c>
      <c r="R5" s="13" t="s">
        <v>17</v>
      </c>
    </row>
    <row r="6" spans="1:18" ht="15" x14ac:dyDescent="0.25">
      <c r="A6" s="1" t="s">
        <v>18</v>
      </c>
      <c r="B6" s="2">
        <f>IFERROR(ROUND(C6+D6+E6+F6+G6+H6+I6+J6+K6+L6+M6+N6+O6+P6+Q6+R6, 2), 0)</f>
        <v>1975000</v>
      </c>
      <c r="C6" s="3">
        <f t="shared" ref="C6:R6" si="0">IFERROR(ROUND(C7+C73+C76+C86+C104+C107, 2), 0)</f>
        <v>543200</v>
      </c>
      <c r="D6" s="3">
        <f t="shared" si="0"/>
        <v>8032</v>
      </c>
      <c r="E6" s="3">
        <f t="shared" si="0"/>
        <v>592000</v>
      </c>
      <c r="F6" s="3">
        <f t="shared" si="0"/>
        <v>9200</v>
      </c>
      <c r="G6" s="3">
        <f t="shared" si="0"/>
        <v>8550</v>
      </c>
      <c r="H6" s="3">
        <f t="shared" si="0"/>
        <v>33300</v>
      </c>
      <c r="I6" s="3">
        <f t="shared" si="0"/>
        <v>2600</v>
      </c>
      <c r="J6" s="3">
        <f t="shared" si="0"/>
        <v>12800</v>
      </c>
      <c r="K6" s="3">
        <f t="shared" si="0"/>
        <v>8000</v>
      </c>
      <c r="L6" s="3">
        <f t="shared" si="0"/>
        <v>75500</v>
      </c>
      <c r="M6" s="3">
        <f t="shared" si="0"/>
        <v>219270</v>
      </c>
      <c r="N6" s="3">
        <f t="shared" si="0"/>
        <v>14680</v>
      </c>
      <c r="O6" s="3">
        <f t="shared" si="0"/>
        <v>7350</v>
      </c>
      <c r="P6" s="3">
        <f t="shared" si="0"/>
        <v>421818</v>
      </c>
      <c r="Q6" s="3">
        <f t="shared" si="0"/>
        <v>3300</v>
      </c>
      <c r="R6" s="3">
        <f t="shared" si="0"/>
        <v>15400</v>
      </c>
    </row>
    <row r="7" spans="1:18" ht="15" x14ac:dyDescent="0.25">
      <c r="A7" s="4" t="s">
        <v>19</v>
      </c>
      <c r="B7" s="5">
        <f>IFERROR(ROUND(C7+D7+E7+F7+G7+H7+I7+J7+K7+L7+M7+N7+O7+P7+Q7+R7, 2), 0)</f>
        <v>1040700</v>
      </c>
      <c r="C7" s="6">
        <f t="shared" ref="C7:R7" si="1">IFERROR(ROUND(C8+C10+C12+C14+C16+C18+C20+C22+C24+C27+C29+C32+C36+C39+C42+C45+C48+C51+C55+C58+C60+C62+C64+C66+C69+C71, 2), 0)</f>
        <v>31500</v>
      </c>
      <c r="D7" s="6">
        <f t="shared" si="1"/>
        <v>500</v>
      </c>
      <c r="E7" s="6">
        <f t="shared" si="1"/>
        <v>525700</v>
      </c>
      <c r="F7" s="6">
        <f t="shared" si="1"/>
        <v>900</v>
      </c>
      <c r="G7" s="6">
        <f t="shared" si="1"/>
        <v>3950</v>
      </c>
      <c r="H7" s="6">
        <f t="shared" si="1"/>
        <v>13800</v>
      </c>
      <c r="I7" s="6">
        <f t="shared" si="1"/>
        <v>1100</v>
      </c>
      <c r="J7" s="6">
        <f t="shared" si="1"/>
        <v>7800</v>
      </c>
      <c r="K7" s="6">
        <f t="shared" si="1"/>
        <v>3700</v>
      </c>
      <c r="L7" s="6">
        <f t="shared" si="1"/>
        <v>4000</v>
      </c>
      <c r="M7" s="6">
        <f t="shared" si="1"/>
        <v>145500</v>
      </c>
      <c r="N7" s="6">
        <f t="shared" si="1"/>
        <v>7900</v>
      </c>
      <c r="O7" s="6">
        <f t="shared" si="1"/>
        <v>4050</v>
      </c>
      <c r="P7" s="6">
        <f t="shared" si="1"/>
        <v>278100</v>
      </c>
      <c r="Q7" s="6">
        <f t="shared" si="1"/>
        <v>2200</v>
      </c>
      <c r="R7" s="6">
        <f t="shared" si="1"/>
        <v>10000</v>
      </c>
    </row>
    <row r="8" spans="1:18" ht="15" x14ac:dyDescent="0.25">
      <c r="A8" s="18" t="s">
        <v>20</v>
      </c>
      <c r="B8" s="16">
        <f>IFERROR(ROUND(C8+D8+E8+F8+G8+H8+I8+J8+K8+L8+M8+N8+O8+P8+Q8+R8, 2), 0)</f>
        <v>80000</v>
      </c>
      <c r="C8" s="19">
        <f t="shared" ref="C8:R8" si="2">IFERROR(ROUND(C9, 2), 0)</f>
        <v>0</v>
      </c>
      <c r="D8" s="19">
        <f t="shared" si="2"/>
        <v>0</v>
      </c>
      <c r="E8" s="19">
        <f t="shared" si="2"/>
        <v>59000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600</v>
      </c>
      <c r="N8" s="19">
        <f t="shared" si="2"/>
        <v>0</v>
      </c>
      <c r="O8" s="19">
        <f t="shared" si="2"/>
        <v>0</v>
      </c>
      <c r="P8" s="19">
        <f t="shared" si="2"/>
        <v>20400</v>
      </c>
      <c r="Q8" s="19">
        <f t="shared" si="2"/>
        <v>0</v>
      </c>
      <c r="R8" s="19">
        <f t="shared" si="2"/>
        <v>0</v>
      </c>
    </row>
    <row r="9" spans="1:18" ht="15" x14ac:dyDescent="0.25">
      <c r="A9" s="18" t="s">
        <v>21</v>
      </c>
      <c r="B9" s="16">
        <f t="shared" ref="B9:B72" si="3">IFERROR(ROUND(C9+D9+E9+F9+G9+H9+I9+J9+K9+L9+M9+N9+O9+P9+Q9+R9, 2), 0)</f>
        <v>80000</v>
      </c>
      <c r="C9" s="19">
        <v>0</v>
      </c>
      <c r="D9" s="19">
        <v>0</v>
      </c>
      <c r="E9" s="19">
        <v>59000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600</v>
      </c>
      <c r="N9" s="19">
        <v>0</v>
      </c>
      <c r="O9" s="19">
        <v>0</v>
      </c>
      <c r="P9" s="19">
        <v>20400</v>
      </c>
      <c r="Q9" s="19">
        <v>0</v>
      </c>
      <c r="R9" s="19">
        <v>0</v>
      </c>
    </row>
    <row r="10" spans="1:18" ht="15" x14ac:dyDescent="0.25">
      <c r="A10" s="18" t="s">
        <v>22</v>
      </c>
      <c r="B10" s="16">
        <f t="shared" si="3"/>
        <v>90000</v>
      </c>
      <c r="C10" s="19">
        <f t="shared" ref="C10:R10" si="4">IFERROR(ROUND(C11, 2), 0)</f>
        <v>0</v>
      </c>
      <c r="D10" s="19">
        <f t="shared" si="4"/>
        <v>0</v>
      </c>
      <c r="E10" s="19">
        <f t="shared" si="4"/>
        <v>76000</v>
      </c>
      <c r="F10" s="19">
        <f t="shared" si="4"/>
        <v>0</v>
      </c>
      <c r="G10" s="19">
        <f t="shared" si="4"/>
        <v>0</v>
      </c>
      <c r="H10" s="19">
        <f t="shared" si="4"/>
        <v>0</v>
      </c>
      <c r="I10" s="19">
        <f t="shared" si="4"/>
        <v>1100</v>
      </c>
      <c r="J10" s="19">
        <f t="shared" si="4"/>
        <v>0</v>
      </c>
      <c r="K10" s="19">
        <f t="shared" si="4"/>
        <v>0</v>
      </c>
      <c r="L10" s="19">
        <f t="shared" si="4"/>
        <v>0</v>
      </c>
      <c r="M10" s="19">
        <f t="shared" si="4"/>
        <v>900</v>
      </c>
      <c r="N10" s="19">
        <f t="shared" si="4"/>
        <v>0</v>
      </c>
      <c r="O10" s="19">
        <f t="shared" si="4"/>
        <v>0</v>
      </c>
      <c r="P10" s="19">
        <f t="shared" si="4"/>
        <v>12000</v>
      </c>
      <c r="Q10" s="19">
        <f t="shared" si="4"/>
        <v>0</v>
      </c>
      <c r="R10" s="19">
        <f t="shared" si="4"/>
        <v>0</v>
      </c>
    </row>
    <row r="11" spans="1:18" ht="15" x14ac:dyDescent="0.25">
      <c r="A11" s="18" t="s">
        <v>21</v>
      </c>
      <c r="B11" s="16">
        <f t="shared" si="3"/>
        <v>90000</v>
      </c>
      <c r="C11" s="19">
        <v>0</v>
      </c>
      <c r="D11" s="19">
        <v>0</v>
      </c>
      <c r="E11" s="19">
        <v>76000</v>
      </c>
      <c r="F11" s="19">
        <v>0</v>
      </c>
      <c r="G11" s="19">
        <v>0</v>
      </c>
      <c r="H11" s="19">
        <v>0</v>
      </c>
      <c r="I11" s="19">
        <v>1100</v>
      </c>
      <c r="J11" s="19">
        <v>0</v>
      </c>
      <c r="K11" s="19">
        <v>0</v>
      </c>
      <c r="L11" s="19">
        <v>0</v>
      </c>
      <c r="M11" s="19">
        <v>900</v>
      </c>
      <c r="N11" s="19">
        <v>0</v>
      </c>
      <c r="O11" s="19">
        <v>0</v>
      </c>
      <c r="P11" s="19">
        <v>12000</v>
      </c>
      <c r="Q11" s="19">
        <v>0</v>
      </c>
      <c r="R11" s="19">
        <v>0</v>
      </c>
    </row>
    <row r="12" spans="1:18" ht="15" x14ac:dyDescent="0.25">
      <c r="A12" s="18" t="s">
        <v>23</v>
      </c>
      <c r="B12" s="16">
        <f t="shared" si="3"/>
        <v>90000</v>
      </c>
      <c r="C12" s="19">
        <f t="shared" ref="C12:R12" si="5">IFERROR(ROUND(C13, 2), 0)</f>
        <v>0</v>
      </c>
      <c r="D12" s="19">
        <f t="shared" si="5"/>
        <v>0</v>
      </c>
      <c r="E12" s="19">
        <f t="shared" si="5"/>
        <v>70400</v>
      </c>
      <c r="F12" s="19">
        <f t="shared" si="5"/>
        <v>0</v>
      </c>
      <c r="G12" s="19">
        <f t="shared" si="5"/>
        <v>0</v>
      </c>
      <c r="H12" s="19">
        <f t="shared" si="5"/>
        <v>0</v>
      </c>
      <c r="I12" s="19">
        <f t="shared" si="5"/>
        <v>0</v>
      </c>
      <c r="J12" s="19">
        <f t="shared" si="5"/>
        <v>0</v>
      </c>
      <c r="K12" s="19">
        <f t="shared" si="5"/>
        <v>0</v>
      </c>
      <c r="L12" s="19">
        <f t="shared" si="5"/>
        <v>0</v>
      </c>
      <c r="M12" s="19">
        <f t="shared" si="5"/>
        <v>800</v>
      </c>
      <c r="N12" s="19">
        <f t="shared" si="5"/>
        <v>800</v>
      </c>
      <c r="O12" s="19">
        <f t="shared" si="5"/>
        <v>0</v>
      </c>
      <c r="P12" s="19">
        <f t="shared" si="5"/>
        <v>18000</v>
      </c>
      <c r="Q12" s="19">
        <f t="shared" si="5"/>
        <v>0</v>
      </c>
      <c r="R12" s="19">
        <f t="shared" si="5"/>
        <v>0</v>
      </c>
    </row>
    <row r="13" spans="1:18" ht="15" x14ac:dyDescent="0.25">
      <c r="A13" s="18" t="s">
        <v>21</v>
      </c>
      <c r="B13" s="16">
        <f t="shared" si="3"/>
        <v>90000</v>
      </c>
      <c r="C13" s="19">
        <v>0</v>
      </c>
      <c r="D13" s="19">
        <v>0</v>
      </c>
      <c r="E13" s="19">
        <v>70400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800</v>
      </c>
      <c r="N13" s="19">
        <v>800</v>
      </c>
      <c r="O13" s="19">
        <v>0</v>
      </c>
      <c r="P13" s="19">
        <v>18000</v>
      </c>
      <c r="Q13" s="19">
        <v>0</v>
      </c>
      <c r="R13" s="19">
        <v>0</v>
      </c>
    </row>
    <row r="14" spans="1:18" ht="15" x14ac:dyDescent="0.25">
      <c r="A14" s="18" t="s">
        <v>24</v>
      </c>
      <c r="B14" s="16">
        <f t="shared" si="3"/>
        <v>70000</v>
      </c>
      <c r="C14" s="19">
        <f t="shared" ref="C14:R14" si="6">IFERROR(ROUND(C15, 2), 0)</f>
        <v>0</v>
      </c>
      <c r="D14" s="19">
        <f t="shared" si="6"/>
        <v>0</v>
      </c>
      <c r="E14" s="19">
        <f t="shared" si="6"/>
        <v>50000</v>
      </c>
      <c r="F14" s="19">
        <f t="shared" si="6"/>
        <v>0</v>
      </c>
      <c r="G14" s="19">
        <f t="shared" si="6"/>
        <v>0</v>
      </c>
      <c r="H14" s="19">
        <f t="shared" si="6"/>
        <v>0</v>
      </c>
      <c r="I14" s="19">
        <f t="shared" si="6"/>
        <v>0</v>
      </c>
      <c r="J14" s="19">
        <f t="shared" si="6"/>
        <v>0</v>
      </c>
      <c r="K14" s="19">
        <f t="shared" si="6"/>
        <v>0</v>
      </c>
      <c r="L14" s="19">
        <f t="shared" si="6"/>
        <v>0</v>
      </c>
      <c r="M14" s="19">
        <f t="shared" si="6"/>
        <v>500</v>
      </c>
      <c r="N14" s="19">
        <f t="shared" si="6"/>
        <v>1000</v>
      </c>
      <c r="O14" s="19">
        <f t="shared" si="6"/>
        <v>0</v>
      </c>
      <c r="P14" s="19">
        <f t="shared" si="6"/>
        <v>18500</v>
      </c>
      <c r="Q14" s="19">
        <f t="shared" si="6"/>
        <v>0</v>
      </c>
      <c r="R14" s="19">
        <f t="shared" si="6"/>
        <v>0</v>
      </c>
    </row>
    <row r="15" spans="1:18" ht="15" x14ac:dyDescent="0.25">
      <c r="A15" s="18" t="s">
        <v>21</v>
      </c>
      <c r="B15" s="16">
        <f t="shared" si="3"/>
        <v>70000</v>
      </c>
      <c r="C15" s="19">
        <v>0</v>
      </c>
      <c r="D15" s="19">
        <v>0</v>
      </c>
      <c r="E15" s="19">
        <v>50000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500</v>
      </c>
      <c r="N15" s="19">
        <v>1000</v>
      </c>
      <c r="O15" s="19">
        <v>0</v>
      </c>
      <c r="P15" s="19">
        <v>18500</v>
      </c>
      <c r="Q15" s="19">
        <v>0</v>
      </c>
      <c r="R15" s="19">
        <v>0</v>
      </c>
    </row>
    <row r="16" spans="1:18" ht="15" x14ac:dyDescent="0.25">
      <c r="A16" s="18" t="s">
        <v>25</v>
      </c>
      <c r="B16" s="16">
        <f t="shared" si="3"/>
        <v>90000</v>
      </c>
      <c r="C16" s="19">
        <f t="shared" ref="C16:R16" si="7">IFERROR(ROUND(C17, 2), 0)</f>
        <v>0</v>
      </c>
      <c r="D16" s="19">
        <f t="shared" si="7"/>
        <v>0</v>
      </c>
      <c r="E16" s="19">
        <f t="shared" si="7"/>
        <v>63000</v>
      </c>
      <c r="F16" s="19">
        <f t="shared" si="7"/>
        <v>0</v>
      </c>
      <c r="G16" s="19">
        <f t="shared" si="7"/>
        <v>0</v>
      </c>
      <c r="H16" s="19">
        <f t="shared" si="7"/>
        <v>0</v>
      </c>
      <c r="I16" s="19">
        <f t="shared" si="7"/>
        <v>0</v>
      </c>
      <c r="J16" s="19">
        <f t="shared" si="7"/>
        <v>0</v>
      </c>
      <c r="K16" s="19">
        <f t="shared" si="7"/>
        <v>0</v>
      </c>
      <c r="L16" s="19">
        <f t="shared" si="7"/>
        <v>0</v>
      </c>
      <c r="M16" s="19">
        <f t="shared" si="7"/>
        <v>1900</v>
      </c>
      <c r="N16" s="19">
        <f t="shared" si="7"/>
        <v>300</v>
      </c>
      <c r="O16" s="19">
        <f t="shared" si="7"/>
        <v>0</v>
      </c>
      <c r="P16" s="19">
        <f t="shared" si="7"/>
        <v>24800</v>
      </c>
      <c r="Q16" s="19">
        <f t="shared" si="7"/>
        <v>0</v>
      </c>
      <c r="R16" s="19">
        <f t="shared" si="7"/>
        <v>0</v>
      </c>
    </row>
    <row r="17" spans="1:18" ht="15" x14ac:dyDescent="0.25">
      <c r="A17" s="18" t="s">
        <v>21</v>
      </c>
      <c r="B17" s="16">
        <f t="shared" si="3"/>
        <v>90000</v>
      </c>
      <c r="C17" s="19">
        <v>0</v>
      </c>
      <c r="D17" s="19">
        <v>0</v>
      </c>
      <c r="E17" s="19">
        <v>63000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1900</v>
      </c>
      <c r="N17" s="19">
        <v>300</v>
      </c>
      <c r="O17" s="19">
        <v>0</v>
      </c>
      <c r="P17" s="19">
        <v>24800</v>
      </c>
      <c r="Q17" s="19">
        <v>0</v>
      </c>
      <c r="R17" s="19">
        <v>0</v>
      </c>
    </row>
    <row r="18" spans="1:18" ht="15" x14ac:dyDescent="0.25">
      <c r="A18" s="18" t="s">
        <v>26</v>
      </c>
      <c r="B18" s="16">
        <f t="shared" si="3"/>
        <v>39000</v>
      </c>
      <c r="C18" s="19">
        <f t="shared" ref="C18:R18" si="8">IFERROR(ROUND(C19, 2), 0)</f>
        <v>0</v>
      </c>
      <c r="D18" s="19">
        <f t="shared" si="8"/>
        <v>0</v>
      </c>
      <c r="E18" s="19">
        <f t="shared" si="8"/>
        <v>30700</v>
      </c>
      <c r="F18" s="19">
        <f t="shared" si="8"/>
        <v>0</v>
      </c>
      <c r="G18" s="19">
        <f t="shared" si="8"/>
        <v>0</v>
      </c>
      <c r="H18" s="19">
        <f t="shared" si="8"/>
        <v>0</v>
      </c>
      <c r="I18" s="19">
        <f t="shared" si="8"/>
        <v>0</v>
      </c>
      <c r="J18" s="19">
        <f t="shared" si="8"/>
        <v>0</v>
      </c>
      <c r="K18" s="19">
        <f t="shared" si="8"/>
        <v>0</v>
      </c>
      <c r="L18" s="19">
        <f t="shared" si="8"/>
        <v>0</v>
      </c>
      <c r="M18" s="19">
        <f t="shared" si="8"/>
        <v>800</v>
      </c>
      <c r="N18" s="19">
        <f t="shared" si="8"/>
        <v>0</v>
      </c>
      <c r="O18" s="19">
        <f t="shared" si="8"/>
        <v>0</v>
      </c>
      <c r="P18" s="19">
        <f t="shared" si="8"/>
        <v>7500</v>
      </c>
      <c r="Q18" s="19">
        <f t="shared" si="8"/>
        <v>0</v>
      </c>
      <c r="R18" s="19">
        <f t="shared" si="8"/>
        <v>0</v>
      </c>
    </row>
    <row r="19" spans="1:18" ht="15" x14ac:dyDescent="0.25">
      <c r="A19" s="18" t="s">
        <v>27</v>
      </c>
      <c r="B19" s="16">
        <f t="shared" si="3"/>
        <v>39000</v>
      </c>
      <c r="C19" s="19">
        <v>0</v>
      </c>
      <c r="D19" s="19">
        <v>0</v>
      </c>
      <c r="E19" s="19">
        <v>30700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800</v>
      </c>
      <c r="N19" s="19">
        <v>0</v>
      </c>
      <c r="O19" s="19">
        <v>0</v>
      </c>
      <c r="P19" s="19">
        <v>7500</v>
      </c>
      <c r="Q19" s="19">
        <v>0</v>
      </c>
      <c r="R19" s="19">
        <v>0</v>
      </c>
    </row>
    <row r="20" spans="1:18" ht="15" x14ac:dyDescent="0.25">
      <c r="A20" s="18" t="s">
        <v>28</v>
      </c>
      <c r="B20" s="16">
        <f t="shared" si="3"/>
        <v>35000</v>
      </c>
      <c r="C20" s="19">
        <f t="shared" ref="C20:R20" si="9">IFERROR(ROUND(C21, 2), 0)</f>
        <v>0</v>
      </c>
      <c r="D20" s="19">
        <f t="shared" si="9"/>
        <v>0</v>
      </c>
      <c r="E20" s="19">
        <f t="shared" si="9"/>
        <v>32000</v>
      </c>
      <c r="F20" s="19">
        <f t="shared" si="9"/>
        <v>0</v>
      </c>
      <c r="G20" s="19">
        <f t="shared" si="9"/>
        <v>0</v>
      </c>
      <c r="H20" s="19">
        <f t="shared" si="9"/>
        <v>0</v>
      </c>
      <c r="I20" s="19">
        <f t="shared" si="9"/>
        <v>0</v>
      </c>
      <c r="J20" s="19">
        <f t="shared" si="9"/>
        <v>0</v>
      </c>
      <c r="K20" s="19">
        <f t="shared" si="9"/>
        <v>0</v>
      </c>
      <c r="L20" s="19">
        <f t="shared" si="9"/>
        <v>0</v>
      </c>
      <c r="M20" s="19">
        <f t="shared" si="9"/>
        <v>0</v>
      </c>
      <c r="N20" s="19">
        <f t="shared" si="9"/>
        <v>0</v>
      </c>
      <c r="O20" s="19">
        <f t="shared" si="9"/>
        <v>0</v>
      </c>
      <c r="P20" s="19">
        <f t="shared" si="9"/>
        <v>3000</v>
      </c>
      <c r="Q20" s="19">
        <f t="shared" si="9"/>
        <v>0</v>
      </c>
      <c r="R20" s="19">
        <f t="shared" si="9"/>
        <v>0</v>
      </c>
    </row>
    <row r="21" spans="1:18" ht="15" x14ac:dyDescent="0.25">
      <c r="A21" s="18" t="s">
        <v>21</v>
      </c>
      <c r="B21" s="16">
        <f t="shared" si="3"/>
        <v>35000</v>
      </c>
      <c r="C21" s="19">
        <v>0</v>
      </c>
      <c r="D21" s="19">
        <v>0</v>
      </c>
      <c r="E21" s="19">
        <v>32000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3000</v>
      </c>
      <c r="Q21" s="19">
        <v>0</v>
      </c>
      <c r="R21" s="19">
        <v>0</v>
      </c>
    </row>
    <row r="22" spans="1:18" ht="15" x14ac:dyDescent="0.25">
      <c r="A22" s="18" t="s">
        <v>29</v>
      </c>
      <c r="B22" s="16">
        <f t="shared" si="3"/>
        <v>77000</v>
      </c>
      <c r="C22" s="19">
        <f t="shared" ref="C22:R22" si="10">IFERROR(ROUND(C23, 2), 0)</f>
        <v>0</v>
      </c>
      <c r="D22" s="19">
        <f t="shared" si="10"/>
        <v>0</v>
      </c>
      <c r="E22" s="19">
        <f t="shared" si="10"/>
        <v>59000</v>
      </c>
      <c r="F22" s="19">
        <f t="shared" si="10"/>
        <v>0</v>
      </c>
      <c r="G22" s="19">
        <f t="shared" si="10"/>
        <v>0</v>
      </c>
      <c r="H22" s="19">
        <f t="shared" si="10"/>
        <v>0</v>
      </c>
      <c r="I22" s="19">
        <f t="shared" si="10"/>
        <v>0</v>
      </c>
      <c r="J22" s="19">
        <f t="shared" si="10"/>
        <v>0</v>
      </c>
      <c r="K22" s="19">
        <f t="shared" si="10"/>
        <v>0</v>
      </c>
      <c r="L22" s="19">
        <f t="shared" si="10"/>
        <v>0</v>
      </c>
      <c r="M22" s="19">
        <f t="shared" si="10"/>
        <v>1000</v>
      </c>
      <c r="N22" s="19">
        <f t="shared" si="10"/>
        <v>0</v>
      </c>
      <c r="O22" s="19">
        <f t="shared" si="10"/>
        <v>0</v>
      </c>
      <c r="P22" s="19">
        <f t="shared" si="10"/>
        <v>17000</v>
      </c>
      <c r="Q22" s="19">
        <f t="shared" si="10"/>
        <v>0</v>
      </c>
      <c r="R22" s="19">
        <f t="shared" si="10"/>
        <v>0</v>
      </c>
    </row>
    <row r="23" spans="1:18" ht="15" x14ac:dyDescent="0.25">
      <c r="A23" s="18" t="s">
        <v>21</v>
      </c>
      <c r="B23" s="16">
        <f t="shared" si="3"/>
        <v>77000</v>
      </c>
      <c r="C23" s="19">
        <v>0</v>
      </c>
      <c r="D23" s="19">
        <v>0</v>
      </c>
      <c r="E23" s="19">
        <v>59000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1000</v>
      </c>
      <c r="N23" s="19">
        <v>0</v>
      </c>
      <c r="O23" s="19">
        <v>0</v>
      </c>
      <c r="P23" s="19">
        <v>17000</v>
      </c>
      <c r="Q23" s="19">
        <v>0</v>
      </c>
      <c r="R23" s="19">
        <v>0</v>
      </c>
    </row>
    <row r="24" spans="1:18" ht="15" x14ac:dyDescent="0.25">
      <c r="A24" s="18" t="s">
        <v>30</v>
      </c>
      <c r="B24" s="16">
        <f t="shared" si="3"/>
        <v>23000</v>
      </c>
      <c r="C24" s="19">
        <f t="shared" ref="C24:R24" si="11">IFERROR(ROUND(SUM(C25:C26), 2), 0)</f>
        <v>0</v>
      </c>
      <c r="D24" s="19">
        <f t="shared" si="11"/>
        <v>0</v>
      </c>
      <c r="E24" s="19">
        <f t="shared" si="11"/>
        <v>17000</v>
      </c>
      <c r="F24" s="19">
        <f t="shared" si="11"/>
        <v>0</v>
      </c>
      <c r="G24" s="19">
        <f t="shared" si="11"/>
        <v>0</v>
      </c>
      <c r="H24" s="19">
        <f t="shared" si="11"/>
        <v>0</v>
      </c>
      <c r="I24" s="19">
        <f t="shared" si="11"/>
        <v>0</v>
      </c>
      <c r="J24" s="19">
        <f t="shared" si="11"/>
        <v>0</v>
      </c>
      <c r="K24" s="19">
        <f t="shared" si="11"/>
        <v>0</v>
      </c>
      <c r="L24" s="19">
        <f t="shared" si="11"/>
        <v>0</v>
      </c>
      <c r="M24" s="19">
        <f t="shared" si="11"/>
        <v>0</v>
      </c>
      <c r="N24" s="19">
        <f t="shared" si="11"/>
        <v>0</v>
      </c>
      <c r="O24" s="19">
        <f t="shared" si="11"/>
        <v>0</v>
      </c>
      <c r="P24" s="19">
        <f t="shared" si="11"/>
        <v>6000</v>
      </c>
      <c r="Q24" s="19">
        <f t="shared" si="11"/>
        <v>0</v>
      </c>
      <c r="R24" s="19">
        <f t="shared" si="11"/>
        <v>0</v>
      </c>
    </row>
    <row r="25" spans="1:18" ht="15" x14ac:dyDescent="0.25">
      <c r="A25" s="18" t="s">
        <v>21</v>
      </c>
      <c r="B25" s="16">
        <f t="shared" si="3"/>
        <v>20000</v>
      </c>
      <c r="C25" s="19">
        <v>0</v>
      </c>
      <c r="D25" s="19">
        <v>0</v>
      </c>
      <c r="E25" s="19">
        <v>17000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3000</v>
      </c>
      <c r="Q25" s="19">
        <v>0</v>
      </c>
      <c r="R25" s="19">
        <v>0</v>
      </c>
    </row>
    <row r="26" spans="1:18" ht="15" x14ac:dyDescent="0.25">
      <c r="A26" s="18" t="s">
        <v>31</v>
      </c>
      <c r="B26" s="16">
        <f t="shared" si="3"/>
        <v>3000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3000</v>
      </c>
      <c r="Q26" s="19">
        <v>0</v>
      </c>
      <c r="R26" s="19">
        <v>0</v>
      </c>
    </row>
    <row r="27" spans="1:18" ht="15" x14ac:dyDescent="0.25">
      <c r="A27" s="18" t="s">
        <v>32</v>
      </c>
      <c r="B27" s="16">
        <f t="shared" si="3"/>
        <v>6000</v>
      </c>
      <c r="C27" s="19">
        <f t="shared" ref="C27:R27" si="12">IFERROR(ROUND(C28, 2), 0)</f>
        <v>0</v>
      </c>
      <c r="D27" s="19">
        <f t="shared" si="12"/>
        <v>0</v>
      </c>
      <c r="E27" s="19">
        <f t="shared" si="12"/>
        <v>0</v>
      </c>
      <c r="F27" s="19">
        <f t="shared" si="12"/>
        <v>0</v>
      </c>
      <c r="G27" s="19">
        <f t="shared" si="12"/>
        <v>0</v>
      </c>
      <c r="H27" s="19">
        <f t="shared" si="12"/>
        <v>0</v>
      </c>
      <c r="I27" s="19">
        <f t="shared" si="12"/>
        <v>0</v>
      </c>
      <c r="J27" s="19">
        <f t="shared" si="12"/>
        <v>0</v>
      </c>
      <c r="K27" s="19">
        <f t="shared" si="12"/>
        <v>0</v>
      </c>
      <c r="L27" s="19">
        <f t="shared" si="12"/>
        <v>0</v>
      </c>
      <c r="M27" s="19">
        <f t="shared" si="12"/>
        <v>0</v>
      </c>
      <c r="N27" s="19">
        <f t="shared" si="12"/>
        <v>0</v>
      </c>
      <c r="O27" s="19">
        <f t="shared" si="12"/>
        <v>0</v>
      </c>
      <c r="P27" s="19">
        <f t="shared" si="12"/>
        <v>6000</v>
      </c>
      <c r="Q27" s="19">
        <f t="shared" si="12"/>
        <v>0</v>
      </c>
      <c r="R27" s="19">
        <f t="shared" si="12"/>
        <v>0</v>
      </c>
    </row>
    <row r="28" spans="1:18" ht="15" x14ac:dyDescent="0.25">
      <c r="A28" s="18" t="s">
        <v>33</v>
      </c>
      <c r="B28" s="16">
        <f t="shared" si="3"/>
        <v>6000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6000</v>
      </c>
      <c r="Q28" s="19">
        <v>0</v>
      </c>
      <c r="R28" s="19">
        <v>0</v>
      </c>
    </row>
    <row r="29" spans="1:18" ht="15" x14ac:dyDescent="0.25">
      <c r="A29" s="18" t="s">
        <v>34</v>
      </c>
      <c r="B29" s="16">
        <f t="shared" si="3"/>
        <v>14000</v>
      </c>
      <c r="C29" s="19">
        <f t="shared" ref="C29:R29" si="13">IFERROR(ROUND(SUM(C30:C31), 2), 0)</f>
        <v>0</v>
      </c>
      <c r="D29" s="19">
        <f t="shared" si="13"/>
        <v>0</v>
      </c>
      <c r="E29" s="19">
        <f t="shared" si="13"/>
        <v>6000</v>
      </c>
      <c r="F29" s="19">
        <f t="shared" si="13"/>
        <v>0</v>
      </c>
      <c r="G29" s="19">
        <f t="shared" si="13"/>
        <v>0</v>
      </c>
      <c r="H29" s="19">
        <f t="shared" si="13"/>
        <v>0</v>
      </c>
      <c r="I29" s="19">
        <f t="shared" si="13"/>
        <v>0</v>
      </c>
      <c r="J29" s="19">
        <f t="shared" si="13"/>
        <v>0</v>
      </c>
      <c r="K29" s="19">
        <f t="shared" si="13"/>
        <v>0</v>
      </c>
      <c r="L29" s="19">
        <f t="shared" si="13"/>
        <v>0</v>
      </c>
      <c r="M29" s="19">
        <f t="shared" si="13"/>
        <v>0</v>
      </c>
      <c r="N29" s="19">
        <f t="shared" si="13"/>
        <v>0</v>
      </c>
      <c r="O29" s="19">
        <f t="shared" si="13"/>
        <v>0</v>
      </c>
      <c r="P29" s="19">
        <f t="shared" si="13"/>
        <v>8000</v>
      </c>
      <c r="Q29" s="19">
        <f t="shared" si="13"/>
        <v>0</v>
      </c>
      <c r="R29" s="19">
        <f t="shared" si="13"/>
        <v>0</v>
      </c>
    </row>
    <row r="30" spans="1:18" ht="15" x14ac:dyDescent="0.25">
      <c r="A30" s="18" t="s">
        <v>21</v>
      </c>
      <c r="B30" s="16">
        <f t="shared" si="3"/>
        <v>8000</v>
      </c>
      <c r="C30" s="19">
        <v>0</v>
      </c>
      <c r="D30" s="19">
        <v>0</v>
      </c>
      <c r="E30" s="19">
        <v>6000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2000</v>
      </c>
      <c r="Q30" s="19">
        <v>0</v>
      </c>
      <c r="R30" s="19">
        <v>0</v>
      </c>
    </row>
    <row r="31" spans="1:18" ht="15" x14ac:dyDescent="0.25">
      <c r="A31" s="18" t="s">
        <v>31</v>
      </c>
      <c r="B31" s="16">
        <f t="shared" si="3"/>
        <v>6000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6000</v>
      </c>
      <c r="Q31" s="19">
        <v>0</v>
      </c>
      <c r="R31" s="19">
        <v>0</v>
      </c>
    </row>
    <row r="32" spans="1:18" ht="15" x14ac:dyDescent="0.25">
      <c r="A32" s="18" t="s">
        <v>35</v>
      </c>
      <c r="B32" s="16">
        <f>IFERROR(ROUND(C32+D32+E32+F32+G32+H32+I32+J32+K32+L32+M32+N32+O32+P32+Q32+R32, 2), 0)</f>
        <v>23000</v>
      </c>
      <c r="C32" s="19">
        <f t="shared" ref="C32:O32" si="14">IFERROR(ROUND(SUM(C33:C35), 2), 0)</f>
        <v>0</v>
      </c>
      <c r="D32" s="19">
        <f t="shared" si="14"/>
        <v>0</v>
      </c>
      <c r="E32" s="19">
        <f t="shared" si="14"/>
        <v>10000</v>
      </c>
      <c r="F32" s="19">
        <f t="shared" si="14"/>
        <v>0</v>
      </c>
      <c r="G32" s="19">
        <f t="shared" si="14"/>
        <v>0</v>
      </c>
      <c r="H32" s="19">
        <f t="shared" si="14"/>
        <v>0</v>
      </c>
      <c r="I32" s="19">
        <f t="shared" si="14"/>
        <v>0</v>
      </c>
      <c r="J32" s="19">
        <f t="shared" si="14"/>
        <v>0</v>
      </c>
      <c r="K32" s="19">
        <f t="shared" si="14"/>
        <v>0</v>
      </c>
      <c r="L32" s="19">
        <f t="shared" si="14"/>
        <v>0</v>
      </c>
      <c r="M32" s="19">
        <f t="shared" si="14"/>
        <v>0</v>
      </c>
      <c r="N32" s="19">
        <f t="shared" si="14"/>
        <v>0</v>
      </c>
      <c r="O32" s="19">
        <f t="shared" si="14"/>
        <v>0</v>
      </c>
      <c r="P32" s="19">
        <f>IFERROR(ROUND(SUM(P33:P35), 2), 0)</f>
        <v>13000</v>
      </c>
      <c r="Q32" s="19">
        <f t="shared" ref="Q32:R32" si="15">IFERROR(ROUND(SUM(Q33:Q35), 2), 0)</f>
        <v>0</v>
      </c>
      <c r="R32" s="19">
        <f t="shared" si="15"/>
        <v>0</v>
      </c>
    </row>
    <row r="33" spans="1:18" ht="15" x14ac:dyDescent="0.25">
      <c r="A33" s="18" t="s">
        <v>21</v>
      </c>
      <c r="B33" s="16">
        <f t="shared" si="3"/>
        <v>14000</v>
      </c>
      <c r="C33" s="19">
        <v>0</v>
      </c>
      <c r="D33" s="19">
        <v>0</v>
      </c>
      <c r="E33" s="19">
        <v>10000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4000</v>
      </c>
      <c r="Q33" s="19">
        <v>0</v>
      </c>
      <c r="R33" s="19">
        <v>0</v>
      </c>
    </row>
    <row r="34" spans="1:18" ht="15" x14ac:dyDescent="0.25">
      <c r="A34" s="18" t="s">
        <v>36</v>
      </c>
      <c r="B34" s="16">
        <f t="shared" si="3"/>
        <v>600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600</v>
      </c>
      <c r="Q34" s="19">
        <v>0</v>
      </c>
      <c r="R34" s="19">
        <v>0</v>
      </c>
    </row>
    <row r="35" spans="1:18" ht="15" x14ac:dyDescent="0.25">
      <c r="A35" s="17" t="s">
        <v>31</v>
      </c>
      <c r="B35" s="16">
        <f t="shared" ref="B35" si="16">IFERROR(ROUND(C35+D35+E35+F35+G35+H35+I35+J35+K35+L35+M35+N35+O35+P35+Q35+R35, 2), 0)</f>
        <v>8400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8400</v>
      </c>
      <c r="Q35" s="19">
        <v>0</v>
      </c>
      <c r="R35" s="19">
        <v>0</v>
      </c>
    </row>
    <row r="36" spans="1:18" ht="15" x14ac:dyDescent="0.25">
      <c r="A36" s="18" t="s">
        <v>37</v>
      </c>
      <c r="B36" s="16">
        <f t="shared" si="3"/>
        <v>5200</v>
      </c>
      <c r="C36" s="19">
        <f t="shared" ref="C36:R36" si="17">IFERROR(ROUND(SUM(C37:C38), 2), 0)</f>
        <v>0</v>
      </c>
      <c r="D36" s="19">
        <f t="shared" si="17"/>
        <v>0</v>
      </c>
      <c r="E36" s="19">
        <f t="shared" si="17"/>
        <v>2600</v>
      </c>
      <c r="F36" s="19">
        <f t="shared" si="17"/>
        <v>0</v>
      </c>
      <c r="G36" s="19">
        <f t="shared" si="17"/>
        <v>0</v>
      </c>
      <c r="H36" s="19">
        <f t="shared" si="17"/>
        <v>0</v>
      </c>
      <c r="I36" s="19">
        <f t="shared" si="17"/>
        <v>0</v>
      </c>
      <c r="J36" s="19">
        <f t="shared" si="17"/>
        <v>0</v>
      </c>
      <c r="K36" s="19">
        <f t="shared" si="17"/>
        <v>0</v>
      </c>
      <c r="L36" s="19">
        <f t="shared" si="17"/>
        <v>0</v>
      </c>
      <c r="M36" s="19">
        <f t="shared" si="17"/>
        <v>0</v>
      </c>
      <c r="N36" s="19">
        <f t="shared" si="17"/>
        <v>0</v>
      </c>
      <c r="O36" s="19">
        <f t="shared" si="17"/>
        <v>0</v>
      </c>
      <c r="P36" s="19">
        <f t="shared" si="17"/>
        <v>2600</v>
      </c>
      <c r="Q36" s="19">
        <f t="shared" si="17"/>
        <v>0</v>
      </c>
      <c r="R36" s="19">
        <f t="shared" si="17"/>
        <v>0</v>
      </c>
    </row>
    <row r="37" spans="1:18" ht="15" x14ac:dyDescent="0.25">
      <c r="A37" s="18" t="s">
        <v>21</v>
      </c>
      <c r="B37" s="16">
        <f t="shared" si="3"/>
        <v>3100</v>
      </c>
      <c r="C37" s="19">
        <v>0</v>
      </c>
      <c r="D37" s="19">
        <v>0</v>
      </c>
      <c r="E37" s="19">
        <v>2600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500</v>
      </c>
      <c r="Q37" s="19">
        <v>0</v>
      </c>
      <c r="R37" s="19">
        <v>0</v>
      </c>
    </row>
    <row r="38" spans="1:18" ht="15" x14ac:dyDescent="0.25">
      <c r="A38" s="18" t="s">
        <v>38</v>
      </c>
      <c r="B38" s="16">
        <f t="shared" si="3"/>
        <v>2100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2100</v>
      </c>
      <c r="Q38" s="19">
        <v>0</v>
      </c>
      <c r="R38" s="19">
        <v>0</v>
      </c>
    </row>
    <row r="39" spans="1:18" ht="15" x14ac:dyDescent="0.25">
      <c r="A39" s="18" t="s">
        <v>39</v>
      </c>
      <c r="B39" s="16">
        <f t="shared" si="3"/>
        <v>20000</v>
      </c>
      <c r="C39" s="19">
        <f t="shared" ref="C39:R39" si="18">IFERROR(ROUND(SUM(C40:C41), 2), 0)</f>
        <v>0</v>
      </c>
      <c r="D39" s="19">
        <f t="shared" si="18"/>
        <v>0</v>
      </c>
      <c r="E39" s="19">
        <f t="shared" si="18"/>
        <v>13000</v>
      </c>
      <c r="F39" s="19">
        <f t="shared" si="18"/>
        <v>0</v>
      </c>
      <c r="G39" s="19">
        <f t="shared" si="18"/>
        <v>0</v>
      </c>
      <c r="H39" s="19">
        <f t="shared" si="18"/>
        <v>0</v>
      </c>
      <c r="I39" s="19">
        <f t="shared" si="18"/>
        <v>0</v>
      </c>
      <c r="J39" s="19">
        <f t="shared" si="18"/>
        <v>0</v>
      </c>
      <c r="K39" s="19">
        <f t="shared" si="18"/>
        <v>0</v>
      </c>
      <c r="L39" s="19">
        <f t="shared" si="18"/>
        <v>0</v>
      </c>
      <c r="M39" s="19">
        <f t="shared" si="18"/>
        <v>0</v>
      </c>
      <c r="N39" s="19">
        <f t="shared" si="18"/>
        <v>0</v>
      </c>
      <c r="O39" s="19">
        <f t="shared" si="18"/>
        <v>0</v>
      </c>
      <c r="P39" s="19">
        <f t="shared" si="18"/>
        <v>7000</v>
      </c>
      <c r="Q39" s="19">
        <f t="shared" si="18"/>
        <v>0</v>
      </c>
      <c r="R39" s="19">
        <f t="shared" si="18"/>
        <v>0</v>
      </c>
    </row>
    <row r="40" spans="1:18" ht="15" x14ac:dyDescent="0.25">
      <c r="A40" s="18" t="s">
        <v>21</v>
      </c>
      <c r="B40" s="16">
        <f t="shared" si="3"/>
        <v>17000</v>
      </c>
      <c r="C40" s="19">
        <v>0</v>
      </c>
      <c r="D40" s="19">
        <v>0</v>
      </c>
      <c r="E40" s="19">
        <v>13000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4000</v>
      </c>
      <c r="Q40" s="19">
        <v>0</v>
      </c>
      <c r="R40" s="19">
        <v>0</v>
      </c>
    </row>
    <row r="41" spans="1:18" ht="15" x14ac:dyDescent="0.25">
      <c r="A41" s="18" t="s">
        <v>31</v>
      </c>
      <c r="B41" s="16">
        <f t="shared" si="3"/>
        <v>3000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3000</v>
      </c>
      <c r="Q41" s="19">
        <v>0</v>
      </c>
      <c r="R41" s="19">
        <v>0</v>
      </c>
    </row>
    <row r="42" spans="1:18" ht="15" x14ac:dyDescent="0.25">
      <c r="A42" s="18" t="s">
        <v>40</v>
      </c>
      <c r="B42" s="16">
        <f t="shared" si="3"/>
        <v>14800</v>
      </c>
      <c r="C42" s="19">
        <f t="shared" ref="C42:R42" si="19">IFERROR(ROUND(SUM(C43:C44), 2), 0)</f>
        <v>0</v>
      </c>
      <c r="D42" s="19">
        <f t="shared" si="19"/>
        <v>0</v>
      </c>
      <c r="E42" s="19">
        <f t="shared" si="19"/>
        <v>10000</v>
      </c>
      <c r="F42" s="19">
        <f t="shared" si="19"/>
        <v>0</v>
      </c>
      <c r="G42" s="19">
        <f t="shared" si="19"/>
        <v>0</v>
      </c>
      <c r="H42" s="19">
        <f t="shared" si="19"/>
        <v>0</v>
      </c>
      <c r="I42" s="19">
        <f t="shared" si="19"/>
        <v>0</v>
      </c>
      <c r="J42" s="19">
        <f t="shared" si="19"/>
        <v>0</v>
      </c>
      <c r="K42" s="19">
        <f t="shared" si="19"/>
        <v>0</v>
      </c>
      <c r="L42" s="19">
        <f t="shared" si="19"/>
        <v>0</v>
      </c>
      <c r="M42" s="19">
        <f t="shared" si="19"/>
        <v>0</v>
      </c>
      <c r="N42" s="19">
        <f t="shared" si="19"/>
        <v>0</v>
      </c>
      <c r="O42" s="19">
        <f t="shared" si="19"/>
        <v>0</v>
      </c>
      <c r="P42" s="19">
        <f t="shared" si="19"/>
        <v>4800</v>
      </c>
      <c r="Q42" s="19">
        <f t="shared" si="19"/>
        <v>0</v>
      </c>
      <c r="R42" s="19">
        <f t="shared" si="19"/>
        <v>0</v>
      </c>
    </row>
    <row r="43" spans="1:18" ht="15" x14ac:dyDescent="0.25">
      <c r="A43" s="18" t="s">
        <v>21</v>
      </c>
      <c r="B43" s="16">
        <f t="shared" si="3"/>
        <v>14000</v>
      </c>
      <c r="C43" s="19">
        <v>0</v>
      </c>
      <c r="D43" s="19">
        <v>0</v>
      </c>
      <c r="E43" s="19">
        <v>10000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4000</v>
      </c>
      <c r="Q43" s="19">
        <v>0</v>
      </c>
      <c r="R43" s="19">
        <v>0</v>
      </c>
    </row>
    <row r="44" spans="1:18" ht="15" x14ac:dyDescent="0.25">
      <c r="A44" s="18" t="s">
        <v>31</v>
      </c>
      <c r="B44" s="16">
        <f t="shared" si="3"/>
        <v>800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800</v>
      </c>
      <c r="Q44" s="19">
        <v>0</v>
      </c>
      <c r="R44" s="19">
        <v>0</v>
      </c>
    </row>
    <row r="45" spans="1:18" ht="15" x14ac:dyDescent="0.25">
      <c r="A45" s="17" t="s">
        <v>98</v>
      </c>
      <c r="B45" s="16">
        <f t="shared" si="3"/>
        <v>18500</v>
      </c>
      <c r="C45" s="19">
        <f t="shared" ref="C45:R45" si="20">IFERROR(ROUND(SUM(C46:C47), 2), 0)</f>
        <v>0</v>
      </c>
      <c r="D45" s="19">
        <f t="shared" si="20"/>
        <v>0</v>
      </c>
      <c r="E45" s="19">
        <f t="shared" si="20"/>
        <v>13000</v>
      </c>
      <c r="F45" s="19">
        <f t="shared" si="20"/>
        <v>0</v>
      </c>
      <c r="G45" s="19">
        <f t="shared" si="20"/>
        <v>0</v>
      </c>
      <c r="H45" s="19">
        <f t="shared" si="20"/>
        <v>0</v>
      </c>
      <c r="I45" s="19">
        <f t="shared" si="20"/>
        <v>0</v>
      </c>
      <c r="J45" s="19">
        <f t="shared" si="20"/>
        <v>0</v>
      </c>
      <c r="K45" s="19">
        <f t="shared" si="20"/>
        <v>0</v>
      </c>
      <c r="L45" s="19">
        <f t="shared" si="20"/>
        <v>0</v>
      </c>
      <c r="M45" s="19">
        <f t="shared" si="20"/>
        <v>0</v>
      </c>
      <c r="N45" s="19">
        <f t="shared" si="20"/>
        <v>0</v>
      </c>
      <c r="O45" s="19">
        <f t="shared" si="20"/>
        <v>0</v>
      </c>
      <c r="P45" s="19">
        <f t="shared" si="20"/>
        <v>5500</v>
      </c>
      <c r="Q45" s="19">
        <f t="shared" si="20"/>
        <v>0</v>
      </c>
      <c r="R45" s="19">
        <f t="shared" si="20"/>
        <v>0</v>
      </c>
    </row>
    <row r="46" spans="1:18" ht="15" x14ac:dyDescent="0.25">
      <c r="A46" s="18" t="s">
        <v>21</v>
      </c>
      <c r="B46" s="16">
        <f t="shared" si="3"/>
        <v>16000</v>
      </c>
      <c r="C46" s="19">
        <v>0</v>
      </c>
      <c r="D46" s="19">
        <v>0</v>
      </c>
      <c r="E46" s="19">
        <v>13000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3000</v>
      </c>
      <c r="Q46" s="19">
        <v>0</v>
      </c>
      <c r="R46" s="19">
        <v>0</v>
      </c>
    </row>
    <row r="47" spans="1:18" ht="15" x14ac:dyDescent="0.25">
      <c r="A47" s="18" t="s">
        <v>31</v>
      </c>
      <c r="B47" s="16">
        <f t="shared" si="3"/>
        <v>2500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2500</v>
      </c>
      <c r="Q47" s="19">
        <v>0</v>
      </c>
      <c r="R47" s="19">
        <v>0</v>
      </c>
    </row>
    <row r="48" spans="1:18" ht="15" x14ac:dyDescent="0.25">
      <c r="A48" s="18" t="s">
        <v>41</v>
      </c>
      <c r="B48" s="16">
        <f t="shared" si="3"/>
        <v>13500</v>
      </c>
      <c r="C48" s="19">
        <f t="shared" ref="C48:R48" si="21">IFERROR(ROUND(SUM(C49:C50), 2), 0)</f>
        <v>0</v>
      </c>
      <c r="D48" s="19">
        <f t="shared" si="21"/>
        <v>0</v>
      </c>
      <c r="E48" s="19">
        <f t="shared" si="21"/>
        <v>6000</v>
      </c>
      <c r="F48" s="19">
        <f t="shared" si="21"/>
        <v>0</v>
      </c>
      <c r="G48" s="19">
        <f t="shared" si="21"/>
        <v>0</v>
      </c>
      <c r="H48" s="19">
        <f t="shared" si="21"/>
        <v>0</v>
      </c>
      <c r="I48" s="19">
        <f t="shared" si="21"/>
        <v>0</v>
      </c>
      <c r="J48" s="19">
        <f t="shared" si="21"/>
        <v>0</v>
      </c>
      <c r="K48" s="19">
        <f t="shared" si="21"/>
        <v>0</v>
      </c>
      <c r="L48" s="19">
        <f t="shared" si="21"/>
        <v>0</v>
      </c>
      <c r="M48" s="19">
        <f t="shared" si="21"/>
        <v>0</v>
      </c>
      <c r="N48" s="19">
        <f t="shared" si="21"/>
        <v>0</v>
      </c>
      <c r="O48" s="19">
        <f t="shared" si="21"/>
        <v>0</v>
      </c>
      <c r="P48" s="19">
        <f t="shared" si="21"/>
        <v>7500</v>
      </c>
      <c r="Q48" s="19">
        <f t="shared" si="21"/>
        <v>0</v>
      </c>
      <c r="R48" s="19">
        <f t="shared" si="21"/>
        <v>0</v>
      </c>
    </row>
    <row r="49" spans="1:18" ht="15" x14ac:dyDescent="0.25">
      <c r="A49" s="18" t="s">
        <v>21</v>
      </c>
      <c r="B49" s="16">
        <f t="shared" si="3"/>
        <v>8500</v>
      </c>
      <c r="C49" s="19">
        <v>0</v>
      </c>
      <c r="D49" s="19">
        <v>0</v>
      </c>
      <c r="E49" s="19">
        <v>6000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2500</v>
      </c>
      <c r="Q49" s="19">
        <v>0</v>
      </c>
      <c r="R49" s="19">
        <v>0</v>
      </c>
    </row>
    <row r="50" spans="1:18" ht="15" x14ac:dyDescent="0.25">
      <c r="A50" s="18" t="s">
        <v>31</v>
      </c>
      <c r="B50" s="16">
        <f t="shared" si="3"/>
        <v>5000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5000</v>
      </c>
      <c r="Q50" s="19">
        <v>0</v>
      </c>
      <c r="R50" s="19">
        <v>0</v>
      </c>
    </row>
    <row r="51" spans="1:18" ht="15" x14ac:dyDescent="0.25">
      <c r="A51" s="18" t="s">
        <v>42</v>
      </c>
      <c r="B51" s="16">
        <f t="shared" si="3"/>
        <v>11000</v>
      </c>
      <c r="C51" s="19">
        <f t="shared" ref="C51:R51" si="22">IFERROR(ROUND(SUM(C52:C54), 2), 0)</f>
        <v>0</v>
      </c>
      <c r="D51" s="19">
        <f t="shared" si="22"/>
        <v>0</v>
      </c>
      <c r="E51" s="19">
        <f t="shared" si="22"/>
        <v>8000</v>
      </c>
      <c r="F51" s="19">
        <f t="shared" si="22"/>
        <v>0</v>
      </c>
      <c r="G51" s="19">
        <f t="shared" si="22"/>
        <v>0</v>
      </c>
      <c r="H51" s="19">
        <f t="shared" si="22"/>
        <v>0</v>
      </c>
      <c r="I51" s="19">
        <f t="shared" si="22"/>
        <v>0</v>
      </c>
      <c r="J51" s="19">
        <f t="shared" si="22"/>
        <v>0</v>
      </c>
      <c r="K51" s="19">
        <f t="shared" si="22"/>
        <v>0</v>
      </c>
      <c r="L51" s="19">
        <f t="shared" si="22"/>
        <v>0</v>
      </c>
      <c r="M51" s="19">
        <f t="shared" si="22"/>
        <v>0</v>
      </c>
      <c r="N51" s="19">
        <f t="shared" si="22"/>
        <v>0</v>
      </c>
      <c r="O51" s="19">
        <f t="shared" si="22"/>
        <v>0</v>
      </c>
      <c r="P51" s="19">
        <f t="shared" si="22"/>
        <v>3000</v>
      </c>
      <c r="Q51" s="19">
        <f t="shared" si="22"/>
        <v>0</v>
      </c>
      <c r="R51" s="19">
        <f t="shared" si="22"/>
        <v>0</v>
      </c>
    </row>
    <row r="52" spans="1:18" ht="15" x14ac:dyDescent="0.25">
      <c r="A52" s="18" t="s">
        <v>21</v>
      </c>
      <c r="B52" s="16">
        <f t="shared" si="3"/>
        <v>10000</v>
      </c>
      <c r="C52" s="19">
        <v>0</v>
      </c>
      <c r="D52" s="19">
        <v>0</v>
      </c>
      <c r="E52" s="19">
        <v>8000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2000</v>
      </c>
      <c r="Q52" s="19">
        <v>0</v>
      </c>
      <c r="R52" s="19">
        <v>0</v>
      </c>
    </row>
    <row r="53" spans="1:18" ht="15" x14ac:dyDescent="0.25">
      <c r="A53" s="18" t="s">
        <v>31</v>
      </c>
      <c r="B53" s="16">
        <f t="shared" si="3"/>
        <v>500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500</v>
      </c>
      <c r="Q53" s="19">
        <v>0</v>
      </c>
      <c r="R53" s="19">
        <v>0</v>
      </c>
    </row>
    <row r="54" spans="1:18" ht="15" x14ac:dyDescent="0.25">
      <c r="A54" s="18" t="s">
        <v>38</v>
      </c>
      <c r="B54" s="16">
        <f t="shared" si="3"/>
        <v>500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500</v>
      </c>
      <c r="Q54" s="19">
        <v>0</v>
      </c>
      <c r="R54" s="19">
        <v>0</v>
      </c>
    </row>
    <row r="55" spans="1:18" ht="15" x14ac:dyDescent="0.25">
      <c r="A55" s="18" t="s">
        <v>43</v>
      </c>
      <c r="B55" s="16">
        <f t="shared" si="3"/>
        <v>90000</v>
      </c>
      <c r="C55" s="19">
        <f t="shared" ref="C55:R55" si="23">IFERROR(ROUND(SUM(C56:C57), 2), 0)</f>
        <v>31500</v>
      </c>
      <c r="D55" s="19">
        <f t="shared" si="23"/>
        <v>500</v>
      </c>
      <c r="E55" s="19">
        <f t="shared" si="23"/>
        <v>0</v>
      </c>
      <c r="F55" s="19">
        <f t="shared" si="23"/>
        <v>400</v>
      </c>
      <c r="G55" s="19">
        <f t="shared" si="23"/>
        <v>2000</v>
      </c>
      <c r="H55" s="19">
        <f t="shared" si="23"/>
        <v>3000</v>
      </c>
      <c r="I55" s="19">
        <f t="shared" si="23"/>
        <v>0</v>
      </c>
      <c r="J55" s="19">
        <f t="shared" si="23"/>
        <v>400</v>
      </c>
      <c r="K55" s="19">
        <f t="shared" si="23"/>
        <v>1500</v>
      </c>
      <c r="L55" s="19">
        <f t="shared" si="23"/>
        <v>0</v>
      </c>
      <c r="M55" s="19">
        <f t="shared" si="23"/>
        <v>19000</v>
      </c>
      <c r="N55" s="19">
        <f t="shared" si="23"/>
        <v>2000</v>
      </c>
      <c r="O55" s="19">
        <f t="shared" si="23"/>
        <v>900</v>
      </c>
      <c r="P55" s="19">
        <f t="shared" si="23"/>
        <v>18800</v>
      </c>
      <c r="Q55" s="19">
        <f t="shared" si="23"/>
        <v>0</v>
      </c>
      <c r="R55" s="19">
        <f t="shared" si="23"/>
        <v>10000</v>
      </c>
    </row>
    <row r="56" spans="1:18" ht="15" x14ac:dyDescent="0.25">
      <c r="A56" s="18" t="s">
        <v>44</v>
      </c>
      <c r="B56" s="16">
        <f t="shared" si="3"/>
        <v>88500</v>
      </c>
      <c r="C56" s="19">
        <v>31500</v>
      </c>
      <c r="D56" s="19">
        <v>500</v>
      </c>
      <c r="E56" s="19">
        <v>0</v>
      </c>
      <c r="F56" s="19">
        <v>400</v>
      </c>
      <c r="G56" s="19">
        <v>2000</v>
      </c>
      <c r="H56" s="19">
        <v>3000</v>
      </c>
      <c r="I56" s="19">
        <v>0</v>
      </c>
      <c r="J56" s="19">
        <v>400</v>
      </c>
      <c r="K56" s="19">
        <v>1500</v>
      </c>
      <c r="L56" s="19">
        <v>0</v>
      </c>
      <c r="M56" s="19">
        <v>19000</v>
      </c>
      <c r="N56" s="19">
        <v>2000</v>
      </c>
      <c r="O56" s="19">
        <v>900</v>
      </c>
      <c r="P56" s="19">
        <v>17300</v>
      </c>
      <c r="Q56" s="19">
        <v>0</v>
      </c>
      <c r="R56" s="19">
        <v>10000</v>
      </c>
    </row>
    <row r="57" spans="1:18" ht="15" x14ac:dyDescent="0.25">
      <c r="A57" s="18" t="s">
        <v>33</v>
      </c>
      <c r="B57" s="16">
        <f t="shared" si="3"/>
        <v>1500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1500</v>
      </c>
      <c r="Q57" s="19">
        <v>0</v>
      </c>
      <c r="R57" s="19">
        <v>0</v>
      </c>
    </row>
    <row r="58" spans="1:18" ht="15" x14ac:dyDescent="0.25">
      <c r="A58" s="18" t="s">
        <v>45</v>
      </c>
      <c r="B58" s="16">
        <f t="shared" si="3"/>
        <v>3500</v>
      </c>
      <c r="C58" s="19">
        <f t="shared" ref="C58:R58" si="24">IFERROR(ROUND(C59, 2), 0)</f>
        <v>0</v>
      </c>
      <c r="D58" s="19">
        <f t="shared" si="24"/>
        <v>0</v>
      </c>
      <c r="E58" s="19">
        <f t="shared" si="24"/>
        <v>0</v>
      </c>
      <c r="F58" s="19">
        <f t="shared" si="24"/>
        <v>0</v>
      </c>
      <c r="G58" s="19">
        <f t="shared" si="24"/>
        <v>50</v>
      </c>
      <c r="H58" s="19">
        <f t="shared" si="24"/>
        <v>500</v>
      </c>
      <c r="I58" s="19">
        <f t="shared" si="24"/>
        <v>0</v>
      </c>
      <c r="J58" s="19">
        <f t="shared" si="24"/>
        <v>0</v>
      </c>
      <c r="K58" s="19">
        <f t="shared" si="24"/>
        <v>200</v>
      </c>
      <c r="L58" s="19">
        <f t="shared" si="24"/>
        <v>0</v>
      </c>
      <c r="M58" s="19">
        <f t="shared" si="24"/>
        <v>0</v>
      </c>
      <c r="N58" s="19">
        <f t="shared" si="24"/>
        <v>500</v>
      </c>
      <c r="O58" s="19">
        <f t="shared" si="24"/>
        <v>0</v>
      </c>
      <c r="P58" s="19">
        <f t="shared" si="24"/>
        <v>2250</v>
      </c>
      <c r="Q58" s="19">
        <f t="shared" si="24"/>
        <v>0</v>
      </c>
      <c r="R58" s="19">
        <f t="shared" si="24"/>
        <v>0</v>
      </c>
    </row>
    <row r="59" spans="1:18" ht="15" x14ac:dyDescent="0.25">
      <c r="A59" s="18" t="s">
        <v>31</v>
      </c>
      <c r="B59" s="16">
        <f t="shared" si="3"/>
        <v>3500</v>
      </c>
      <c r="C59" s="19">
        <v>0</v>
      </c>
      <c r="D59" s="19">
        <v>0</v>
      </c>
      <c r="E59" s="19">
        <v>0</v>
      </c>
      <c r="F59" s="19">
        <v>0</v>
      </c>
      <c r="G59" s="19">
        <v>50</v>
      </c>
      <c r="H59" s="19">
        <v>500</v>
      </c>
      <c r="I59" s="19">
        <v>0</v>
      </c>
      <c r="J59" s="19">
        <v>0</v>
      </c>
      <c r="K59" s="19">
        <v>200</v>
      </c>
      <c r="L59" s="19">
        <v>0</v>
      </c>
      <c r="M59" s="19">
        <v>0</v>
      </c>
      <c r="N59" s="19">
        <v>500</v>
      </c>
      <c r="O59" s="19">
        <v>0</v>
      </c>
      <c r="P59" s="19">
        <v>2250</v>
      </c>
      <c r="Q59" s="19">
        <v>0</v>
      </c>
      <c r="R59" s="19">
        <v>0</v>
      </c>
    </row>
    <row r="60" spans="1:18" ht="15" x14ac:dyDescent="0.25">
      <c r="A60" s="18" t="s">
        <v>46</v>
      </c>
      <c r="B60" s="16">
        <f t="shared" si="3"/>
        <v>5500</v>
      </c>
      <c r="C60" s="19">
        <f t="shared" ref="C60:R60" si="25">IFERROR(ROUND(C61, 2), 0)</f>
        <v>0</v>
      </c>
      <c r="D60" s="19">
        <f t="shared" si="25"/>
        <v>0</v>
      </c>
      <c r="E60" s="19">
        <f t="shared" si="25"/>
        <v>0</v>
      </c>
      <c r="F60" s="19">
        <f t="shared" si="25"/>
        <v>0</v>
      </c>
      <c r="G60" s="19">
        <f t="shared" si="25"/>
        <v>0</v>
      </c>
      <c r="H60" s="19">
        <f t="shared" si="25"/>
        <v>0</v>
      </c>
      <c r="I60" s="19">
        <f t="shared" si="25"/>
        <v>0</v>
      </c>
      <c r="J60" s="19">
        <f t="shared" si="25"/>
        <v>100</v>
      </c>
      <c r="K60" s="19">
        <f t="shared" si="25"/>
        <v>200</v>
      </c>
      <c r="L60" s="19">
        <f t="shared" si="25"/>
        <v>0</v>
      </c>
      <c r="M60" s="19">
        <f t="shared" si="25"/>
        <v>0</v>
      </c>
      <c r="N60" s="19">
        <f t="shared" si="25"/>
        <v>0</v>
      </c>
      <c r="O60" s="19">
        <f t="shared" si="25"/>
        <v>0</v>
      </c>
      <c r="P60" s="19">
        <f t="shared" si="25"/>
        <v>5200</v>
      </c>
      <c r="Q60" s="19">
        <f t="shared" si="25"/>
        <v>0</v>
      </c>
      <c r="R60" s="19">
        <f t="shared" si="25"/>
        <v>0</v>
      </c>
    </row>
    <row r="61" spans="1:18" ht="15" x14ac:dyDescent="0.25">
      <c r="A61" s="18" t="s">
        <v>38</v>
      </c>
      <c r="B61" s="16">
        <f t="shared" si="3"/>
        <v>5500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100</v>
      </c>
      <c r="K61" s="19">
        <v>200</v>
      </c>
      <c r="L61" s="19">
        <v>0</v>
      </c>
      <c r="M61" s="19">
        <v>0</v>
      </c>
      <c r="N61" s="19">
        <v>0</v>
      </c>
      <c r="O61" s="19">
        <v>0</v>
      </c>
      <c r="P61" s="19">
        <v>5200</v>
      </c>
      <c r="Q61" s="19">
        <v>0</v>
      </c>
      <c r="R61" s="19">
        <v>0</v>
      </c>
    </row>
    <row r="62" spans="1:18" ht="15" x14ac:dyDescent="0.25">
      <c r="A62" s="18" t="s">
        <v>47</v>
      </c>
      <c r="B62" s="16">
        <f t="shared" si="3"/>
        <v>1000</v>
      </c>
      <c r="C62" s="19">
        <f t="shared" ref="C62:R62" si="26">IFERROR(ROUND(C63, 2), 0)</f>
        <v>0</v>
      </c>
      <c r="D62" s="19">
        <f t="shared" si="26"/>
        <v>0</v>
      </c>
      <c r="E62" s="19">
        <f t="shared" si="26"/>
        <v>0</v>
      </c>
      <c r="F62" s="19">
        <f t="shared" si="26"/>
        <v>0</v>
      </c>
      <c r="G62" s="19">
        <f t="shared" si="26"/>
        <v>0</v>
      </c>
      <c r="H62" s="19">
        <f t="shared" si="26"/>
        <v>0</v>
      </c>
      <c r="I62" s="19">
        <f t="shared" si="26"/>
        <v>0</v>
      </c>
      <c r="J62" s="19">
        <f t="shared" si="26"/>
        <v>0</v>
      </c>
      <c r="K62" s="19">
        <f t="shared" si="26"/>
        <v>0</v>
      </c>
      <c r="L62" s="19">
        <f t="shared" si="26"/>
        <v>0</v>
      </c>
      <c r="M62" s="19">
        <f t="shared" si="26"/>
        <v>0</v>
      </c>
      <c r="N62" s="19">
        <f t="shared" si="26"/>
        <v>0</v>
      </c>
      <c r="O62" s="19">
        <f t="shared" si="26"/>
        <v>0</v>
      </c>
      <c r="P62" s="19">
        <f t="shared" si="26"/>
        <v>1000</v>
      </c>
      <c r="Q62" s="19">
        <f t="shared" si="26"/>
        <v>0</v>
      </c>
      <c r="R62" s="19">
        <f t="shared" si="26"/>
        <v>0</v>
      </c>
    </row>
    <row r="63" spans="1:18" ht="15" x14ac:dyDescent="0.25">
      <c r="A63" s="18" t="s">
        <v>38</v>
      </c>
      <c r="B63" s="16">
        <f t="shared" si="3"/>
        <v>1000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1000</v>
      </c>
      <c r="Q63" s="19">
        <v>0</v>
      </c>
      <c r="R63" s="19">
        <v>0</v>
      </c>
    </row>
    <row r="64" spans="1:18" ht="15" x14ac:dyDescent="0.25">
      <c r="A64" s="18" t="s">
        <v>48</v>
      </c>
      <c r="B64" s="16">
        <f t="shared" si="3"/>
        <v>5000</v>
      </c>
      <c r="C64" s="19">
        <f t="shared" ref="C64:R64" si="27">IFERROR(ROUND(C65, 2), 0)</f>
        <v>0</v>
      </c>
      <c r="D64" s="19">
        <f t="shared" si="27"/>
        <v>0</v>
      </c>
      <c r="E64" s="19">
        <f t="shared" si="27"/>
        <v>0</v>
      </c>
      <c r="F64" s="19">
        <f t="shared" si="27"/>
        <v>0</v>
      </c>
      <c r="G64" s="19">
        <f t="shared" si="27"/>
        <v>100</v>
      </c>
      <c r="H64" s="19">
        <f t="shared" si="27"/>
        <v>300</v>
      </c>
      <c r="I64" s="19">
        <f t="shared" si="27"/>
        <v>0</v>
      </c>
      <c r="J64" s="19">
        <f t="shared" si="27"/>
        <v>300</v>
      </c>
      <c r="K64" s="19">
        <f t="shared" si="27"/>
        <v>300</v>
      </c>
      <c r="L64" s="19">
        <f t="shared" si="27"/>
        <v>0</v>
      </c>
      <c r="M64" s="19">
        <f t="shared" si="27"/>
        <v>0</v>
      </c>
      <c r="N64" s="19">
        <f t="shared" si="27"/>
        <v>300</v>
      </c>
      <c r="O64" s="19">
        <f t="shared" si="27"/>
        <v>0</v>
      </c>
      <c r="P64" s="19">
        <f t="shared" si="27"/>
        <v>3700</v>
      </c>
      <c r="Q64" s="19">
        <f t="shared" si="27"/>
        <v>0</v>
      </c>
      <c r="R64" s="19">
        <f t="shared" si="27"/>
        <v>0</v>
      </c>
    </row>
    <row r="65" spans="1:18" ht="15" x14ac:dyDescent="0.25">
      <c r="A65" s="18" t="s">
        <v>49</v>
      </c>
      <c r="B65" s="16">
        <f t="shared" si="3"/>
        <v>5000</v>
      </c>
      <c r="C65" s="19">
        <v>0</v>
      </c>
      <c r="D65" s="19">
        <v>0</v>
      </c>
      <c r="E65" s="19">
        <v>0</v>
      </c>
      <c r="F65" s="19">
        <v>0</v>
      </c>
      <c r="G65" s="19">
        <v>100</v>
      </c>
      <c r="H65" s="19">
        <v>300</v>
      </c>
      <c r="I65" s="19">
        <v>0</v>
      </c>
      <c r="J65" s="19">
        <v>300</v>
      </c>
      <c r="K65" s="19">
        <v>300</v>
      </c>
      <c r="L65" s="19">
        <v>0</v>
      </c>
      <c r="M65" s="19">
        <v>0</v>
      </c>
      <c r="N65" s="19">
        <v>300</v>
      </c>
      <c r="O65" s="19">
        <v>0</v>
      </c>
      <c r="P65" s="19">
        <v>3700</v>
      </c>
      <c r="Q65" s="19">
        <v>0</v>
      </c>
      <c r="R65" s="19">
        <v>0</v>
      </c>
    </row>
    <row r="66" spans="1:18" ht="15" x14ac:dyDescent="0.25">
      <c r="A66" s="18" t="s">
        <v>50</v>
      </c>
      <c r="B66" s="16">
        <f t="shared" si="3"/>
        <v>210000</v>
      </c>
      <c r="C66" s="19">
        <f t="shared" ref="C66:R66" si="28">IFERROR(ROUND(SUM(C67:C68), 2), 0)</f>
        <v>0</v>
      </c>
      <c r="D66" s="19">
        <f t="shared" si="28"/>
        <v>0</v>
      </c>
      <c r="E66" s="19">
        <f t="shared" si="28"/>
        <v>0</v>
      </c>
      <c r="F66" s="19">
        <f t="shared" si="28"/>
        <v>500</v>
      </c>
      <c r="G66" s="19">
        <f t="shared" si="28"/>
        <v>1800</v>
      </c>
      <c r="H66" s="19">
        <f t="shared" si="28"/>
        <v>10000</v>
      </c>
      <c r="I66" s="19">
        <f t="shared" si="28"/>
        <v>0</v>
      </c>
      <c r="J66" s="19">
        <f t="shared" si="28"/>
        <v>7000</v>
      </c>
      <c r="K66" s="19">
        <f t="shared" si="28"/>
        <v>1500</v>
      </c>
      <c r="L66" s="19">
        <f t="shared" si="28"/>
        <v>4000</v>
      </c>
      <c r="M66" s="19">
        <f t="shared" si="28"/>
        <v>120000</v>
      </c>
      <c r="N66" s="19">
        <f t="shared" si="28"/>
        <v>3000</v>
      </c>
      <c r="O66" s="19">
        <f t="shared" si="28"/>
        <v>3000</v>
      </c>
      <c r="P66" s="19">
        <f t="shared" si="28"/>
        <v>57000</v>
      </c>
      <c r="Q66" s="19">
        <f t="shared" si="28"/>
        <v>2200</v>
      </c>
      <c r="R66" s="19">
        <f t="shared" si="28"/>
        <v>0</v>
      </c>
    </row>
    <row r="67" spans="1:18" ht="15" x14ac:dyDescent="0.25">
      <c r="A67" s="18" t="s">
        <v>44</v>
      </c>
      <c r="B67" s="16">
        <f t="shared" si="3"/>
        <v>10000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3000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7000</v>
      </c>
      <c r="Q67" s="19">
        <v>0</v>
      </c>
      <c r="R67" s="19">
        <v>0</v>
      </c>
    </row>
    <row r="68" spans="1:18" ht="15" x14ac:dyDescent="0.25">
      <c r="A68" s="18" t="s">
        <v>33</v>
      </c>
      <c r="B68" s="16">
        <f t="shared" si="3"/>
        <v>200000</v>
      </c>
      <c r="C68" s="19">
        <v>0</v>
      </c>
      <c r="D68" s="19">
        <v>0</v>
      </c>
      <c r="E68" s="19">
        <v>0</v>
      </c>
      <c r="F68" s="19">
        <v>500</v>
      </c>
      <c r="G68" s="19">
        <v>1800</v>
      </c>
      <c r="H68" s="19">
        <v>10000</v>
      </c>
      <c r="I68" s="19">
        <v>0</v>
      </c>
      <c r="J68" s="19">
        <v>4000</v>
      </c>
      <c r="K68" s="19">
        <v>1500</v>
      </c>
      <c r="L68" s="19">
        <v>4000</v>
      </c>
      <c r="M68" s="19">
        <v>120000</v>
      </c>
      <c r="N68" s="19">
        <v>3000</v>
      </c>
      <c r="O68" s="19">
        <v>3000</v>
      </c>
      <c r="P68" s="19">
        <v>50000</v>
      </c>
      <c r="Q68" s="19">
        <v>2200</v>
      </c>
      <c r="R68" s="19">
        <v>0</v>
      </c>
    </row>
    <row r="69" spans="1:18" ht="15" x14ac:dyDescent="0.25">
      <c r="A69" s="18" t="s">
        <v>51</v>
      </c>
      <c r="B69" s="16">
        <f t="shared" si="3"/>
        <v>3800</v>
      </c>
      <c r="C69" s="19">
        <f t="shared" ref="C69:R69" si="29">IFERROR(ROUND(C70, 2), 0)</f>
        <v>0</v>
      </c>
      <c r="D69" s="19">
        <f t="shared" si="29"/>
        <v>0</v>
      </c>
      <c r="E69" s="19">
        <f t="shared" si="29"/>
        <v>0</v>
      </c>
      <c r="F69" s="19">
        <f t="shared" si="29"/>
        <v>0</v>
      </c>
      <c r="G69" s="19">
        <f t="shared" si="29"/>
        <v>0</v>
      </c>
      <c r="H69" s="19">
        <f t="shared" si="29"/>
        <v>0</v>
      </c>
      <c r="I69" s="19">
        <f t="shared" si="29"/>
        <v>0</v>
      </c>
      <c r="J69" s="19">
        <f t="shared" si="29"/>
        <v>0</v>
      </c>
      <c r="K69" s="19">
        <f t="shared" si="29"/>
        <v>0</v>
      </c>
      <c r="L69" s="19">
        <f t="shared" si="29"/>
        <v>0</v>
      </c>
      <c r="M69" s="19">
        <f t="shared" si="29"/>
        <v>0</v>
      </c>
      <c r="N69" s="19">
        <f t="shared" si="29"/>
        <v>0</v>
      </c>
      <c r="O69" s="19">
        <f t="shared" si="29"/>
        <v>0</v>
      </c>
      <c r="P69" s="19">
        <f t="shared" si="29"/>
        <v>3800</v>
      </c>
      <c r="Q69" s="19">
        <f t="shared" si="29"/>
        <v>0</v>
      </c>
      <c r="R69" s="19">
        <f t="shared" si="29"/>
        <v>0</v>
      </c>
    </row>
    <row r="70" spans="1:18" ht="15" x14ac:dyDescent="0.25">
      <c r="A70" s="18" t="s">
        <v>38</v>
      </c>
      <c r="B70" s="16">
        <f t="shared" si="3"/>
        <v>3800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3800</v>
      </c>
      <c r="Q70" s="19">
        <v>0</v>
      </c>
      <c r="R70" s="19">
        <v>0</v>
      </c>
    </row>
    <row r="71" spans="1:18" ht="15" x14ac:dyDescent="0.25">
      <c r="A71" s="18" t="s">
        <v>52</v>
      </c>
      <c r="B71" s="16">
        <f t="shared" si="3"/>
        <v>1900</v>
      </c>
      <c r="C71" s="19">
        <f t="shared" ref="C71:R71" si="30">IFERROR(ROUND(C72, 2), 0)</f>
        <v>0</v>
      </c>
      <c r="D71" s="19">
        <f t="shared" si="30"/>
        <v>0</v>
      </c>
      <c r="E71" s="19">
        <f t="shared" si="30"/>
        <v>0</v>
      </c>
      <c r="F71" s="19">
        <f t="shared" si="30"/>
        <v>0</v>
      </c>
      <c r="G71" s="19">
        <f t="shared" si="30"/>
        <v>0</v>
      </c>
      <c r="H71" s="19">
        <f t="shared" si="30"/>
        <v>0</v>
      </c>
      <c r="I71" s="19">
        <f t="shared" si="30"/>
        <v>0</v>
      </c>
      <c r="J71" s="19">
        <f t="shared" si="30"/>
        <v>0</v>
      </c>
      <c r="K71" s="19">
        <f t="shared" si="30"/>
        <v>0</v>
      </c>
      <c r="L71" s="19">
        <f t="shared" si="30"/>
        <v>0</v>
      </c>
      <c r="M71" s="19">
        <f t="shared" si="30"/>
        <v>0</v>
      </c>
      <c r="N71" s="19">
        <f t="shared" si="30"/>
        <v>0</v>
      </c>
      <c r="O71" s="19">
        <f t="shared" si="30"/>
        <v>150</v>
      </c>
      <c r="P71" s="19">
        <f t="shared" si="30"/>
        <v>1750</v>
      </c>
      <c r="Q71" s="19">
        <f t="shared" si="30"/>
        <v>0</v>
      </c>
      <c r="R71" s="19">
        <f t="shared" si="30"/>
        <v>0</v>
      </c>
    </row>
    <row r="72" spans="1:18" ht="15" x14ac:dyDescent="0.25">
      <c r="A72" s="18" t="s">
        <v>36</v>
      </c>
      <c r="B72" s="16">
        <f t="shared" si="3"/>
        <v>1900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150</v>
      </c>
      <c r="P72" s="19">
        <v>1750</v>
      </c>
      <c r="Q72" s="19">
        <v>0</v>
      </c>
      <c r="R72" s="19">
        <v>0</v>
      </c>
    </row>
    <row r="73" spans="1:18" ht="15" x14ac:dyDescent="0.25">
      <c r="A73" s="4" t="s">
        <v>53</v>
      </c>
      <c r="B73" s="5">
        <f>IFERROR(ROUND(C73+D73+E73+F73+G73+H73+I73+J73+K73+L73+M73+N73+O73+P73+Q73+R73, 2), 0)</f>
        <v>30000</v>
      </c>
      <c r="C73" s="6">
        <f t="shared" ref="C73:K74" si="31">IFERROR(ROUND(C74, 2), 0)</f>
        <v>5000</v>
      </c>
      <c r="D73" s="6">
        <f t="shared" si="31"/>
        <v>72</v>
      </c>
      <c r="E73" s="6">
        <f t="shared" si="31"/>
        <v>0</v>
      </c>
      <c r="F73" s="6">
        <f t="shared" si="31"/>
        <v>100</v>
      </c>
      <c r="G73" s="6">
        <f t="shared" si="31"/>
        <v>0</v>
      </c>
      <c r="H73" s="6">
        <f t="shared" si="31"/>
        <v>0</v>
      </c>
      <c r="I73" s="6">
        <f t="shared" si="31"/>
        <v>0</v>
      </c>
      <c r="J73" s="6">
        <f t="shared" si="31"/>
        <v>1500</v>
      </c>
      <c r="K73" s="6">
        <f t="shared" si="31"/>
        <v>300</v>
      </c>
      <c r="L73" s="6">
        <f t="shared" ref="L73:Q74" si="32">IFERROR(ROUND(L74, 2), 0)</f>
        <v>0</v>
      </c>
      <c r="M73" s="6">
        <f t="shared" si="32"/>
        <v>0</v>
      </c>
      <c r="N73" s="6">
        <f t="shared" si="32"/>
        <v>500</v>
      </c>
      <c r="O73" s="6">
        <f t="shared" si="32"/>
        <v>700</v>
      </c>
      <c r="P73" s="6">
        <f t="shared" si="32"/>
        <v>21828</v>
      </c>
      <c r="Q73" s="6">
        <f t="shared" si="32"/>
        <v>0</v>
      </c>
      <c r="R73" s="6">
        <f t="shared" ref="R73:R74" si="33">IFERROR(ROUND(R74, 2), 0)</f>
        <v>0</v>
      </c>
    </row>
    <row r="74" spans="1:18" ht="15" x14ac:dyDescent="0.25">
      <c r="A74" s="18" t="s">
        <v>54</v>
      </c>
      <c r="B74" s="16">
        <f>IFERROR(ROUND(C74+D74+E74+F74+G74+H74+I74+J74+K74+L74+M74+N74+O74+P74+Q74++R74, 2), 0)</f>
        <v>30000</v>
      </c>
      <c r="C74" s="19">
        <f t="shared" si="31"/>
        <v>5000</v>
      </c>
      <c r="D74" s="19">
        <f t="shared" si="31"/>
        <v>72</v>
      </c>
      <c r="E74" s="19">
        <f t="shared" si="31"/>
        <v>0</v>
      </c>
      <c r="F74" s="19">
        <f t="shared" si="31"/>
        <v>100</v>
      </c>
      <c r="G74" s="19">
        <f t="shared" si="31"/>
        <v>0</v>
      </c>
      <c r="H74" s="19">
        <f t="shared" si="31"/>
        <v>0</v>
      </c>
      <c r="I74" s="19">
        <f t="shared" si="31"/>
        <v>0</v>
      </c>
      <c r="J74" s="19">
        <f t="shared" si="31"/>
        <v>1500</v>
      </c>
      <c r="K74" s="19">
        <f t="shared" si="31"/>
        <v>300</v>
      </c>
      <c r="L74" s="19">
        <f t="shared" si="32"/>
        <v>0</v>
      </c>
      <c r="M74" s="19">
        <f t="shared" si="32"/>
        <v>0</v>
      </c>
      <c r="N74" s="19">
        <f t="shared" si="32"/>
        <v>500</v>
      </c>
      <c r="O74" s="19">
        <f t="shared" si="32"/>
        <v>700</v>
      </c>
      <c r="P74" s="19">
        <f t="shared" si="32"/>
        <v>21828</v>
      </c>
      <c r="Q74" s="19">
        <f t="shared" si="32"/>
        <v>0</v>
      </c>
      <c r="R74" s="19">
        <f t="shared" si="33"/>
        <v>0</v>
      </c>
    </row>
    <row r="75" spans="1:18" ht="15" x14ac:dyDescent="0.25">
      <c r="A75" s="18" t="s">
        <v>55</v>
      </c>
      <c r="B75" s="16">
        <f>IFERROR(ROUND(C75+D75+E75+F75+G75+H75+I75+J75+K75+L75+M75+N75+O75+P75+Q75++R75, 2), 0)</f>
        <v>30000</v>
      </c>
      <c r="C75" s="19">
        <v>5000</v>
      </c>
      <c r="D75" s="19">
        <v>72</v>
      </c>
      <c r="E75" s="19">
        <v>0</v>
      </c>
      <c r="F75" s="19">
        <v>100</v>
      </c>
      <c r="G75" s="19">
        <v>0</v>
      </c>
      <c r="H75" s="19">
        <v>0</v>
      </c>
      <c r="I75" s="19">
        <v>0</v>
      </c>
      <c r="J75" s="19">
        <v>1500</v>
      </c>
      <c r="K75" s="19">
        <v>300</v>
      </c>
      <c r="L75" s="19">
        <v>0</v>
      </c>
      <c r="M75" s="19">
        <v>0</v>
      </c>
      <c r="N75" s="19">
        <v>500</v>
      </c>
      <c r="O75" s="19">
        <v>700</v>
      </c>
      <c r="P75" s="19">
        <v>21828</v>
      </c>
      <c r="Q75" s="19">
        <v>0</v>
      </c>
      <c r="R75" s="19">
        <v>0</v>
      </c>
    </row>
    <row r="76" spans="1:18" ht="15" x14ac:dyDescent="0.25">
      <c r="A76" s="4" t="s">
        <v>56</v>
      </c>
      <c r="B76" s="5">
        <f>IFERROR(ROUND(C76+D76+E76+F76+G76+H76+I76+J76+K76+L76+M76+N76+O76+P76+Q76+R76, 2), 0)</f>
        <v>667000</v>
      </c>
      <c r="C76" s="6">
        <f t="shared" ref="C76:R76" si="34">IFERROR(ROUND(C77+C79+C81, 2), 0)</f>
        <v>467700</v>
      </c>
      <c r="D76" s="6">
        <f t="shared" si="34"/>
        <v>6830</v>
      </c>
      <c r="E76" s="6">
        <f t="shared" si="34"/>
        <v>66300</v>
      </c>
      <c r="F76" s="6">
        <f t="shared" si="34"/>
        <v>7900</v>
      </c>
      <c r="G76" s="6">
        <f t="shared" si="34"/>
        <v>3000</v>
      </c>
      <c r="H76" s="6">
        <f t="shared" si="34"/>
        <v>13500</v>
      </c>
      <c r="I76" s="6">
        <f t="shared" si="34"/>
        <v>500</v>
      </c>
      <c r="J76" s="6">
        <f t="shared" si="34"/>
        <v>0</v>
      </c>
      <c r="K76" s="6">
        <f t="shared" si="34"/>
        <v>2000</v>
      </c>
      <c r="L76" s="6">
        <f t="shared" si="34"/>
        <v>2000</v>
      </c>
      <c r="M76" s="6">
        <f t="shared" si="34"/>
        <v>66200</v>
      </c>
      <c r="N76" s="6">
        <f t="shared" si="34"/>
        <v>2080</v>
      </c>
      <c r="O76" s="6">
        <f t="shared" si="34"/>
        <v>700</v>
      </c>
      <c r="P76" s="6">
        <f t="shared" si="34"/>
        <v>27290</v>
      </c>
      <c r="Q76" s="6">
        <f t="shared" si="34"/>
        <v>1000</v>
      </c>
      <c r="R76" s="6">
        <f t="shared" si="34"/>
        <v>0</v>
      </c>
    </row>
    <row r="77" spans="1:18" ht="15" x14ac:dyDescent="0.25">
      <c r="A77" s="18" t="s">
        <v>57</v>
      </c>
      <c r="B77" s="16">
        <f t="shared" ref="B77:B117" si="35">IFERROR(ROUND(C77+D77+E77+F77+G77+H77+I77+J77+K77+L77+M77+N77+O77+P77+Q77+R77, 2), 0)</f>
        <v>465000</v>
      </c>
      <c r="C77" s="19">
        <f t="shared" ref="C77:R77" si="36">IFERROR(ROUND(C78, 2), 0)</f>
        <v>330600</v>
      </c>
      <c r="D77" s="19">
        <f t="shared" si="36"/>
        <v>4800</v>
      </c>
      <c r="E77" s="19">
        <f t="shared" si="36"/>
        <v>49300</v>
      </c>
      <c r="F77" s="19">
        <f t="shared" si="36"/>
        <v>7000</v>
      </c>
      <c r="G77" s="19">
        <f t="shared" si="36"/>
        <v>1400</v>
      </c>
      <c r="H77" s="19">
        <f t="shared" si="36"/>
        <v>4000</v>
      </c>
      <c r="I77" s="19">
        <f t="shared" si="36"/>
        <v>500</v>
      </c>
      <c r="J77" s="19">
        <f t="shared" si="36"/>
        <v>0</v>
      </c>
      <c r="K77" s="19">
        <f t="shared" si="36"/>
        <v>1000</v>
      </c>
      <c r="L77" s="19">
        <f t="shared" si="36"/>
        <v>2000</v>
      </c>
      <c r="M77" s="19">
        <f t="shared" si="36"/>
        <v>50200</v>
      </c>
      <c r="N77" s="19">
        <f t="shared" si="36"/>
        <v>500</v>
      </c>
      <c r="O77" s="19">
        <f t="shared" si="36"/>
        <v>700</v>
      </c>
      <c r="P77" s="19">
        <f t="shared" si="36"/>
        <v>12000</v>
      </c>
      <c r="Q77" s="19">
        <f t="shared" si="36"/>
        <v>1000</v>
      </c>
      <c r="R77" s="19">
        <f t="shared" si="36"/>
        <v>0</v>
      </c>
    </row>
    <row r="78" spans="1:18" ht="15" x14ac:dyDescent="0.25">
      <c r="A78" s="18" t="s">
        <v>58</v>
      </c>
      <c r="B78" s="16">
        <f t="shared" si="35"/>
        <v>465000</v>
      </c>
      <c r="C78" s="19">
        <v>330600</v>
      </c>
      <c r="D78" s="19">
        <v>4800</v>
      </c>
      <c r="E78" s="19">
        <v>49300</v>
      </c>
      <c r="F78" s="19">
        <v>7000</v>
      </c>
      <c r="G78" s="19">
        <v>1400</v>
      </c>
      <c r="H78" s="19">
        <v>4000</v>
      </c>
      <c r="I78" s="19">
        <v>500</v>
      </c>
      <c r="J78" s="19">
        <v>0</v>
      </c>
      <c r="K78" s="19">
        <v>1000</v>
      </c>
      <c r="L78" s="19">
        <v>2000</v>
      </c>
      <c r="M78" s="19">
        <v>50200</v>
      </c>
      <c r="N78" s="19">
        <v>500</v>
      </c>
      <c r="O78" s="19">
        <v>700</v>
      </c>
      <c r="P78" s="19">
        <v>12000</v>
      </c>
      <c r="Q78" s="19">
        <v>1000</v>
      </c>
      <c r="R78" s="19">
        <v>0</v>
      </c>
    </row>
    <row r="79" spans="1:18" ht="15" x14ac:dyDescent="0.25">
      <c r="A79" s="18" t="s">
        <v>59</v>
      </c>
      <c r="B79" s="16">
        <f t="shared" si="35"/>
        <v>7000</v>
      </c>
      <c r="C79" s="19">
        <f t="shared" ref="C79:R79" si="37">IFERROR(ROUND(C80, 2), 0)</f>
        <v>0</v>
      </c>
      <c r="D79" s="19">
        <f t="shared" si="37"/>
        <v>0</v>
      </c>
      <c r="E79" s="19">
        <f t="shared" si="37"/>
        <v>0</v>
      </c>
      <c r="F79" s="19">
        <f t="shared" si="37"/>
        <v>0</v>
      </c>
      <c r="G79" s="19">
        <f t="shared" si="37"/>
        <v>0</v>
      </c>
      <c r="H79" s="19">
        <f t="shared" si="37"/>
        <v>0</v>
      </c>
      <c r="I79" s="19">
        <f t="shared" si="37"/>
        <v>0</v>
      </c>
      <c r="J79" s="19">
        <f t="shared" si="37"/>
        <v>0</v>
      </c>
      <c r="K79" s="19">
        <f t="shared" si="37"/>
        <v>0</v>
      </c>
      <c r="L79" s="19">
        <f t="shared" si="37"/>
        <v>0</v>
      </c>
      <c r="M79" s="19">
        <f t="shared" si="37"/>
        <v>0</v>
      </c>
      <c r="N79" s="19">
        <f t="shared" si="37"/>
        <v>0</v>
      </c>
      <c r="O79" s="19">
        <f t="shared" si="37"/>
        <v>0</v>
      </c>
      <c r="P79" s="19">
        <f t="shared" si="37"/>
        <v>7000</v>
      </c>
      <c r="Q79" s="19">
        <f t="shared" si="37"/>
        <v>0</v>
      </c>
      <c r="R79" s="19">
        <f t="shared" si="37"/>
        <v>0</v>
      </c>
    </row>
    <row r="80" spans="1:18" ht="15" x14ac:dyDescent="0.25">
      <c r="A80" s="18" t="s">
        <v>60</v>
      </c>
      <c r="B80" s="16">
        <f t="shared" si="35"/>
        <v>7000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7000</v>
      </c>
      <c r="Q80" s="19">
        <v>0</v>
      </c>
      <c r="R80" s="19">
        <v>0</v>
      </c>
    </row>
    <row r="81" spans="1:18" ht="15" x14ac:dyDescent="0.25">
      <c r="A81" s="18" t="s">
        <v>61</v>
      </c>
      <c r="B81" s="16">
        <f t="shared" si="35"/>
        <v>195000</v>
      </c>
      <c r="C81" s="19">
        <f t="shared" ref="C81:R81" si="38">IFERROR(ROUND(SUM(C82:C85), 2), 0)</f>
        <v>137100</v>
      </c>
      <c r="D81" s="19">
        <f t="shared" si="38"/>
        <v>2030</v>
      </c>
      <c r="E81" s="19">
        <f t="shared" si="38"/>
        <v>17000</v>
      </c>
      <c r="F81" s="19">
        <f t="shared" si="38"/>
        <v>900</v>
      </c>
      <c r="G81" s="19">
        <f t="shared" si="38"/>
        <v>1600</v>
      </c>
      <c r="H81" s="19">
        <f t="shared" si="38"/>
        <v>9500</v>
      </c>
      <c r="I81" s="19">
        <f t="shared" si="38"/>
        <v>0</v>
      </c>
      <c r="J81" s="19">
        <f t="shared" si="38"/>
        <v>0</v>
      </c>
      <c r="K81" s="19">
        <f t="shared" si="38"/>
        <v>1000</v>
      </c>
      <c r="L81" s="19">
        <f t="shared" si="38"/>
        <v>0</v>
      </c>
      <c r="M81" s="19">
        <f t="shared" si="38"/>
        <v>16000</v>
      </c>
      <c r="N81" s="19">
        <f t="shared" si="38"/>
        <v>1580</v>
      </c>
      <c r="O81" s="19">
        <f t="shared" si="38"/>
        <v>0</v>
      </c>
      <c r="P81" s="19">
        <f t="shared" si="38"/>
        <v>8290</v>
      </c>
      <c r="Q81" s="19">
        <f t="shared" si="38"/>
        <v>0</v>
      </c>
      <c r="R81" s="19">
        <f t="shared" si="38"/>
        <v>0</v>
      </c>
    </row>
    <row r="82" spans="1:18" ht="15" x14ac:dyDescent="0.25">
      <c r="A82" s="18" t="s">
        <v>62</v>
      </c>
      <c r="B82" s="16">
        <f t="shared" si="35"/>
        <v>12300</v>
      </c>
      <c r="C82" s="19">
        <v>0</v>
      </c>
      <c r="D82" s="19">
        <v>0</v>
      </c>
      <c r="E82" s="19">
        <v>0</v>
      </c>
      <c r="F82" s="19">
        <v>0</v>
      </c>
      <c r="G82" s="19">
        <v>800</v>
      </c>
      <c r="H82" s="19">
        <v>800</v>
      </c>
      <c r="I82" s="19">
        <v>0</v>
      </c>
      <c r="J82" s="19">
        <v>0</v>
      </c>
      <c r="K82" s="19">
        <v>1000</v>
      </c>
      <c r="L82" s="19">
        <v>0</v>
      </c>
      <c r="M82" s="19">
        <v>6000</v>
      </c>
      <c r="N82" s="19">
        <v>600</v>
      </c>
      <c r="O82" s="19">
        <v>0</v>
      </c>
      <c r="P82" s="19">
        <v>3100</v>
      </c>
      <c r="Q82" s="19">
        <v>0</v>
      </c>
      <c r="R82" s="19">
        <v>0</v>
      </c>
    </row>
    <row r="83" spans="1:18" ht="15" x14ac:dyDescent="0.25">
      <c r="A83" s="18" t="s">
        <v>63</v>
      </c>
      <c r="B83" s="16">
        <f t="shared" si="35"/>
        <v>85680</v>
      </c>
      <c r="C83" s="19">
        <v>61900</v>
      </c>
      <c r="D83" s="19">
        <v>900</v>
      </c>
      <c r="E83" s="19">
        <v>17000</v>
      </c>
      <c r="F83" s="19">
        <v>0</v>
      </c>
      <c r="G83" s="19">
        <v>200</v>
      </c>
      <c r="H83" s="19">
        <v>1500</v>
      </c>
      <c r="I83" s="19">
        <v>0</v>
      </c>
      <c r="J83" s="19">
        <v>0</v>
      </c>
      <c r="K83" s="19">
        <v>0</v>
      </c>
      <c r="L83" s="19">
        <v>0</v>
      </c>
      <c r="M83" s="19">
        <v>1500</v>
      </c>
      <c r="N83" s="19">
        <v>380</v>
      </c>
      <c r="O83" s="19">
        <v>0</v>
      </c>
      <c r="P83" s="19">
        <v>2300</v>
      </c>
      <c r="Q83" s="19">
        <v>0</v>
      </c>
      <c r="R83" s="19">
        <v>0</v>
      </c>
    </row>
    <row r="84" spans="1:18" ht="15" x14ac:dyDescent="0.25">
      <c r="A84" s="18" t="s">
        <v>64</v>
      </c>
      <c r="B84" s="16">
        <f t="shared" si="35"/>
        <v>13860</v>
      </c>
      <c r="C84" s="19">
        <v>8900</v>
      </c>
      <c r="D84" s="19">
        <v>130</v>
      </c>
      <c r="E84" s="19">
        <v>0</v>
      </c>
      <c r="F84" s="19">
        <v>100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4500</v>
      </c>
      <c r="N84" s="19">
        <v>0</v>
      </c>
      <c r="O84" s="19">
        <v>0</v>
      </c>
      <c r="P84" s="19">
        <v>230</v>
      </c>
      <c r="Q84" s="19">
        <v>0</v>
      </c>
      <c r="R84" s="19">
        <v>0</v>
      </c>
    </row>
    <row r="85" spans="1:18" ht="15" x14ac:dyDescent="0.25">
      <c r="A85" s="18" t="s">
        <v>65</v>
      </c>
      <c r="B85" s="16">
        <f t="shared" si="35"/>
        <v>83160</v>
      </c>
      <c r="C85" s="19">
        <v>66300</v>
      </c>
      <c r="D85" s="19">
        <v>1000</v>
      </c>
      <c r="E85" s="19">
        <v>0</v>
      </c>
      <c r="F85" s="19">
        <v>800</v>
      </c>
      <c r="G85" s="19">
        <v>600</v>
      </c>
      <c r="H85" s="19">
        <v>7200</v>
      </c>
      <c r="I85" s="19">
        <v>0</v>
      </c>
      <c r="J85" s="19">
        <v>0</v>
      </c>
      <c r="K85" s="19">
        <v>0</v>
      </c>
      <c r="L85" s="19">
        <v>0</v>
      </c>
      <c r="M85" s="19">
        <v>4000</v>
      </c>
      <c r="N85" s="19">
        <v>600</v>
      </c>
      <c r="O85" s="19">
        <v>0</v>
      </c>
      <c r="P85" s="19">
        <v>2660</v>
      </c>
      <c r="Q85" s="19">
        <v>0</v>
      </c>
      <c r="R85" s="19">
        <v>0</v>
      </c>
    </row>
    <row r="86" spans="1:18" ht="15" x14ac:dyDescent="0.25">
      <c r="A86" s="4" t="s">
        <v>66</v>
      </c>
      <c r="B86" s="5">
        <f>IFERROR(ROUND(C86+D86+E86+F86+G86+H86+I86+J86+K86+L86+M86+N86+O86+P86+Q86+R86, 2), 0)</f>
        <v>111900</v>
      </c>
      <c r="C86" s="6">
        <f t="shared" ref="C86:R86" si="39">IFERROR(ROUND(C87+C89+C91+C93+C96+C98+C100+C102, 2), 0)</f>
        <v>39000</v>
      </c>
      <c r="D86" s="6">
        <f t="shared" si="39"/>
        <v>630</v>
      </c>
      <c r="E86" s="6">
        <f t="shared" si="39"/>
        <v>0</v>
      </c>
      <c r="F86" s="6">
        <f t="shared" si="39"/>
        <v>200</v>
      </c>
      <c r="G86" s="6">
        <f t="shared" si="39"/>
        <v>1600</v>
      </c>
      <c r="H86" s="6">
        <f t="shared" si="39"/>
        <v>6000</v>
      </c>
      <c r="I86" s="6">
        <f t="shared" si="39"/>
        <v>1000</v>
      </c>
      <c r="J86" s="6">
        <f t="shared" si="39"/>
        <v>3500</v>
      </c>
      <c r="K86" s="6">
        <f t="shared" si="39"/>
        <v>2000</v>
      </c>
      <c r="L86" s="6">
        <f t="shared" si="39"/>
        <v>4500</v>
      </c>
      <c r="M86" s="6">
        <f t="shared" si="39"/>
        <v>4770</v>
      </c>
      <c r="N86" s="6">
        <f t="shared" si="39"/>
        <v>4200</v>
      </c>
      <c r="O86" s="6">
        <f t="shared" si="39"/>
        <v>1900</v>
      </c>
      <c r="P86" s="6">
        <f t="shared" si="39"/>
        <v>37100</v>
      </c>
      <c r="Q86" s="6">
        <f t="shared" si="39"/>
        <v>100</v>
      </c>
      <c r="R86" s="6">
        <f t="shared" si="39"/>
        <v>5400</v>
      </c>
    </row>
    <row r="87" spans="1:18" ht="15" x14ac:dyDescent="0.25">
      <c r="A87" s="18" t="s">
        <v>67</v>
      </c>
      <c r="B87" s="16">
        <f t="shared" si="35"/>
        <v>2300</v>
      </c>
      <c r="C87" s="19">
        <f t="shared" ref="C87:R87" si="40">IFERROR(ROUND(C88, 2), 0)</f>
        <v>0</v>
      </c>
      <c r="D87" s="19">
        <f t="shared" si="40"/>
        <v>0</v>
      </c>
      <c r="E87" s="19">
        <f t="shared" si="40"/>
        <v>0</v>
      </c>
      <c r="F87" s="19">
        <f t="shared" si="40"/>
        <v>0</v>
      </c>
      <c r="G87" s="19">
        <f t="shared" si="40"/>
        <v>0</v>
      </c>
      <c r="H87" s="19">
        <f t="shared" si="40"/>
        <v>0</v>
      </c>
      <c r="I87" s="19">
        <f t="shared" si="40"/>
        <v>0</v>
      </c>
      <c r="J87" s="19">
        <f t="shared" si="40"/>
        <v>0</v>
      </c>
      <c r="K87" s="19">
        <f t="shared" si="40"/>
        <v>0</v>
      </c>
      <c r="L87" s="19">
        <f t="shared" si="40"/>
        <v>0</v>
      </c>
      <c r="M87" s="19">
        <f t="shared" si="40"/>
        <v>0</v>
      </c>
      <c r="N87" s="19">
        <f t="shared" si="40"/>
        <v>0</v>
      </c>
      <c r="O87" s="19">
        <f t="shared" si="40"/>
        <v>0</v>
      </c>
      <c r="P87" s="19">
        <f t="shared" si="40"/>
        <v>2300</v>
      </c>
      <c r="Q87" s="19">
        <f t="shared" si="40"/>
        <v>0</v>
      </c>
      <c r="R87" s="19">
        <f t="shared" si="40"/>
        <v>0</v>
      </c>
    </row>
    <row r="88" spans="1:18" ht="15" x14ac:dyDescent="0.25">
      <c r="A88" s="18" t="s">
        <v>68</v>
      </c>
      <c r="B88" s="16">
        <f t="shared" si="35"/>
        <v>2300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2300</v>
      </c>
      <c r="Q88" s="19">
        <v>0</v>
      </c>
      <c r="R88" s="19">
        <v>0</v>
      </c>
    </row>
    <row r="89" spans="1:18" ht="15" x14ac:dyDescent="0.25">
      <c r="A89" s="18" t="s">
        <v>69</v>
      </c>
      <c r="B89" s="16">
        <f t="shared" si="35"/>
        <v>500</v>
      </c>
      <c r="C89" s="19">
        <f t="shared" ref="C89:R89" si="41">IFERROR(ROUND(C90, 2), 0)</f>
        <v>0</v>
      </c>
      <c r="D89" s="19">
        <f t="shared" si="41"/>
        <v>0</v>
      </c>
      <c r="E89" s="19">
        <f t="shared" si="41"/>
        <v>0</v>
      </c>
      <c r="F89" s="19">
        <f t="shared" si="41"/>
        <v>0</v>
      </c>
      <c r="G89" s="19">
        <f t="shared" si="41"/>
        <v>0</v>
      </c>
      <c r="H89" s="19">
        <f t="shared" si="41"/>
        <v>0</v>
      </c>
      <c r="I89" s="19">
        <f t="shared" si="41"/>
        <v>0</v>
      </c>
      <c r="J89" s="19">
        <f t="shared" si="41"/>
        <v>0</v>
      </c>
      <c r="K89" s="19">
        <f t="shared" si="41"/>
        <v>0</v>
      </c>
      <c r="L89" s="19">
        <f t="shared" si="41"/>
        <v>0</v>
      </c>
      <c r="M89" s="19">
        <f t="shared" si="41"/>
        <v>0</v>
      </c>
      <c r="N89" s="19">
        <f t="shared" si="41"/>
        <v>0</v>
      </c>
      <c r="O89" s="19">
        <f t="shared" si="41"/>
        <v>0</v>
      </c>
      <c r="P89" s="19">
        <f t="shared" si="41"/>
        <v>500</v>
      </c>
      <c r="Q89" s="19">
        <f t="shared" si="41"/>
        <v>0</v>
      </c>
      <c r="R89" s="19">
        <f t="shared" si="41"/>
        <v>0</v>
      </c>
    </row>
    <row r="90" spans="1:18" ht="15" x14ac:dyDescent="0.25">
      <c r="A90" s="18" t="s">
        <v>70</v>
      </c>
      <c r="B90" s="16">
        <f t="shared" si="35"/>
        <v>500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500</v>
      </c>
      <c r="Q90" s="19">
        <v>0</v>
      </c>
      <c r="R90" s="19">
        <v>0</v>
      </c>
    </row>
    <row r="91" spans="1:18" ht="15" x14ac:dyDescent="0.25">
      <c r="A91" s="18" t="s">
        <v>71</v>
      </c>
      <c r="B91" s="16">
        <f t="shared" si="35"/>
        <v>2700</v>
      </c>
      <c r="C91" s="19">
        <f t="shared" ref="C91:R91" si="42">IFERROR(ROUND(C92, 2), 0)</f>
        <v>0</v>
      </c>
      <c r="D91" s="19">
        <f t="shared" si="42"/>
        <v>0</v>
      </c>
      <c r="E91" s="19">
        <f t="shared" si="42"/>
        <v>0</v>
      </c>
      <c r="F91" s="19">
        <f t="shared" si="42"/>
        <v>0</v>
      </c>
      <c r="G91" s="19">
        <f t="shared" si="42"/>
        <v>0</v>
      </c>
      <c r="H91" s="19">
        <f t="shared" si="42"/>
        <v>0</v>
      </c>
      <c r="I91" s="19">
        <f t="shared" si="42"/>
        <v>0</v>
      </c>
      <c r="J91" s="19">
        <f t="shared" si="42"/>
        <v>0</v>
      </c>
      <c r="K91" s="19">
        <f t="shared" si="42"/>
        <v>0</v>
      </c>
      <c r="L91" s="19">
        <f t="shared" si="42"/>
        <v>0</v>
      </c>
      <c r="M91" s="19">
        <f t="shared" si="42"/>
        <v>0</v>
      </c>
      <c r="N91" s="19">
        <f t="shared" si="42"/>
        <v>0</v>
      </c>
      <c r="O91" s="19">
        <f t="shared" si="42"/>
        <v>100</v>
      </c>
      <c r="P91" s="19">
        <f t="shared" si="42"/>
        <v>2600</v>
      </c>
      <c r="Q91" s="19">
        <f t="shared" si="42"/>
        <v>0</v>
      </c>
      <c r="R91" s="19">
        <f t="shared" si="42"/>
        <v>0</v>
      </c>
    </row>
    <row r="92" spans="1:18" ht="15" x14ac:dyDescent="0.25">
      <c r="A92" s="18" t="s">
        <v>72</v>
      </c>
      <c r="B92" s="16">
        <f t="shared" si="35"/>
        <v>2700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100</v>
      </c>
      <c r="P92" s="19">
        <v>2600</v>
      </c>
      <c r="Q92" s="19">
        <v>0</v>
      </c>
      <c r="R92" s="19">
        <v>0</v>
      </c>
    </row>
    <row r="93" spans="1:18" ht="15" x14ac:dyDescent="0.25">
      <c r="A93" s="18" t="s">
        <v>73</v>
      </c>
      <c r="B93" s="16">
        <f t="shared" si="35"/>
        <v>40000</v>
      </c>
      <c r="C93" s="19">
        <f t="shared" ref="C93:R93" si="43">IFERROR(ROUND(SUM(C94:C95), 2), 0)</f>
        <v>19700</v>
      </c>
      <c r="D93" s="19">
        <f t="shared" si="43"/>
        <v>300</v>
      </c>
      <c r="E93" s="19">
        <f t="shared" si="43"/>
        <v>0</v>
      </c>
      <c r="F93" s="19">
        <f t="shared" si="43"/>
        <v>0</v>
      </c>
      <c r="G93" s="19">
        <f t="shared" si="43"/>
        <v>500</v>
      </c>
      <c r="H93" s="19">
        <f t="shared" si="43"/>
        <v>500</v>
      </c>
      <c r="I93" s="19">
        <f t="shared" si="43"/>
        <v>0</v>
      </c>
      <c r="J93" s="19">
        <f t="shared" si="43"/>
        <v>500</v>
      </c>
      <c r="K93" s="19">
        <f t="shared" si="43"/>
        <v>500</v>
      </c>
      <c r="L93" s="19">
        <f t="shared" si="43"/>
        <v>0</v>
      </c>
      <c r="M93" s="19">
        <f t="shared" si="43"/>
        <v>0</v>
      </c>
      <c r="N93" s="19">
        <f t="shared" si="43"/>
        <v>2500</v>
      </c>
      <c r="O93" s="19">
        <f t="shared" si="43"/>
        <v>500</v>
      </c>
      <c r="P93" s="19">
        <f t="shared" si="43"/>
        <v>15000</v>
      </c>
      <c r="Q93" s="19">
        <f t="shared" si="43"/>
        <v>0</v>
      </c>
      <c r="R93" s="19">
        <f t="shared" si="43"/>
        <v>0</v>
      </c>
    </row>
    <row r="94" spans="1:18" ht="15" x14ac:dyDescent="0.25">
      <c r="A94" s="18" t="s">
        <v>74</v>
      </c>
      <c r="B94" s="16">
        <f t="shared" si="35"/>
        <v>20000</v>
      </c>
      <c r="C94" s="19">
        <v>19700</v>
      </c>
      <c r="D94" s="19">
        <v>300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</row>
    <row r="95" spans="1:18" ht="15" x14ac:dyDescent="0.25">
      <c r="A95" s="18" t="s">
        <v>75</v>
      </c>
      <c r="B95" s="16">
        <f t="shared" si="35"/>
        <v>20000</v>
      </c>
      <c r="C95" s="19">
        <v>0</v>
      </c>
      <c r="D95" s="19">
        <v>0</v>
      </c>
      <c r="E95" s="19">
        <v>0</v>
      </c>
      <c r="F95" s="19">
        <v>0</v>
      </c>
      <c r="G95" s="19">
        <v>500</v>
      </c>
      <c r="H95" s="19">
        <v>500</v>
      </c>
      <c r="I95" s="19">
        <v>0</v>
      </c>
      <c r="J95" s="19">
        <v>500</v>
      </c>
      <c r="K95" s="19">
        <v>500</v>
      </c>
      <c r="L95" s="19">
        <v>0</v>
      </c>
      <c r="M95" s="19">
        <v>0</v>
      </c>
      <c r="N95" s="19">
        <v>2500</v>
      </c>
      <c r="O95" s="19">
        <v>500</v>
      </c>
      <c r="P95" s="19">
        <v>15000</v>
      </c>
      <c r="Q95" s="19">
        <v>0</v>
      </c>
      <c r="R95" s="19">
        <v>0</v>
      </c>
    </row>
    <row r="96" spans="1:18" ht="15" x14ac:dyDescent="0.25">
      <c r="A96" s="18" t="s">
        <v>76</v>
      </c>
      <c r="B96" s="16">
        <f t="shared" si="35"/>
        <v>13000</v>
      </c>
      <c r="C96" s="19">
        <f t="shared" ref="C96:R96" si="44">IFERROR(ROUND(C97, 2), 0)</f>
        <v>0</v>
      </c>
      <c r="D96" s="19">
        <f t="shared" si="44"/>
        <v>0</v>
      </c>
      <c r="E96" s="19">
        <f t="shared" si="44"/>
        <v>0</v>
      </c>
      <c r="F96" s="19">
        <f t="shared" si="44"/>
        <v>0</v>
      </c>
      <c r="G96" s="19">
        <f t="shared" si="44"/>
        <v>100</v>
      </c>
      <c r="H96" s="19">
        <f t="shared" si="44"/>
        <v>2000</v>
      </c>
      <c r="I96" s="19">
        <f t="shared" si="44"/>
        <v>0</v>
      </c>
      <c r="J96" s="19">
        <f t="shared" si="44"/>
        <v>1500</v>
      </c>
      <c r="K96" s="19">
        <f t="shared" si="44"/>
        <v>1000</v>
      </c>
      <c r="L96" s="19">
        <f t="shared" si="44"/>
        <v>0</v>
      </c>
      <c r="M96" s="19">
        <f t="shared" si="44"/>
        <v>0</v>
      </c>
      <c r="N96" s="19">
        <f t="shared" si="44"/>
        <v>1000</v>
      </c>
      <c r="O96" s="19">
        <f t="shared" si="44"/>
        <v>500</v>
      </c>
      <c r="P96" s="19">
        <f t="shared" si="44"/>
        <v>4000</v>
      </c>
      <c r="Q96" s="19">
        <f t="shared" si="44"/>
        <v>0</v>
      </c>
      <c r="R96" s="19">
        <f t="shared" si="44"/>
        <v>2900</v>
      </c>
    </row>
    <row r="97" spans="1:18" ht="15" x14ac:dyDescent="0.25">
      <c r="A97" s="18" t="s">
        <v>77</v>
      </c>
      <c r="B97" s="16">
        <f t="shared" si="35"/>
        <v>13000</v>
      </c>
      <c r="C97" s="19">
        <v>0</v>
      </c>
      <c r="D97" s="19">
        <v>0</v>
      </c>
      <c r="E97" s="19">
        <v>0</v>
      </c>
      <c r="F97" s="19">
        <v>0</v>
      </c>
      <c r="G97" s="19">
        <v>100</v>
      </c>
      <c r="H97" s="19">
        <v>2000</v>
      </c>
      <c r="I97" s="19">
        <v>0</v>
      </c>
      <c r="J97" s="19">
        <v>1500</v>
      </c>
      <c r="K97" s="19">
        <v>1000</v>
      </c>
      <c r="L97" s="19">
        <v>0</v>
      </c>
      <c r="M97" s="19">
        <v>0</v>
      </c>
      <c r="N97" s="19">
        <v>1000</v>
      </c>
      <c r="O97" s="19">
        <v>500</v>
      </c>
      <c r="P97" s="19">
        <v>4000</v>
      </c>
      <c r="Q97" s="19">
        <v>0</v>
      </c>
      <c r="R97" s="19">
        <v>2900</v>
      </c>
    </row>
    <row r="98" spans="1:18" ht="15" x14ac:dyDescent="0.25">
      <c r="A98" s="18" t="s">
        <v>78</v>
      </c>
      <c r="B98" s="16">
        <f t="shared" si="35"/>
        <v>3400</v>
      </c>
      <c r="C98" s="19">
        <f t="shared" ref="C98:R98" si="45">IFERROR(ROUND(C99, 2), 0)</f>
        <v>0</v>
      </c>
      <c r="D98" s="19">
        <f t="shared" si="45"/>
        <v>0</v>
      </c>
      <c r="E98" s="19">
        <f t="shared" si="45"/>
        <v>0</v>
      </c>
      <c r="F98" s="19">
        <f t="shared" si="45"/>
        <v>0</v>
      </c>
      <c r="G98" s="19">
        <f t="shared" si="45"/>
        <v>0</v>
      </c>
      <c r="H98" s="19">
        <f t="shared" si="45"/>
        <v>500</v>
      </c>
      <c r="I98" s="19">
        <f t="shared" si="45"/>
        <v>0</v>
      </c>
      <c r="J98" s="19">
        <f t="shared" si="45"/>
        <v>0</v>
      </c>
      <c r="K98" s="19">
        <f t="shared" si="45"/>
        <v>0</v>
      </c>
      <c r="L98" s="19">
        <f t="shared" si="45"/>
        <v>0</v>
      </c>
      <c r="M98" s="19">
        <f t="shared" si="45"/>
        <v>0</v>
      </c>
      <c r="N98" s="19">
        <f t="shared" si="45"/>
        <v>0</v>
      </c>
      <c r="O98" s="19">
        <f t="shared" si="45"/>
        <v>400</v>
      </c>
      <c r="P98" s="19">
        <f t="shared" si="45"/>
        <v>2500</v>
      </c>
      <c r="Q98" s="19">
        <f t="shared" si="45"/>
        <v>0</v>
      </c>
      <c r="R98" s="19">
        <f t="shared" si="45"/>
        <v>0</v>
      </c>
    </row>
    <row r="99" spans="1:18" ht="15" x14ac:dyDescent="0.25">
      <c r="A99" s="18" t="s">
        <v>79</v>
      </c>
      <c r="B99" s="16">
        <f t="shared" si="35"/>
        <v>3400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500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400</v>
      </c>
      <c r="P99" s="19">
        <v>2500</v>
      </c>
      <c r="Q99" s="19">
        <v>0</v>
      </c>
      <c r="R99" s="19">
        <v>0</v>
      </c>
    </row>
    <row r="100" spans="1:18" ht="15" x14ac:dyDescent="0.25">
      <c r="A100" s="18" t="s">
        <v>80</v>
      </c>
      <c r="B100" s="16">
        <f t="shared" si="35"/>
        <v>35000</v>
      </c>
      <c r="C100" s="19">
        <f t="shared" ref="C100:R100" si="46">IFERROR(ROUND(C101, 2), 0)</f>
        <v>8500</v>
      </c>
      <c r="D100" s="19">
        <f t="shared" si="46"/>
        <v>130</v>
      </c>
      <c r="E100" s="19">
        <f t="shared" si="46"/>
        <v>0</v>
      </c>
      <c r="F100" s="19">
        <f t="shared" si="46"/>
        <v>200</v>
      </c>
      <c r="G100" s="19">
        <f t="shared" si="46"/>
        <v>1000</v>
      </c>
      <c r="H100" s="19">
        <f t="shared" si="46"/>
        <v>3000</v>
      </c>
      <c r="I100" s="19">
        <f t="shared" si="46"/>
        <v>1000</v>
      </c>
      <c r="J100" s="19">
        <f t="shared" si="46"/>
        <v>1500</v>
      </c>
      <c r="K100" s="19">
        <f t="shared" si="46"/>
        <v>500</v>
      </c>
      <c r="L100" s="19">
        <f t="shared" si="46"/>
        <v>4500</v>
      </c>
      <c r="M100" s="19">
        <f t="shared" si="46"/>
        <v>3770</v>
      </c>
      <c r="N100" s="19">
        <f t="shared" si="46"/>
        <v>500</v>
      </c>
      <c r="O100" s="19">
        <f t="shared" si="46"/>
        <v>400</v>
      </c>
      <c r="P100" s="19">
        <f t="shared" si="46"/>
        <v>7500</v>
      </c>
      <c r="Q100" s="19">
        <f t="shared" si="46"/>
        <v>0</v>
      </c>
      <c r="R100" s="19">
        <f t="shared" si="46"/>
        <v>2500</v>
      </c>
    </row>
    <row r="101" spans="1:18" ht="15" x14ac:dyDescent="0.25">
      <c r="A101" s="18" t="s">
        <v>81</v>
      </c>
      <c r="B101" s="16">
        <f t="shared" si="35"/>
        <v>35000</v>
      </c>
      <c r="C101" s="19">
        <v>8500</v>
      </c>
      <c r="D101" s="19">
        <v>130</v>
      </c>
      <c r="E101" s="19">
        <v>0</v>
      </c>
      <c r="F101" s="19">
        <v>200</v>
      </c>
      <c r="G101" s="19">
        <v>1000</v>
      </c>
      <c r="H101" s="19">
        <v>3000</v>
      </c>
      <c r="I101" s="19">
        <v>1000</v>
      </c>
      <c r="J101" s="19">
        <v>1500</v>
      </c>
      <c r="K101" s="19">
        <v>500</v>
      </c>
      <c r="L101" s="19">
        <v>4500</v>
      </c>
      <c r="M101" s="19">
        <v>3770</v>
      </c>
      <c r="N101" s="19">
        <v>500</v>
      </c>
      <c r="O101" s="19">
        <v>400</v>
      </c>
      <c r="P101" s="19">
        <v>7500</v>
      </c>
      <c r="Q101" s="19">
        <v>0</v>
      </c>
      <c r="R101" s="19">
        <v>2500</v>
      </c>
    </row>
    <row r="102" spans="1:18" ht="15" x14ac:dyDescent="0.25">
      <c r="A102" s="18" t="s">
        <v>82</v>
      </c>
      <c r="B102" s="16">
        <f t="shared" si="35"/>
        <v>15000</v>
      </c>
      <c r="C102" s="19">
        <f t="shared" ref="C102:R102" si="47">IFERROR(ROUND(C103, 2), 0)</f>
        <v>10800</v>
      </c>
      <c r="D102" s="19">
        <f t="shared" si="47"/>
        <v>200</v>
      </c>
      <c r="E102" s="19">
        <f t="shared" si="47"/>
        <v>0</v>
      </c>
      <c r="F102" s="19">
        <f t="shared" si="47"/>
        <v>0</v>
      </c>
      <c r="G102" s="19">
        <f t="shared" si="47"/>
        <v>0</v>
      </c>
      <c r="H102" s="19">
        <f t="shared" si="47"/>
        <v>0</v>
      </c>
      <c r="I102" s="19">
        <f t="shared" si="47"/>
        <v>0</v>
      </c>
      <c r="J102" s="19">
        <f t="shared" si="47"/>
        <v>0</v>
      </c>
      <c r="K102" s="19">
        <f t="shared" si="47"/>
        <v>0</v>
      </c>
      <c r="L102" s="19">
        <f t="shared" si="47"/>
        <v>0</v>
      </c>
      <c r="M102" s="19">
        <f t="shared" si="47"/>
        <v>1000</v>
      </c>
      <c r="N102" s="19">
        <f t="shared" si="47"/>
        <v>200</v>
      </c>
      <c r="O102" s="19">
        <f t="shared" si="47"/>
        <v>0</v>
      </c>
      <c r="P102" s="19">
        <f t="shared" si="47"/>
        <v>2700</v>
      </c>
      <c r="Q102" s="19">
        <f t="shared" si="47"/>
        <v>100</v>
      </c>
      <c r="R102" s="19">
        <f t="shared" si="47"/>
        <v>0</v>
      </c>
    </row>
    <row r="103" spans="1:18" ht="15" x14ac:dyDescent="0.25">
      <c r="A103" s="18" t="s">
        <v>83</v>
      </c>
      <c r="B103" s="16">
        <f t="shared" si="35"/>
        <v>15000</v>
      </c>
      <c r="C103" s="19">
        <v>10800</v>
      </c>
      <c r="D103" s="19">
        <v>200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1000</v>
      </c>
      <c r="N103" s="19">
        <v>200</v>
      </c>
      <c r="O103" s="19">
        <v>0</v>
      </c>
      <c r="P103" s="19">
        <v>2700</v>
      </c>
      <c r="Q103" s="19">
        <v>100</v>
      </c>
      <c r="R103" s="19">
        <v>0</v>
      </c>
    </row>
    <row r="104" spans="1:18" ht="15" x14ac:dyDescent="0.25">
      <c r="A104" s="4" t="s">
        <v>84</v>
      </c>
      <c r="B104" s="5">
        <f>IFERROR(ROUND(C104+D104+E104+F104+G104+H104+I104+J104+K104+L104+M104+N104+O104+P104+Q104+R104, 2), 0)</f>
        <v>60000</v>
      </c>
      <c r="C104" s="6">
        <f t="shared" ref="C104:K105" si="48">IFERROR(ROUND(C105, 2), 0)</f>
        <v>0</v>
      </c>
      <c r="D104" s="6">
        <f t="shared" si="48"/>
        <v>0</v>
      </c>
      <c r="E104" s="6">
        <f t="shared" si="48"/>
        <v>0</v>
      </c>
      <c r="F104" s="6">
        <f t="shared" si="48"/>
        <v>0</v>
      </c>
      <c r="G104" s="6">
        <f t="shared" si="48"/>
        <v>0</v>
      </c>
      <c r="H104" s="6">
        <f t="shared" si="48"/>
        <v>0</v>
      </c>
      <c r="I104" s="6">
        <f t="shared" si="48"/>
        <v>0</v>
      </c>
      <c r="J104" s="6">
        <f t="shared" si="48"/>
        <v>0</v>
      </c>
      <c r="K104" s="6">
        <f t="shared" si="48"/>
        <v>0</v>
      </c>
      <c r="L104" s="6">
        <f t="shared" ref="L104:Q105" si="49">IFERROR(ROUND(L105, 2), 0)</f>
        <v>30000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30000</v>
      </c>
      <c r="Q104" s="6">
        <f t="shared" si="49"/>
        <v>0</v>
      </c>
      <c r="R104" s="6">
        <f t="shared" ref="R104:R105" si="50">IFERROR(ROUND(R105, 2), 0)</f>
        <v>0</v>
      </c>
    </row>
    <row r="105" spans="1:18" ht="15" x14ac:dyDescent="0.25">
      <c r="A105" s="18" t="s">
        <v>85</v>
      </c>
      <c r="B105" s="16">
        <f t="shared" si="35"/>
        <v>60000</v>
      </c>
      <c r="C105" s="19">
        <f t="shared" si="48"/>
        <v>0</v>
      </c>
      <c r="D105" s="19">
        <f t="shared" si="48"/>
        <v>0</v>
      </c>
      <c r="E105" s="19">
        <f t="shared" si="48"/>
        <v>0</v>
      </c>
      <c r="F105" s="19">
        <f t="shared" si="48"/>
        <v>0</v>
      </c>
      <c r="G105" s="19">
        <f t="shared" si="48"/>
        <v>0</v>
      </c>
      <c r="H105" s="19">
        <f t="shared" si="48"/>
        <v>0</v>
      </c>
      <c r="I105" s="19">
        <f t="shared" si="48"/>
        <v>0</v>
      </c>
      <c r="J105" s="19">
        <f t="shared" si="48"/>
        <v>0</v>
      </c>
      <c r="K105" s="19">
        <f t="shared" si="48"/>
        <v>0</v>
      </c>
      <c r="L105" s="19">
        <f t="shared" si="49"/>
        <v>30000</v>
      </c>
      <c r="M105" s="19">
        <f t="shared" si="49"/>
        <v>0</v>
      </c>
      <c r="N105" s="19">
        <f t="shared" si="49"/>
        <v>0</v>
      </c>
      <c r="O105" s="19">
        <f t="shared" si="49"/>
        <v>0</v>
      </c>
      <c r="P105" s="19">
        <f t="shared" si="49"/>
        <v>30000</v>
      </c>
      <c r="Q105" s="19">
        <f t="shared" si="49"/>
        <v>0</v>
      </c>
      <c r="R105" s="19">
        <f t="shared" si="50"/>
        <v>0</v>
      </c>
    </row>
    <row r="106" spans="1:18" ht="15" x14ac:dyDescent="0.25">
      <c r="A106" s="18" t="s">
        <v>86</v>
      </c>
      <c r="B106" s="16">
        <f t="shared" si="35"/>
        <v>60000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30000</v>
      </c>
      <c r="M106" s="19">
        <v>0</v>
      </c>
      <c r="N106" s="19">
        <v>0</v>
      </c>
      <c r="O106" s="19">
        <v>0</v>
      </c>
      <c r="P106" s="19">
        <v>30000</v>
      </c>
      <c r="Q106" s="19">
        <v>0</v>
      </c>
      <c r="R106" s="19">
        <v>0</v>
      </c>
    </row>
    <row r="107" spans="1:18" ht="15" x14ac:dyDescent="0.25">
      <c r="A107" s="4" t="s">
        <v>87</v>
      </c>
      <c r="B107" s="5">
        <f>IFERROR(ROUND(C107+D107+E107+F107+G107+H107+I107+J107+K107+L107+M107+N107+O107+P107+Q107+R107, 2), 0)</f>
        <v>65400</v>
      </c>
      <c r="C107" s="6">
        <f t="shared" ref="C107:R107" si="51">IFERROR(ROUND(C108, 2), 0)</f>
        <v>0</v>
      </c>
      <c r="D107" s="6">
        <f t="shared" si="51"/>
        <v>0</v>
      </c>
      <c r="E107" s="6">
        <f t="shared" si="51"/>
        <v>0</v>
      </c>
      <c r="F107" s="6">
        <f t="shared" si="51"/>
        <v>100</v>
      </c>
      <c r="G107" s="6">
        <f t="shared" si="51"/>
        <v>0</v>
      </c>
      <c r="H107" s="6">
        <f t="shared" si="51"/>
        <v>0</v>
      </c>
      <c r="I107" s="6">
        <f t="shared" si="51"/>
        <v>0</v>
      </c>
      <c r="J107" s="6">
        <f t="shared" si="51"/>
        <v>0</v>
      </c>
      <c r="K107" s="6">
        <f t="shared" si="51"/>
        <v>0</v>
      </c>
      <c r="L107" s="6">
        <f t="shared" si="51"/>
        <v>35000</v>
      </c>
      <c r="M107" s="6">
        <f t="shared" si="51"/>
        <v>2800</v>
      </c>
      <c r="N107" s="6">
        <f t="shared" si="51"/>
        <v>0</v>
      </c>
      <c r="O107" s="6">
        <f t="shared" si="51"/>
        <v>0</v>
      </c>
      <c r="P107" s="6">
        <f t="shared" si="51"/>
        <v>27500</v>
      </c>
      <c r="Q107" s="6">
        <f t="shared" si="51"/>
        <v>0</v>
      </c>
      <c r="R107" s="6">
        <f t="shared" si="51"/>
        <v>0</v>
      </c>
    </row>
    <row r="108" spans="1:18" ht="15" x14ac:dyDescent="0.25">
      <c r="A108" s="18" t="s">
        <v>85</v>
      </c>
      <c r="B108" s="16">
        <f t="shared" si="35"/>
        <v>65400</v>
      </c>
      <c r="C108" s="19">
        <f t="shared" ref="C108:R108" si="52">IFERROR(ROUND(SUM(C109:C117), 2), 0)</f>
        <v>0</v>
      </c>
      <c r="D108" s="19">
        <f t="shared" si="52"/>
        <v>0</v>
      </c>
      <c r="E108" s="19">
        <f t="shared" si="52"/>
        <v>0</v>
      </c>
      <c r="F108" s="19">
        <f t="shared" si="52"/>
        <v>100</v>
      </c>
      <c r="G108" s="19">
        <f t="shared" si="52"/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19">
        <f t="shared" si="52"/>
        <v>0</v>
      </c>
      <c r="L108" s="19">
        <f t="shared" si="52"/>
        <v>35000</v>
      </c>
      <c r="M108" s="19">
        <f t="shared" si="52"/>
        <v>2800</v>
      </c>
      <c r="N108" s="19">
        <f t="shared" si="52"/>
        <v>0</v>
      </c>
      <c r="O108" s="19">
        <f t="shared" si="52"/>
        <v>0</v>
      </c>
      <c r="P108" s="19">
        <f t="shared" si="52"/>
        <v>27500</v>
      </c>
      <c r="Q108" s="19">
        <f t="shared" si="52"/>
        <v>0</v>
      </c>
      <c r="R108" s="19">
        <f t="shared" si="52"/>
        <v>0</v>
      </c>
    </row>
    <row r="109" spans="1:18" ht="15" x14ac:dyDescent="0.25">
      <c r="A109" s="18" t="s">
        <v>88</v>
      </c>
      <c r="B109" s="16">
        <f t="shared" si="35"/>
        <v>60000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35000</v>
      </c>
      <c r="M109" s="19">
        <v>0</v>
      </c>
      <c r="N109" s="19">
        <v>0</v>
      </c>
      <c r="O109" s="19">
        <v>0</v>
      </c>
      <c r="P109" s="19">
        <v>25000</v>
      </c>
      <c r="Q109" s="19">
        <v>0</v>
      </c>
      <c r="R109" s="19">
        <v>0</v>
      </c>
    </row>
    <row r="110" spans="1:18" ht="15" x14ac:dyDescent="0.25">
      <c r="A110" s="18" t="s">
        <v>89</v>
      </c>
      <c r="B110" s="16">
        <f t="shared" si="35"/>
        <v>100</v>
      </c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100</v>
      </c>
      <c r="Q110" s="19">
        <v>0</v>
      </c>
      <c r="R110" s="19">
        <v>0</v>
      </c>
    </row>
    <row r="111" spans="1:18" ht="15" x14ac:dyDescent="0.25">
      <c r="A111" s="18" t="s">
        <v>90</v>
      </c>
      <c r="B111" s="16">
        <f t="shared" si="35"/>
        <v>400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400</v>
      </c>
      <c r="Q111" s="19">
        <v>0</v>
      </c>
      <c r="R111" s="19">
        <v>0</v>
      </c>
    </row>
    <row r="112" spans="1:18" ht="15" x14ac:dyDescent="0.25">
      <c r="A112" s="18" t="s">
        <v>91</v>
      </c>
      <c r="B112" s="16">
        <f t="shared" si="35"/>
        <v>200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100</v>
      </c>
      <c r="N112" s="19">
        <v>0</v>
      </c>
      <c r="O112" s="19">
        <v>0</v>
      </c>
      <c r="P112" s="19">
        <v>100</v>
      </c>
      <c r="Q112" s="19">
        <v>0</v>
      </c>
      <c r="R112" s="19">
        <v>0</v>
      </c>
    </row>
    <row r="113" spans="1:18" ht="15.75" customHeight="1" x14ac:dyDescent="0.25">
      <c r="A113" s="18" t="s">
        <v>92</v>
      </c>
      <c r="B113" s="16">
        <f t="shared" si="35"/>
        <v>100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100</v>
      </c>
      <c r="Q113" s="19">
        <v>0</v>
      </c>
      <c r="R113" s="19">
        <v>0</v>
      </c>
    </row>
    <row r="114" spans="1:18" ht="15" x14ac:dyDescent="0.25">
      <c r="A114" s="18" t="s">
        <v>93</v>
      </c>
      <c r="B114" s="16">
        <f t="shared" si="35"/>
        <v>3600</v>
      </c>
      <c r="C114" s="19">
        <v>0</v>
      </c>
      <c r="D114" s="19">
        <v>0</v>
      </c>
      <c r="E114" s="19">
        <v>0</v>
      </c>
      <c r="F114" s="19">
        <v>100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2700</v>
      </c>
      <c r="N114" s="19">
        <v>0</v>
      </c>
      <c r="O114" s="19">
        <v>0</v>
      </c>
      <c r="P114" s="19">
        <v>800</v>
      </c>
      <c r="Q114" s="19">
        <v>0</v>
      </c>
      <c r="R114" s="19">
        <v>0</v>
      </c>
    </row>
    <row r="115" spans="1:18" ht="15" x14ac:dyDescent="0.25">
      <c r="A115" s="18" t="s">
        <v>94</v>
      </c>
      <c r="B115" s="16">
        <f t="shared" si="35"/>
        <v>100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100</v>
      </c>
      <c r="Q115" s="19">
        <v>0</v>
      </c>
      <c r="R115" s="19">
        <v>0</v>
      </c>
    </row>
    <row r="116" spans="1:18" ht="15" x14ac:dyDescent="0.25">
      <c r="A116" s="18" t="s">
        <v>95</v>
      </c>
      <c r="B116" s="16">
        <f t="shared" si="35"/>
        <v>800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800</v>
      </c>
      <c r="Q116" s="19">
        <v>0</v>
      </c>
      <c r="R116" s="19">
        <v>0</v>
      </c>
    </row>
    <row r="117" spans="1:18" ht="15" x14ac:dyDescent="0.25">
      <c r="A117" s="18" t="s">
        <v>96</v>
      </c>
      <c r="B117" s="16">
        <f t="shared" si="35"/>
        <v>100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100</v>
      </c>
      <c r="Q117" s="19">
        <v>0</v>
      </c>
      <c r="R117" s="19">
        <v>0</v>
      </c>
    </row>
    <row r="118" spans="1:18" ht="15" x14ac:dyDescent="0.25">
      <c r="A118" s="9" t="s">
        <v>97</v>
      </c>
      <c r="B118" s="8">
        <f>IFERROR(ROUND(C118+D118+E118+F118+G118+H118+I118+J118+K118+L118+M118+N118+O118+P118+Q118+R118, 2), 0)</f>
        <v>1975000</v>
      </c>
      <c r="C118" s="10">
        <f t="shared" ref="C118:R118" si="53">IFERROR(ROUND(C6, 2), 0)</f>
        <v>543200</v>
      </c>
      <c r="D118" s="10">
        <f t="shared" si="53"/>
        <v>8032</v>
      </c>
      <c r="E118" s="10">
        <f t="shared" si="53"/>
        <v>592000</v>
      </c>
      <c r="F118" s="10">
        <f t="shared" si="53"/>
        <v>9200</v>
      </c>
      <c r="G118" s="10">
        <f t="shared" si="53"/>
        <v>8550</v>
      </c>
      <c r="H118" s="10">
        <f t="shared" si="53"/>
        <v>33300</v>
      </c>
      <c r="I118" s="10">
        <f t="shared" si="53"/>
        <v>2600</v>
      </c>
      <c r="J118" s="10">
        <f t="shared" si="53"/>
        <v>12800</v>
      </c>
      <c r="K118" s="10">
        <f t="shared" si="53"/>
        <v>8000</v>
      </c>
      <c r="L118" s="10">
        <f t="shared" si="53"/>
        <v>75500</v>
      </c>
      <c r="M118" s="10">
        <f t="shared" si="53"/>
        <v>219270</v>
      </c>
      <c r="N118" s="10">
        <f t="shared" si="53"/>
        <v>14680</v>
      </c>
      <c r="O118" s="10">
        <f t="shared" si="53"/>
        <v>7350</v>
      </c>
      <c r="P118" s="10">
        <f t="shared" si="53"/>
        <v>421818</v>
      </c>
      <c r="Q118" s="10">
        <f t="shared" si="53"/>
        <v>3300</v>
      </c>
      <c r="R118" s="10">
        <f t="shared" si="53"/>
        <v>15400</v>
      </c>
    </row>
  </sheetData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Dorita Mongirdaitė</cp:lastModifiedBy>
  <cp:lastPrinted>2024-01-03T09:57:57Z</cp:lastPrinted>
  <dcterms:created xsi:type="dcterms:W3CDTF">2024-01-02T15:37:51Z</dcterms:created>
  <dcterms:modified xsi:type="dcterms:W3CDTF">2024-02-27T15:25:19Z</dcterms:modified>
</cp:coreProperties>
</file>