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16D185A1-DE98-4BD1-BCA6-448D7426CF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'2024'!$A$1:$X$266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6" i="1" l="1"/>
  <c r="B98" i="1" l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C176" i="1"/>
  <c r="B207" i="1"/>
  <c r="B120" i="1" l="1"/>
  <c r="B155" i="1" l="1"/>
  <c r="B153" i="1"/>
  <c r="C209" i="1"/>
  <c r="C208" i="1" s="1"/>
  <c r="B230" i="1" l="1"/>
  <c r="Q51" i="1"/>
  <c r="R138" i="1" l="1"/>
  <c r="B262" i="1" l="1"/>
  <c r="K45" i="1" l="1"/>
  <c r="D37" i="1"/>
  <c r="C45" i="1" l="1"/>
  <c r="C51" i="1"/>
  <c r="D51" i="1"/>
  <c r="J86" i="1"/>
  <c r="J85" i="1" s="1"/>
  <c r="K86" i="1"/>
  <c r="K85" i="1" s="1"/>
  <c r="L86" i="1"/>
  <c r="L85" i="1" s="1"/>
  <c r="M86" i="1"/>
  <c r="M85" i="1" s="1"/>
  <c r="N86" i="1"/>
  <c r="N85" i="1" s="1"/>
  <c r="O86" i="1"/>
  <c r="O85" i="1" s="1"/>
  <c r="P86" i="1"/>
  <c r="P85" i="1" s="1"/>
  <c r="Q86" i="1"/>
  <c r="Q85" i="1" s="1"/>
  <c r="R86" i="1"/>
  <c r="R85" i="1" s="1"/>
  <c r="S86" i="1"/>
  <c r="S85" i="1" s="1"/>
  <c r="T86" i="1"/>
  <c r="T85" i="1" s="1"/>
  <c r="U86" i="1"/>
  <c r="U85" i="1" s="1"/>
  <c r="V86" i="1"/>
  <c r="V85" i="1" s="1"/>
  <c r="W86" i="1"/>
  <c r="W85" i="1" s="1"/>
  <c r="X86" i="1"/>
  <c r="X85" i="1" s="1"/>
  <c r="C86" i="1"/>
  <c r="C85" i="1" s="1"/>
  <c r="D86" i="1"/>
  <c r="D85" i="1" s="1"/>
  <c r="E86" i="1"/>
  <c r="E85" i="1" s="1"/>
  <c r="F86" i="1"/>
  <c r="F85" i="1" s="1"/>
  <c r="G86" i="1"/>
  <c r="G85" i="1" s="1"/>
  <c r="H86" i="1"/>
  <c r="H85" i="1" s="1"/>
  <c r="I86" i="1"/>
  <c r="I85" i="1" s="1"/>
  <c r="B87" i="1"/>
  <c r="B86" i="1" l="1"/>
  <c r="B85" i="1"/>
  <c r="B220" i="1"/>
  <c r="R209" i="1"/>
  <c r="B219" i="1"/>
  <c r="B170" i="1" l="1"/>
  <c r="B192" i="1"/>
  <c r="O74" i="1"/>
  <c r="N37" i="1"/>
  <c r="X172" i="1" l="1"/>
  <c r="B174" i="1"/>
  <c r="B173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263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5" i="1"/>
  <c r="B234" i="1"/>
  <c r="B233" i="1"/>
  <c r="B232" i="1"/>
  <c r="B231" i="1"/>
  <c r="B229" i="1"/>
  <c r="B228" i="1"/>
  <c r="B227" i="1"/>
  <c r="B226" i="1"/>
  <c r="B225" i="1"/>
  <c r="B224" i="1"/>
  <c r="B223" i="1"/>
  <c r="B222" i="1"/>
  <c r="B221" i="1"/>
  <c r="B218" i="1"/>
  <c r="B217" i="1"/>
  <c r="B216" i="1"/>
  <c r="B215" i="1"/>
  <c r="B214" i="1"/>
  <c r="B213" i="1"/>
  <c r="B212" i="1"/>
  <c r="B211" i="1"/>
  <c r="B210" i="1"/>
  <c r="X209" i="1"/>
  <c r="W209" i="1"/>
  <c r="W208" i="1" s="1"/>
  <c r="V209" i="1"/>
  <c r="V208" i="1" s="1"/>
  <c r="U209" i="1"/>
  <c r="U208" i="1" s="1"/>
  <c r="T209" i="1"/>
  <c r="T208" i="1" s="1"/>
  <c r="S209" i="1"/>
  <c r="S208" i="1" s="1"/>
  <c r="R208" i="1"/>
  <c r="Q209" i="1"/>
  <c r="Q208" i="1" s="1"/>
  <c r="P209" i="1"/>
  <c r="P208" i="1" s="1"/>
  <c r="O209" i="1"/>
  <c r="O208" i="1" s="1"/>
  <c r="N209" i="1"/>
  <c r="N208" i="1" s="1"/>
  <c r="M209" i="1"/>
  <c r="M208" i="1" s="1"/>
  <c r="L209" i="1"/>
  <c r="L208" i="1" s="1"/>
  <c r="K209" i="1"/>
  <c r="K208" i="1" s="1"/>
  <c r="J209" i="1"/>
  <c r="J208" i="1" s="1"/>
  <c r="I209" i="1"/>
  <c r="I208" i="1" s="1"/>
  <c r="H209" i="1"/>
  <c r="H208" i="1" s="1"/>
  <c r="G209" i="1"/>
  <c r="G208" i="1" s="1"/>
  <c r="F209" i="1"/>
  <c r="F208" i="1" s="1"/>
  <c r="E209" i="1"/>
  <c r="E208" i="1" s="1"/>
  <c r="D209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1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4" i="1"/>
  <c r="B152" i="1"/>
  <c r="B151" i="1"/>
  <c r="B150" i="1"/>
  <c r="B149" i="1"/>
  <c r="B148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1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39" i="1"/>
  <c r="X138" i="1"/>
  <c r="W138" i="1"/>
  <c r="V138" i="1"/>
  <c r="U138" i="1"/>
  <c r="T138" i="1"/>
  <c r="S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7" i="1"/>
  <c r="B136" i="1"/>
  <c r="B135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3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29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7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H144" i="1" l="1"/>
  <c r="C144" i="1"/>
  <c r="F144" i="1"/>
  <c r="N144" i="1"/>
  <c r="V144" i="1"/>
  <c r="X208" i="1"/>
  <c r="B209" i="1"/>
  <c r="X144" i="1"/>
  <c r="S144" i="1"/>
  <c r="K144" i="1"/>
  <c r="D208" i="1"/>
  <c r="P144" i="1"/>
  <c r="L144" i="1"/>
  <c r="E144" i="1"/>
  <c r="M144" i="1"/>
  <c r="U144" i="1"/>
  <c r="G144" i="1"/>
  <c r="O144" i="1"/>
  <c r="W144" i="1"/>
  <c r="T144" i="1"/>
  <c r="I144" i="1"/>
  <c r="Q144" i="1"/>
  <c r="D144" i="1"/>
  <c r="J144" i="1"/>
  <c r="R144" i="1"/>
  <c r="B172" i="1"/>
  <c r="W123" i="1"/>
  <c r="G123" i="1"/>
  <c r="C123" i="1"/>
  <c r="S123" i="1"/>
  <c r="V123" i="1"/>
  <c r="O123" i="1"/>
  <c r="B145" i="1"/>
  <c r="F123" i="1"/>
  <c r="B138" i="1"/>
  <c r="B140" i="1"/>
  <c r="N123" i="1"/>
  <c r="J123" i="1"/>
  <c r="R123" i="1"/>
  <c r="K123" i="1"/>
  <c r="B128" i="1"/>
  <c r="B134" i="1"/>
  <c r="B126" i="1"/>
  <c r="B176" i="1"/>
  <c r="B124" i="1"/>
  <c r="H123" i="1"/>
  <c r="L123" i="1"/>
  <c r="P123" i="1"/>
  <c r="T123" i="1"/>
  <c r="X123" i="1"/>
  <c r="B132" i="1"/>
  <c r="E123" i="1"/>
  <c r="I123" i="1"/>
  <c r="M123" i="1"/>
  <c r="Q123" i="1"/>
  <c r="U123" i="1"/>
  <c r="B130" i="1"/>
  <c r="B142" i="1"/>
  <c r="B147" i="1"/>
  <c r="D123" i="1"/>
  <c r="E175" i="1"/>
  <c r="B175" i="1" s="1"/>
  <c r="B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19" i="1"/>
  <c r="B118" i="1"/>
  <c r="B117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5" i="1"/>
  <c r="B114" i="1"/>
  <c r="B113" i="1"/>
  <c r="B112" i="1"/>
  <c r="B111" i="1"/>
  <c r="B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8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6" i="1"/>
  <c r="B105" i="1"/>
  <c r="B104" i="1"/>
  <c r="B103" i="1"/>
  <c r="B102" i="1"/>
  <c r="B101" i="1"/>
  <c r="B100" i="1"/>
  <c r="B99" i="1"/>
  <c r="B97" i="1"/>
  <c r="B96" i="1"/>
  <c r="B95" i="1"/>
  <c r="B94" i="1"/>
  <c r="B93" i="1"/>
  <c r="B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0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4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2" i="1"/>
  <c r="B81" i="1"/>
  <c r="B80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5" i="1"/>
  <c r="X74" i="1"/>
  <c r="W74" i="1"/>
  <c r="V74" i="1"/>
  <c r="U74" i="1"/>
  <c r="T74" i="1"/>
  <c r="S74" i="1"/>
  <c r="R74" i="1"/>
  <c r="Q74" i="1"/>
  <c r="P74" i="1"/>
  <c r="N74" i="1"/>
  <c r="M74" i="1"/>
  <c r="L74" i="1"/>
  <c r="K74" i="1"/>
  <c r="J74" i="1"/>
  <c r="I74" i="1"/>
  <c r="H74" i="1"/>
  <c r="G74" i="1"/>
  <c r="F74" i="1"/>
  <c r="E74" i="1"/>
  <c r="D74" i="1"/>
  <c r="C74" i="1"/>
  <c r="B73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69" i="1"/>
  <c r="B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6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4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0" i="1"/>
  <c r="B59" i="1"/>
  <c r="B58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6" i="1"/>
  <c r="B55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3" i="1"/>
  <c r="B52" i="1"/>
  <c r="X51" i="1"/>
  <c r="W51" i="1"/>
  <c r="V51" i="1"/>
  <c r="U51" i="1"/>
  <c r="T51" i="1"/>
  <c r="S51" i="1"/>
  <c r="R51" i="1"/>
  <c r="P51" i="1"/>
  <c r="O51" i="1"/>
  <c r="N51" i="1"/>
  <c r="M51" i="1"/>
  <c r="L51" i="1"/>
  <c r="K51" i="1"/>
  <c r="J51" i="1"/>
  <c r="I51" i="1"/>
  <c r="H51" i="1"/>
  <c r="G51" i="1"/>
  <c r="F51" i="1"/>
  <c r="E51" i="1"/>
  <c r="B50" i="1"/>
  <c r="B49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7" i="1"/>
  <c r="B46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J45" i="1"/>
  <c r="I45" i="1"/>
  <c r="H45" i="1"/>
  <c r="G45" i="1"/>
  <c r="F45" i="1"/>
  <c r="E45" i="1"/>
  <c r="D45" i="1"/>
  <c r="B44" i="1"/>
  <c r="B43" i="1"/>
  <c r="B42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0" i="1"/>
  <c r="B39" i="1"/>
  <c r="B38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J37" i="1"/>
  <c r="I37" i="1"/>
  <c r="H37" i="1"/>
  <c r="G37" i="1"/>
  <c r="F37" i="1"/>
  <c r="E37" i="1"/>
  <c r="C37" i="1"/>
  <c r="B36" i="1"/>
  <c r="B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1" i="1"/>
  <c r="B30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8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4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2" i="1"/>
  <c r="B11" i="1"/>
  <c r="B10" i="1"/>
  <c r="B9" i="1"/>
  <c r="B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91" i="1" l="1"/>
  <c r="B34" i="1"/>
  <c r="B76" i="1"/>
  <c r="B208" i="1"/>
  <c r="B144" i="1"/>
  <c r="I88" i="1"/>
  <c r="E78" i="1"/>
  <c r="M78" i="1"/>
  <c r="C78" i="1"/>
  <c r="S78" i="1"/>
  <c r="X78" i="1"/>
  <c r="U78" i="1"/>
  <c r="P78" i="1"/>
  <c r="K78" i="1"/>
  <c r="H78" i="1"/>
  <c r="F78" i="1"/>
  <c r="L78" i="1"/>
  <c r="T78" i="1"/>
  <c r="G88" i="1"/>
  <c r="O88" i="1"/>
  <c r="W88" i="1"/>
  <c r="N88" i="1"/>
  <c r="B116" i="1"/>
  <c r="S6" i="1"/>
  <c r="G78" i="1"/>
  <c r="O78" i="1"/>
  <c r="W78" i="1"/>
  <c r="J88" i="1"/>
  <c r="C6" i="1"/>
  <c r="J78" i="1"/>
  <c r="B17" i="1"/>
  <c r="B70" i="1"/>
  <c r="I78" i="1"/>
  <c r="Q78" i="1"/>
  <c r="K6" i="1"/>
  <c r="O6" i="1"/>
  <c r="B79" i="1"/>
  <c r="B89" i="1"/>
  <c r="K88" i="1"/>
  <c r="S88" i="1"/>
  <c r="R88" i="1"/>
  <c r="G6" i="1"/>
  <c r="W6" i="1"/>
  <c r="B25" i="1"/>
  <c r="B61" i="1"/>
  <c r="F88" i="1"/>
  <c r="V88" i="1"/>
  <c r="E6" i="1"/>
  <c r="M6" i="1"/>
  <c r="B57" i="1"/>
  <c r="B109" i="1"/>
  <c r="B13" i="1"/>
  <c r="B29" i="1"/>
  <c r="B41" i="1"/>
  <c r="B48" i="1"/>
  <c r="B54" i="1"/>
  <c r="B65" i="1"/>
  <c r="B74" i="1"/>
  <c r="E88" i="1"/>
  <c r="M88" i="1"/>
  <c r="Q88" i="1"/>
  <c r="U88" i="1"/>
  <c r="B107" i="1"/>
  <c r="H88" i="1"/>
  <c r="L88" i="1"/>
  <c r="P88" i="1"/>
  <c r="T88" i="1"/>
  <c r="X88" i="1"/>
  <c r="B121" i="1"/>
  <c r="B123" i="1"/>
  <c r="I6" i="1"/>
  <c r="Q6" i="1"/>
  <c r="U6" i="1"/>
  <c r="F6" i="1"/>
  <c r="J6" i="1"/>
  <c r="N6" i="1"/>
  <c r="R6" i="1"/>
  <c r="V6" i="1"/>
  <c r="B15" i="1"/>
  <c r="B23" i="1"/>
  <c r="B32" i="1"/>
  <c r="B45" i="1"/>
  <c r="B67" i="1"/>
  <c r="B21" i="1"/>
  <c r="B7" i="1"/>
  <c r="H6" i="1"/>
  <c r="L6" i="1"/>
  <c r="P6" i="1"/>
  <c r="T6" i="1"/>
  <c r="X6" i="1"/>
  <c r="B19" i="1"/>
  <c r="B27" i="1"/>
  <c r="B37" i="1"/>
  <c r="B51" i="1"/>
  <c r="B63" i="1"/>
  <c r="B72" i="1"/>
  <c r="B83" i="1"/>
  <c r="N78" i="1"/>
  <c r="R78" i="1"/>
  <c r="V78" i="1"/>
  <c r="D6" i="1"/>
  <c r="D78" i="1"/>
  <c r="C88" i="1"/>
  <c r="D88" i="1"/>
  <c r="C5" i="1" l="1"/>
  <c r="C264" i="1" s="1"/>
  <c r="F5" i="1"/>
  <c r="J5" i="1"/>
  <c r="I5" i="1"/>
  <c r="L5" i="1"/>
  <c r="L264" i="1" s="1"/>
  <c r="K5" i="1"/>
  <c r="K264" i="1" s="1"/>
  <c r="H5" i="1"/>
  <c r="H264" i="1" s="1"/>
  <c r="G5" i="1"/>
  <c r="G264" i="1" s="1"/>
  <c r="N5" i="1"/>
  <c r="N264" i="1" s="1"/>
  <c r="O5" i="1"/>
  <c r="O264" i="1" s="1"/>
  <c r="X5" i="1"/>
  <c r="X264" i="1" s="1"/>
  <c r="W5" i="1"/>
  <c r="W264" i="1" s="1"/>
  <c r="P5" i="1"/>
  <c r="P264" i="1" s="1"/>
  <c r="U5" i="1"/>
  <c r="U264" i="1" s="1"/>
  <c r="M5" i="1"/>
  <c r="M264" i="1" s="1"/>
  <c r="Q5" i="1"/>
  <c r="Q264" i="1" s="1"/>
  <c r="E5" i="1"/>
  <c r="E264" i="1" s="1"/>
  <c r="S5" i="1"/>
  <c r="S264" i="1" s="1"/>
  <c r="V5" i="1"/>
  <c r="V264" i="1" s="1"/>
  <c r="T5" i="1"/>
  <c r="T264" i="1" s="1"/>
  <c r="R5" i="1"/>
  <c r="R264" i="1" s="1"/>
  <c r="D5" i="1"/>
  <c r="D264" i="1" s="1"/>
  <c r="F264" i="1"/>
  <c r="J264" i="1"/>
  <c r="I264" i="1"/>
  <c r="B78" i="1"/>
  <c r="B88" i="1"/>
  <c r="B6" i="1"/>
  <c r="B5" i="1" l="1"/>
  <c r="B264" i="1"/>
</calcChain>
</file>

<file path=xl/sharedStrings.xml><?xml version="1.0" encoding="utf-8"?>
<sst xmlns="http://schemas.openxmlformats.org/spreadsheetml/2006/main" count="288" uniqueCount="250">
  <si>
    <t>Pavadinimas</t>
  </si>
  <si>
    <t>IŠ VISO:</t>
  </si>
  <si>
    <t>Darbo užmokestis</t>
  </si>
  <si>
    <t>Įmokos  socialiniam draudimui</t>
  </si>
  <si>
    <t>Mityba</t>
  </si>
  <si>
    <t>Medikamentai</t>
  </si>
  <si>
    <t>Ryšiai</t>
  </si>
  <si>
    <t>Transporto  išlaikymas</t>
  </si>
  <si>
    <t>Apranga  ir patalynė</t>
  </si>
  <si>
    <t>Komandiruotės</t>
  </si>
  <si>
    <t>Kvalifik.  kėlimas</t>
  </si>
  <si>
    <t>Viešasis ūkis</t>
  </si>
  <si>
    <t>Turto nuoma</t>
  </si>
  <si>
    <t>Turto nuoma_COPY</t>
  </si>
  <si>
    <t>Komunal.  pasl.</t>
  </si>
  <si>
    <t>IT prekės ir paslaugos</t>
  </si>
  <si>
    <t>Reprezentacijai</t>
  </si>
  <si>
    <t>Kitos prekės ir paslaugos</t>
  </si>
  <si>
    <t>Subsidijos</t>
  </si>
  <si>
    <t>Socialinės išmokos</t>
  </si>
  <si>
    <t>Darbdaviu parama</t>
  </si>
  <si>
    <t>Kitiems einamiesiems</t>
  </si>
  <si>
    <t>Turtui įsigyti</t>
  </si>
  <si>
    <t>15 Savivaldybės biudžeto</t>
  </si>
  <si>
    <t xml:space="preserve">    01. Ugdymo kokybės ir sporto plėtros programa</t>
  </si>
  <si>
    <t xml:space="preserve">        188723322 Šilutės rajono savivaldybės administracija</t>
  </si>
  <si>
    <t xml:space="preserve">            01.01.01.32. Perskirstyta MK dalis</t>
  </si>
  <si>
    <t xml:space="preserve">            01.01.04.01. Rajoniniai, respublikiniai, tarptautiniai renginiai (olimpiados, konkursai, konferencijos, dainų šventės, festivaliai, sporto varžybos)</t>
  </si>
  <si>
    <t xml:space="preserve">            01.01.04.05. Vaikų vasaros poilsis</t>
  </si>
  <si>
    <t xml:space="preserve">            01.03.01.01. VšĮ "Šilutės sportas" išlaikymas</t>
  </si>
  <si>
    <t xml:space="preserve">            01.03.02.01. NVO Sporto klubų veiklos rėmimas ir sportininkų skatinimas</t>
  </si>
  <si>
    <t xml:space="preserve">        190687050 Šilutės lopšelis-darželis Ąžuoliukas</t>
  </si>
  <si>
    <t xml:space="preserve">            01.01.01.01. Ikimokyklinio ugdymo aplinkos išlaikymas</t>
  </si>
  <si>
    <t xml:space="preserve">        190687246 Šilutės lopšelis-darželis "Gintarėlis"</t>
  </si>
  <si>
    <t xml:space="preserve">        190687399 Šilutės lopšelis-darželis Pušelė</t>
  </si>
  <si>
    <t xml:space="preserve">        190687584 Šilutės lopšelis-darželis "Žibutė"</t>
  </si>
  <si>
    <t xml:space="preserve">        190687627 Šilutės lopšelis-darželis "Žvaigždutė"</t>
  </si>
  <si>
    <t xml:space="preserve">        190687965 Žemaičių Naumiesčio mokykla darželis</t>
  </si>
  <si>
    <t xml:space="preserve">            01.01.01.02. Pradinio ugdymo aplinkos išlaikymas</t>
  </si>
  <si>
    <t xml:space="preserve">        190688914 Švėkšnos lopšelis darželis</t>
  </si>
  <si>
    <t xml:space="preserve">        190689820 Šilutės lopšelis-darželis "Raudonkepuraitė"</t>
  </si>
  <si>
    <t xml:space="preserve">        190695727 Vilkyčių pagrindinė mokykla</t>
  </si>
  <si>
    <t xml:space="preserve">            01.01.01.03. Pagrindinio ugdymo aplinkos išlaikymas</t>
  </si>
  <si>
    <t xml:space="preserve">        190696252 Šilutės pirmoji gimnazija</t>
  </si>
  <si>
    <t xml:space="preserve">            01.01.01.04. Vidurinio ugdymo aplinkos išlaikymas</t>
  </si>
  <si>
    <t xml:space="preserve">        190696590 Šilutės Martyno Jankaus pagrindinė mokykla</t>
  </si>
  <si>
    <t xml:space="preserve">        190696633 Šilutės Pamario pagrindinė mokykla</t>
  </si>
  <si>
    <t xml:space="preserve">        190696786 Šilutės r. Žemaičių Naumiesčio gimnazija</t>
  </si>
  <si>
    <t xml:space="preserve">        190696829 Šilutės r. Juknaičų pagrindinė mokykla</t>
  </si>
  <si>
    <t xml:space="preserve">        190697016 Šilutės r. Kintų pagrindinė mokykla</t>
  </si>
  <si>
    <t xml:space="preserve">        190697169 Saugų J.Mikšo pagrindinė mokyk</t>
  </si>
  <si>
    <t xml:space="preserve">        190697692 Šilutės r. Usėnų pagrindinė mokykla</t>
  </si>
  <si>
    <t xml:space="preserve">        190697735 Šilutės r. Vainuto gimnazija</t>
  </si>
  <si>
    <t xml:space="preserve">        190698118 Šilutės meno mokykla</t>
  </si>
  <si>
    <t xml:space="preserve">            01.01.02.01. Neformaliojo ugdymo įstaigų išlaikymas</t>
  </si>
  <si>
    <t xml:space="preserve">        190986693 Šilutės rajono Traksėdžių Šilojų mokykla</t>
  </si>
  <si>
    <t xml:space="preserve">            01.01.01.07. Pagrindinio ugdymo proceso užtikrinimas</t>
  </si>
  <si>
    <t xml:space="preserve">        191846790 Šilutės Vydūno gimnazija</t>
  </si>
  <si>
    <t xml:space="preserve">        195171155 Šilutės jaunimo ir suaugusiųjų mokymo centras</t>
  </si>
  <si>
    <t xml:space="preserve">            01.01.02.04. Trečiajo amžiaus universiteto išlaikymas</t>
  </si>
  <si>
    <t xml:space="preserve">        195175748 Šilutės rajono švietimo pagalbos tarnyba</t>
  </si>
  <si>
    <t xml:space="preserve">            01.01.03.01. Šilutės rajono švietimo pagalbos tarnybos išlaikymas, paslaugų teikimas</t>
  </si>
  <si>
    <t xml:space="preserve">        195471747 Šilutės sporto mokykla</t>
  </si>
  <si>
    <t xml:space="preserve">        290697540 Šilutės r. Švėkšnos "Saulės" gimnazija</t>
  </si>
  <si>
    <t xml:space="preserve">        291820540 Šilutės Žibų pradinė mokykla</t>
  </si>
  <si>
    <t xml:space="preserve">    02. Turizmo plėtros programa</t>
  </si>
  <si>
    <t xml:space="preserve">            02.01.01.01. Dalyvavimas bendruose Lietuvos ir užsienio miestų bei rajonų savivaldos institucijų projektuose ir programose</t>
  </si>
  <si>
    <t xml:space="preserve">            02.01.01.02. Dalyvavimas Klaipėdos regiono turizmo tarybos veikloje ir bendruose projektuose, pasiekiamumo ir žinojimo didinimo programa</t>
  </si>
  <si>
    <t xml:space="preserve">            02.01.01.04. Dalyvavimas Savivaldybės partnerių organizuojamose vietiniuose ir tarptautiniuose renginiuose.</t>
  </si>
  <si>
    <t xml:space="preserve">        303244137 Šilutės turizmo ir informacijos centras</t>
  </si>
  <si>
    <t xml:space="preserve">            02.01.10.01. Turizmo informacijos veiklos užtikrinimas ir plėtra</t>
  </si>
  <si>
    <t xml:space="preserve">    04. Socialiai saugios ir sveikos aplinkos kūrimo programa</t>
  </si>
  <si>
    <t xml:space="preserve">        177393649 Šilutės socialinės globos namai</t>
  </si>
  <si>
    <t xml:space="preserve">            04.01.03.03 Teikti stacionarias globos paslaugas Šilutės socialinės globos namuose</t>
  </si>
  <si>
    <t xml:space="preserve">            04.01.01.01. Teikti socialinę globą šeimynose</t>
  </si>
  <si>
    <t xml:space="preserve">            04.01.03.01. Tenkinti socialinės globos poreikį Valstybės ir kito pavaldumo globos įstaigose</t>
  </si>
  <si>
    <t xml:space="preserve">            04.01.04.01. Socialinių paslaugų teikimas, pasitelkiant NVO ir kt. įstaigas (Vaikų dienos socialinės priežiūros ir transporto paslaugos)</t>
  </si>
  <si>
    <t xml:space="preserve">            04.01.04.02. Socialinės reabilitacijos paslaugų neįgaliesiems bendruomenėje teikimas kartu su administravimu</t>
  </si>
  <si>
    <t xml:space="preserve">            04.01.04.06 Parama skurstantiems asmenims</t>
  </si>
  <si>
    <t xml:space="preserve">            04.01.05.13. Parama pagal Piniginės socialinės paramos nepasiturintiems gyventojams įstatymą (socialinės pašalpos).</t>
  </si>
  <si>
    <t xml:space="preserve">            04.01.05.14. Parama pagal Piniginės socialinės paramos nepasiturintiems gyventojams įstatymą kompensacija už karštą vandenį).</t>
  </si>
  <si>
    <t xml:space="preserve">            04.01.05.15. Parama pagal Piniginės socialinės paramos nepasiturintiems gyventojams įstatymą (šildymo kompensavimas)</t>
  </si>
  <si>
    <t xml:space="preserve">            04.01.05.16. Parama pagal Piniginės socialinės paramos nepasiturintiems gyventojams įstatymą(kompensacija už šaltą vandenį)</t>
  </si>
  <si>
    <t xml:space="preserve">            04.01.05.19 Kreditų, paimtų daugiabučiams namams atnaujinti (modernizuoti), ir palūkanų apmokėjimas</t>
  </si>
  <si>
    <t xml:space="preserve">            04.01.07.01. Specialistų pritraukimo programa</t>
  </si>
  <si>
    <t xml:space="preserve">            04.04.01.01. Jaunimo iniciatyvų skatinimas</t>
  </si>
  <si>
    <t xml:space="preserve">            04.09.01.01. Maitinimo organizavimas švietimo įstaigose</t>
  </si>
  <si>
    <t xml:space="preserve">        301791595 Šilutės r.Visuomenės sveikatos biuras</t>
  </si>
  <si>
    <t xml:space="preserve">            04.03.02.02. Plėtoti sveiką gyvenseną bei stiprinti sveikos gyvensenos įgūdžius ugdymo įstaigose ir bendruomenėse, vykdyti visuomenės sveikatos stebėseną savivaldybėje</t>
  </si>
  <si>
    <t xml:space="preserve">        302944535 Šilutės socialinių paslaugų centras</t>
  </si>
  <si>
    <t xml:space="preserve">            04.01.02.01. Teikti socialinės priežiūros  paslaugas socialinės rizikos šeimoms ir jų vaikams Šilutės mieste ir rajono seniūnijose</t>
  </si>
  <si>
    <t xml:space="preserve">            04.01.02.04. Teikti apgyvendinimo paslaugas nakvynės namuose, krizių centre ir laikino apnakvindinimo paslaugas</t>
  </si>
  <si>
    <t xml:space="preserve">            04.01.02.05. Teikti Dienos socialinės globos paslaugas asmenims Socialinių paslaugų centre ir asmenų namuose.</t>
  </si>
  <si>
    <t xml:space="preserve">            04.01.02.09. Teikti apgyvendinimo paslaugas savarankiško gyvenimo namuose</t>
  </si>
  <si>
    <t xml:space="preserve">            04.01.02.10. Teikti pagalbos į namus paslaugas</t>
  </si>
  <si>
    <t xml:space="preserve">            04.01.02.11. Administravimo išlaidos</t>
  </si>
  <si>
    <t xml:space="preserve">        305548441 Vaiko gerovės ir globos centras</t>
  </si>
  <si>
    <t xml:space="preserve">            04.01.06.01 Administravimo išlaidos</t>
  </si>
  <si>
    <t xml:space="preserve">            04.01.06.02 Teikti vaikų dienos socialinės priežiūros paslaugas centre</t>
  </si>
  <si>
    <t xml:space="preserve">            04.01.06.03 Teikti pagalbą globėjams (rūpintojams), budintiems globėjams, įtėviams ir šeimynų dalyviams ar besirengiantiems jais tapti</t>
  </si>
  <si>
    <t xml:space="preserve">            04.01.06.04 Teikti stacionarias globos paslaugas be tėvų globos likusiems vaikams. Kuriems nustatyta nuolatinė ar laikina globa</t>
  </si>
  <si>
    <t xml:space="preserve">        305746583 Šilutės atviras jaunimo centras</t>
  </si>
  <si>
    <t xml:space="preserve">            04.04.01.02. Atvirojo jaunimo centro steigimas</t>
  </si>
  <si>
    <t>IŠ VISO</t>
  </si>
  <si>
    <t xml:space="preserve">    05. Kultūros plėtros ir paveldo puoselėjimo programa</t>
  </si>
  <si>
    <t xml:space="preserve">        177411894 Senųjų kaimo tradicijų kultūros centras</t>
  </si>
  <si>
    <t xml:space="preserve">            05.02.06.01. Centro veiklos įgyvendinimas (darbo užmokestis, infrastruktūra ir kt.)</t>
  </si>
  <si>
    <t xml:space="preserve">        177412124 Žemaičių krašto etnokultūros centras</t>
  </si>
  <si>
    <t xml:space="preserve">            05.02.08.01. Centro veiklos įgyvendinimas (darbo užmokestis, infrastruktūra ir kt.)</t>
  </si>
  <si>
    <t xml:space="preserve">        177413564 Salos etnokultūros ir informacijos centras</t>
  </si>
  <si>
    <t xml:space="preserve">            05.02.07.01. Centro veiklos įgyvendinimas (darbo užmokestis, infrastruktūra ir kt.)</t>
  </si>
  <si>
    <t xml:space="preserve">        177414328 Šilutės kultūros ir pramogų centras</t>
  </si>
  <si>
    <t xml:space="preserve">            05.02.03.01. Centro veiklos įgyvendinimas (darbo užmokestis, infrastruktūra ir kt.)</t>
  </si>
  <si>
    <t xml:space="preserve">        177420039 Šilutės kamerinis dramos teatras</t>
  </si>
  <si>
    <t xml:space="preserve">            05.02.04.01. Teatro veiklos įgyvendinimas (darbo užmokestis ir kt.)</t>
  </si>
  <si>
    <t xml:space="preserve">            05.01.01.01. Kultūros paveldo objektų apsaugos priemonių įgyvendinimas</t>
  </si>
  <si>
    <t xml:space="preserve">            05.01.02.06 Leidybos finansavimas</t>
  </si>
  <si>
    <t xml:space="preserve">        190700188 Šilutės r. savivaldybės Fridricho Bajoraičio viešoji bibilioteka</t>
  </si>
  <si>
    <t xml:space="preserve">            05.02.01.01. Bibliotekos veiklos įgyvendinimas (darbo užmokestis, infrastruktūra ir kt.)</t>
  </si>
  <si>
    <t xml:space="preserve">        190704770 Šilutės Hugo Šojaus muziejus</t>
  </si>
  <si>
    <t xml:space="preserve">            05.02.02.01. Muziejaus veiklos įgyvendinimas (darbo užmokestis, infrastruktūra ir kt.)</t>
  </si>
  <si>
    <t xml:space="preserve">        277413750 Kintų Vydūno kultūros centras</t>
  </si>
  <si>
    <t xml:space="preserve">            05.02.05.01. Centro veiklos įgyvendinimas (darbo užmokestis, infrastruktūra ir kt.)</t>
  </si>
  <si>
    <t xml:space="preserve">    06. Efektyvaus Savivaldybės valdymo programa</t>
  </si>
  <si>
    <t xml:space="preserve">        188698374 Šilutės r. savivaldybės kontrolės ir audito tarnyba</t>
  </si>
  <si>
    <t xml:space="preserve">            06.01.01.11. Savivaldybės Kontrolės ir audito tarnybos darbo užtikrinimas</t>
  </si>
  <si>
    <t xml:space="preserve">            06.01.01.01. Mero institucijos išlaikymas</t>
  </si>
  <si>
    <t xml:space="preserve">            06.01.01.02. Mero fondas</t>
  </si>
  <si>
    <t xml:space="preserve">            06.01.01.03. Tarybos darbo organizavimas</t>
  </si>
  <si>
    <t xml:space="preserve">            06.01.01.04. Asociacijos veikla</t>
  </si>
  <si>
    <t xml:space="preserve">            06.01.01.05. Mero ir Tarybos veiklos administravimo skyriaus išlaikymas</t>
  </si>
  <si>
    <t xml:space="preserve">            06.01.01.06. Ūkinės veiklos įgyvendinimas (savivaldybės administracija)</t>
  </si>
  <si>
    <t xml:space="preserve">            06.01.01.07. Ūkinės veiklos įgyvendinimas (kultūros skyrius)</t>
  </si>
  <si>
    <t xml:space="preserve">            06.01.01.08. Ūkinės veiklos įgyvendinimas (švietimo skyrius)</t>
  </si>
  <si>
    <t xml:space="preserve">            06.01.01.09. Ūkinės veiklos įgyvendinimas (socialinės paramos skyrius)</t>
  </si>
  <si>
    <t xml:space="preserve">            06.01.01.10.01 Gardamo seniūnija</t>
  </si>
  <si>
    <t xml:space="preserve">            06.01.01.10.02 Juknaičių seniūnija</t>
  </si>
  <si>
    <t xml:space="preserve">            06.01.01.10.03 Katyčių seniūnija</t>
  </si>
  <si>
    <t xml:space="preserve">            06.01.01.10.04 Kintų seniūnija</t>
  </si>
  <si>
    <t xml:space="preserve">            06.01.01.10.05 Rusnės seniūnija</t>
  </si>
  <si>
    <t xml:space="preserve">            06.01.01.10.06 Saugų seniūnija</t>
  </si>
  <si>
    <t xml:space="preserve">            06.01.01.10.07 Šilutės seniūnija</t>
  </si>
  <si>
    <t xml:space="preserve">            06.01.01.10.08 Švėkšnos seniūnija</t>
  </si>
  <si>
    <t xml:space="preserve">            06.01.01.10.09 Usėnų seniūnija</t>
  </si>
  <si>
    <t xml:space="preserve">            06.01.01.10.10 Vainuto seniūnija</t>
  </si>
  <si>
    <t xml:space="preserve">            06.01.01.10.11. Žamaičių Naumiesčio seniūnija</t>
  </si>
  <si>
    <t xml:space="preserve">            06.01.01.14 Savivaldybės neprojektinių renginių organizavimas</t>
  </si>
  <si>
    <t xml:space="preserve">            06.01.01.15 Elektroninės demokratijos, viešųjų ir (arba) administracinių paslaugų plėtra, mažinant administracinę naštą juridiniams ir fiziniams asm. (komp. technikos, progr. įrangos įsigijimas ir eksploatavimas, licenzijų įsigijimas)</t>
  </si>
  <si>
    <t xml:space="preserve">            06.01.01.16 Savivladybės veiklos viešinimas ir reprezentavimas</t>
  </si>
  <si>
    <t xml:space="preserve">            06.01.03.01. Šilutės rajono savivaldybės mero rezervo lėšų panaudojimas</t>
  </si>
  <si>
    <t xml:space="preserve">    07. Vietinio ūkio programa</t>
  </si>
  <si>
    <t xml:space="preserve">            07.01.01.01. Nekilnojamojo turto kadastro bylų parengimas ir teisinė registracija, parduodamų objektų žemės sklypų planų rengimas, rinkos vertės nustatymas, reklaminių dokumentų rengimas ir skelbimas</t>
  </si>
  <si>
    <t xml:space="preserve">            07.01.02.01. Valstybinės žemės ir kito turto valdymui</t>
  </si>
  <si>
    <t xml:space="preserve">            07.01.04.01. Keleivių vežimas su 50-80 procentų nuolaida miesto ir priemiesčio maršrutais</t>
  </si>
  <si>
    <t xml:space="preserve">            07.01.04.02. Moksleivių vežimo organizavimas, apskaita ir kontrolė</t>
  </si>
  <si>
    <t xml:space="preserve">            07.01.04.03. Keleivių vežimo gerinimas (nuostolingų maršrutų kompensavimas)</t>
  </si>
  <si>
    <t xml:space="preserve">            07.01.05.01.01 Gardamo seniūnija</t>
  </si>
  <si>
    <t xml:space="preserve">            07.01.05.01.02 Juknaičių seniūnija</t>
  </si>
  <si>
    <t xml:space="preserve">            07.01.05.01.03 Katyčių seniūnija</t>
  </si>
  <si>
    <t xml:space="preserve">            07.01.05.01.04 Kintų seniūnija</t>
  </si>
  <si>
    <t xml:space="preserve">            07.01.05.01.05 Rusnės seniūnija</t>
  </si>
  <si>
    <t xml:space="preserve">            07.01.05.01.06 Saugų seniūnija</t>
  </si>
  <si>
    <t xml:space="preserve">            07.01.05.01.07 Šilutės seniūnija</t>
  </si>
  <si>
    <t xml:space="preserve">            07.01.05.01.08 Švėkšnos seniūnija</t>
  </si>
  <si>
    <t xml:space="preserve">            07.01.05.01.09 Usėnų seniūnija</t>
  </si>
  <si>
    <t xml:space="preserve">            07.01.05.01.10 Vainuto seniūnija</t>
  </si>
  <si>
    <t xml:space="preserve">            07.01.05.02.01 Gardamo seniūnija</t>
  </si>
  <si>
    <t xml:space="preserve">            07.01.05.02.02 Juknaičių seniūnija</t>
  </si>
  <si>
    <t xml:space="preserve">            07.01.05.02.03 Katyčių seniūnija</t>
  </si>
  <si>
    <t xml:space="preserve">            07.01.05.02.04 Kintų seniūnija</t>
  </si>
  <si>
    <t xml:space="preserve">            07.01.05.02.05 Rusnės seniūnija</t>
  </si>
  <si>
    <t xml:space="preserve">            07.01.05.02.06 Saugų seniūnija</t>
  </si>
  <si>
    <t xml:space="preserve">            07.01.05.02.07 Šilutės seniūnija</t>
  </si>
  <si>
    <t xml:space="preserve">            07.01.05.02.08 Švėkšnos seniūnija</t>
  </si>
  <si>
    <t xml:space="preserve">            07.01.05.02.09 Usėnų seniūnija</t>
  </si>
  <si>
    <t xml:space="preserve">            07.01.05.02.10 Vainuto seniūnija</t>
  </si>
  <si>
    <t xml:space="preserve">            07.01.05.02.11 Žemaičių Naumiesčio seniūnija</t>
  </si>
  <si>
    <t xml:space="preserve">            07.01.07.01. Teritorijų, žemėtvarkos planavimo dokumentai; želdynų inventorizavimas; gyvenamųjų vietovių teritorijų ribų nustatymas</t>
  </si>
  <si>
    <t xml:space="preserve">            07.01.07.02. Bendruomenės rėmimo programa</t>
  </si>
  <si>
    <t xml:space="preserve">            07.01.07.03. Komunalinių atliekų tvarkymas</t>
  </si>
  <si>
    <t xml:space="preserve">    08. Investicijų pritraukimo ir verslo vystymo programa</t>
  </si>
  <si>
    <t xml:space="preserve">            08.01.01.104. Šilutės rajono savivaldybės seniūnijų apšvietimo modernizavimas</t>
  </si>
  <si>
    <t xml:space="preserve">            08.01.01.106. Projektas "Kultūros skūnė"</t>
  </si>
  <si>
    <t xml:space="preserve">            08.01.01.108 Socialinio būsto plėtra Šilutės rajono savivaldybėje</t>
  </si>
  <si>
    <t xml:space="preserve">            08.01.01.109 Šilutės rajono savivaldybės bendrojo ugdymo mokyklų aplinkos pritaikymas įtraukiajam ugdymui (neįgaliesiems)</t>
  </si>
  <si>
    <t xml:space="preserve">            08.01.01.110 Visos dienos mokyklos paslaugų sukūrimas ir užtikrinimas (12 ugdymo įstaigų)</t>
  </si>
  <si>
    <t xml:space="preserve">            08.01.01.111. Nestacionarių socialinių paslaugų, grupinio gyvenimo namų asmenims, turintiems intelekto ir (ar) psichikos negalią, modernizavimas ir plėtra Šilutės rajono savivaldybėje</t>
  </si>
  <si>
    <t xml:space="preserve">            08.01.01.113 Laikino apnakvindinimo paslaugų plėtra Šilutės rajono savivaldybėje</t>
  </si>
  <si>
    <t xml:space="preserve">            08.01.01.114 Šilutės atviro jaunimo centro atnaujinimas ir įveiklinimas</t>
  </si>
  <si>
    <t xml:space="preserve">            08.01.01.115 Krantinės / prieplaukos įrengimas Šilutės rajono savivaldybėje</t>
  </si>
  <si>
    <t xml:space="preserve">            08.01.01.14. Bekontakčiai atsiskaitymai Šilutės rajono savivaldybės mokyklose</t>
  </si>
  <si>
    <t xml:space="preserve">            08.01.01.15. Geresnis gyvenimas mažuose ir vidutinio dydžio miestuose: veiksmai, gerinantys strategijas (A better life in small and mid-sized cities: from Interregional actions to improved Revitalisation strategies")</t>
  </si>
  <si>
    <t xml:space="preserve">            08.01.01.16. Atvirų duomenų prieinamumo didinimas, siekiant pagerinti teikiamas viešąsias paslaugas ("Strengthening the availability and processing of Open Data to suport local growth and urban transformation")</t>
  </si>
  <si>
    <t xml:space="preserve">            08.01.01.17. Šilutės miesto stadiono infrastruktūros gerinimas</t>
  </si>
  <si>
    <t xml:space="preserve">            08.01.01.18. Šilutės r. savivaldybės gatvių apšvietimo sistemos modernizavimas</t>
  </si>
  <si>
    <t xml:space="preserve">            08.01.01.21. Projekto įgyvendinimo metu sukurto turto draudimas</t>
  </si>
  <si>
    <t xml:space="preserve">            08.01.01.26. Rezervas įgyvendinamiems projektams</t>
  </si>
  <si>
    <t xml:space="preserve">            08.01.01.32. Šilutės miesto istorinio parko infrastruktūros sutvarkymas, sukuriant sąlygas aktyviam poilsiui, sveikatingumo renginiams (bendra projekto vertė - 2 693 466,00 Eur, iš jų: ES lėšos -  2 289 446,00 Eur, VB lėšos - 202 009,00 Eur, SB lėšos - 202 011,00  Eur)</t>
  </si>
  <si>
    <t xml:space="preserve">            08.01.01.33. Daugiabučių gyvenamųjų namų kvartalo, esančio Šilutės mieste, tarp Parko g., Lietuvininkų g. ir Liepų g., kompleksinis sutvarkymas (bendra projekto vertė - 347 544,00 Eur, iš jų: ES lėšos -  295 412,00 Eur, VB lėšos - 26 065,00 Eur, SB lėšos - 26 067,00  Eur)</t>
  </si>
  <si>
    <t xml:space="preserve">            08.01.01.39. Rusnės miestelio infrastruktūros atnaujinimas</t>
  </si>
  <si>
    <t xml:space="preserve">            08.01.01.40. Žemaičių Naumiesčio miestelio infrastruktūros atnaujinimas</t>
  </si>
  <si>
    <t xml:space="preserve">            08.01.01.41. Socialinių būstų įsigijimas Šilutės rajono savivaldybėje</t>
  </si>
  <si>
    <t xml:space="preserve">            08.01.01.42. Komunalinių atliekų rūšiuojamojo surinkimo infrastruktūros plėtra Šilutės rajono savivaldybėje</t>
  </si>
  <si>
    <t xml:space="preserve">            08.01.01.48. Šilutės miesto istorinės dalies kraštovaizdžio tvarkymas (bendra projekto vertė-333324,47, iš jų ES - 283325,80 , SB- 49998,67)</t>
  </si>
  <si>
    <t xml:space="preserve">            08.01.01.57. Paslaugų teikimo ir asmenų aptarnavimo kokybės gerinimas Šilutės rajono savivaldybėje</t>
  </si>
  <si>
    <t xml:space="preserve">            08.01.01.60. Atsinaujinančių energijos išteklių (saulės, vėjo, geoterminės energijos ar kitų, išskyrus biokuro) panaudojimas visuomeninės ir gyvenamosios (įvairių socialinių grupių asmenims) paskirties pastatuose</t>
  </si>
  <si>
    <t xml:space="preserve">            08.01.01.68. Smulkiojo ir vidutinio verslo rėmimas</t>
  </si>
  <si>
    <t xml:space="preserve">            08.01.01.75 Edukacinių erdvių sukūrimas Šilutės r. Vainuto gimnazijoje</t>
  </si>
  <si>
    <t xml:space="preserve">            08.01.01.76 Šilutės r. Saugų Jurgio Mikšo pagrindinės mokyklos patalpų pritaikymas ikimokyklinio ir priešmokyklinio ugdymo grupėms</t>
  </si>
  <si>
    <t xml:space="preserve">            08.01.01.77. „Šilutės lopšelio – darželio „Gintarėlis“ infrastruktūros modernizavimas“</t>
  </si>
  <si>
    <t xml:space="preserve">            08.01.01.88 Bevielio interneto diegimas viešosiose Šilutės rajono savivaldybės erdvėse</t>
  </si>
  <si>
    <t xml:space="preserve">            08.01.02.03. Vydūno gimnazijos pastato Šilutėje Atgimimo al., 3, rekonstravimas ir sporto salės statyba</t>
  </si>
  <si>
    <t xml:space="preserve">            08.01.02.04. Šilutės Martyno Jankaus pagrindinės mokyklos pastato ir stadiono atnaujinimo darbai</t>
  </si>
  <si>
    <t xml:space="preserve">            08.01.02.08. Apsauginių, gaisro signalizacijų, vaizdo stebėjimo sistemų  įrengimas ir priežiūra</t>
  </si>
  <si>
    <t xml:space="preserve">            08.01.02.19. Pamario pagrindinės mokyklos  pastato ir stadiono atnaujinimo darbai</t>
  </si>
  <si>
    <t xml:space="preserve">            08.01.02.31. Ūkio skyriaus nenumatytos išlaidos</t>
  </si>
  <si>
    <t xml:space="preserve">            08.01.02.32. Šilutės rajono savivaldybės nuosavybės teise priklausančio turto remonto darbai</t>
  </si>
  <si>
    <t xml:space="preserve">            08.01.02.33. Būstų ir pagalbinių ūkio paskirties pastatų dokumentų parengimas pardavimui</t>
  </si>
  <si>
    <t xml:space="preserve">            08.01.02.34.x Išlaidos įgyvendinamiems projektams</t>
  </si>
  <si>
    <t xml:space="preserve">            08.01.02.39. Šilutės r. Usėnų pagrindinės mokyklos atnaujinimas</t>
  </si>
  <si>
    <t xml:space="preserve">            08.01.02.43. Lopšelių darželių sutvarkymas</t>
  </si>
  <si>
    <t xml:space="preserve">            08.01.02.52 Pastato, esančio Tulpių g. 10, Šilutės m., sutvarkymas</t>
  </si>
  <si>
    <t xml:space="preserve">            08.01.02.53. Šilutės rajono savivaldybės teritorijoje esančių kapinių tvarkymo darbai</t>
  </si>
  <si>
    <t xml:space="preserve">            08.01.03.08. Šilutės miesto stadiono sutvarkymas</t>
  </si>
  <si>
    <t xml:space="preserve">            08.01.04.01. Būsto pritaikymas specifiniams neįgaliųjų poreikiams</t>
  </si>
  <si>
    <t xml:space="preserve">            08.01.04.02. Daugiabučių gyvenamųjų namų esančių Šilutės rajono savivaldybėje, modernizavimo programa(soc.)</t>
  </si>
  <si>
    <t xml:space="preserve">            08.01.04.03. Daugiabučių gyvenamųjų namų esančių Šilutės rajono savivaldybėje, modernizavimo programa(gyv.)</t>
  </si>
  <si>
    <t xml:space="preserve">            08.01.05.01. Šilutės miesto ir rajono gatvių apšvietimo įrengimas</t>
  </si>
  <si>
    <t xml:space="preserve">            08.01.05.02. Seniūnijų vietinės reikšmės kelių remontas ir rekonstrukcija</t>
  </si>
  <si>
    <t xml:space="preserve">            08.01.05.05 Vaizdo stebėjimo sistemos ir bevielio internetinio ryšio įrengimas ir priežiūra Šilutės mieste</t>
  </si>
  <si>
    <t xml:space="preserve">        188723349 Šilutės rajono savivaldybės administracijos Biudžeto ir finansų skyrius</t>
  </si>
  <si>
    <t xml:space="preserve">            06.02.01.01. Paskolų grąžinimas</t>
  </si>
  <si>
    <t xml:space="preserve">            06.02.01.02. Palūkanų mokėjimas</t>
  </si>
  <si>
    <t xml:space="preserve">            07.01.05.01.11 Žemaičių Naumiesčio seniūnija</t>
  </si>
  <si>
    <t xml:space="preserve">            08.01.01.116 Elektromobilių įkrovimo stotelės įrengimas adresu Dariaus ir Girėno g. 1, Šilutėje</t>
  </si>
  <si>
    <t xml:space="preserve">            08.01.01.117 Vandens telkinių atkūrimas pasitelkiant tarpsienį bendradarbiavimą</t>
  </si>
  <si>
    <t xml:space="preserve">    03. Teritorijų planavimo ir žemės ūkio plėtros programa</t>
  </si>
  <si>
    <t xml:space="preserve">            03.01.01.02. Polderinių sistemų griovių, siurblinių remontas ir rekonstrukcija, eksploatacija ir technologinis valdymas</t>
  </si>
  <si>
    <t xml:space="preserve">            08.01.03.02. Sporto paskirties pastato statyba Rusnės g. 10A, Šilutė</t>
  </si>
  <si>
    <t>Paskolos</t>
  </si>
  <si>
    <t xml:space="preserve">            08.01.01.36. Šilutės kultūros ir pramogų centro modernizavimas, siekiant didinti kultūrinių paslaugų prieinamumą</t>
  </si>
  <si>
    <t xml:space="preserve">            05.01.02.02. Etninės kultūros saugos ir pritaikymo turizmui priemonių, mėgėjų meno kolektyvų finansavimo, rajono strateginių kultūros renginių ir priemonių įgyvendinimas</t>
  </si>
  <si>
    <t xml:space="preserve">2024 METŲ SAVIVALDYBĖS BIUDŽETO ASIGNAVIMAI SAVARANKIŠKŲ FUNKCIJŲ IŠLAIDOMS </t>
  </si>
  <si>
    <t>8 priedas</t>
  </si>
  <si>
    <t xml:space="preserve">            07.01.07.05. Dalyvaujamojo biudžeto priemonių įgyvendinimas</t>
  </si>
  <si>
    <t>(Eur)</t>
  </si>
  <si>
    <t>2024 m. vasario 12 d. aiškinamojo rašto</t>
  </si>
  <si>
    <t xml:space="preserve">            04.01.05.09. Vienkartinių, tikslinių, sąlyginių ir periodinių pašalpų skyrimas ir mokėjimas  socialiai pažeidžiamiems asmenims</t>
  </si>
  <si>
    <t xml:space="preserve">            04.01.05.10. Pagalbos pinigai ir papildoma išmoka už vaiką</t>
  </si>
  <si>
    <t xml:space="preserve">             08.01.01.56. Juknaičių savarankiško gyvenimo namų pastato dalies sutvarkymas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</si>
</sst>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"/>
    </font>
    <font>
      <sz val="10"/>
      <name val="Times New Roman"/>
      <family val="1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3EEFF"/>
      </patternFill>
    </fill>
    <fill>
      <patternFill patternType="solid">
        <fgColor rgb="FFF9F8C0"/>
      </patternFill>
    </fill>
    <fill>
      <patternFill patternType="solid">
        <fgColor rgb="FFF9F8C0"/>
      </patternFill>
    </fill>
    <fill>
      <patternFill patternType="solid">
        <fgColor rgb="FFF9F8C0"/>
      </patternFill>
    </fill>
    <fill>
      <patternFill patternType="solid">
        <fgColor rgb="FFFDD76D"/>
      </patternFill>
    </fill>
    <fill>
      <patternFill patternType="solid">
        <fgColor rgb="FFFDD76D"/>
      </patternFill>
    </fill>
    <fill>
      <patternFill patternType="solid">
        <fgColor rgb="FFFDD76D"/>
      </patternFill>
    </fill>
    <fill>
      <patternFill patternType="solid">
        <fgColor rgb="FFF7DCAA"/>
      </patternFill>
    </fill>
    <fill>
      <patternFill patternType="solid">
        <fgColor rgb="FFFDCF9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3" fillId="2" borderId="0" xfId="0" applyFont="1" applyFill="1" applyAlignment="1">
      <alignment horizontal="center"/>
    </xf>
    <xf numFmtId="4" fontId="2" fillId="3" borderId="0" xfId="0" applyNumberFormat="1" applyFont="1" applyFill="1"/>
    <xf numFmtId="4" fontId="3" fillId="4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center"/>
    </xf>
    <xf numFmtId="4" fontId="2" fillId="6" borderId="0" xfId="0" applyNumberFormat="1" applyFont="1" applyFill="1"/>
    <xf numFmtId="4" fontId="3" fillId="7" borderId="0" xfId="0" applyNumberFormat="1" applyFont="1" applyFill="1" applyAlignment="1">
      <alignment horizontal="center"/>
    </xf>
    <xf numFmtId="4" fontId="2" fillId="8" borderId="0" xfId="0" applyNumberFormat="1" applyFont="1" applyFill="1" applyAlignment="1">
      <alignment horizontal="center"/>
    </xf>
    <xf numFmtId="4" fontId="2" fillId="10" borderId="0" xfId="0" applyNumberFormat="1" applyFont="1" applyFill="1"/>
    <xf numFmtId="4" fontId="3" fillId="10" borderId="0" xfId="0" applyNumberFormat="1" applyFont="1" applyFill="1" applyAlignment="1">
      <alignment horizontal="center"/>
    </xf>
    <xf numFmtId="4" fontId="2" fillId="10" borderId="0" xfId="0" applyNumberFormat="1" applyFont="1" applyFill="1" applyAlignment="1">
      <alignment horizontal="center"/>
    </xf>
    <xf numFmtId="4" fontId="2" fillId="0" borderId="0" xfId="0" applyNumberFormat="1" applyFont="1"/>
    <xf numFmtId="4" fontId="3" fillId="9" borderId="0" xfId="0" applyNumberFormat="1" applyFont="1" applyFill="1" applyAlignment="1">
      <alignment horizontal="center"/>
    </xf>
    <xf numFmtId="4" fontId="2" fillId="9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0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90.140625" style="1" customWidth="1"/>
    <col min="2" max="2" width="16.5703125" style="1" customWidth="1"/>
    <col min="3" max="3" width="15" style="1" customWidth="1"/>
    <col min="4" max="23" width="14" style="1" customWidth="1"/>
    <col min="24" max="24" width="16.85546875" style="1" customWidth="1"/>
    <col min="25" max="16384" width="9.140625" style="1"/>
  </cols>
  <sheetData>
    <row r="1" spans="1:24" s="3" customFormat="1" x14ac:dyDescent="0.25">
      <c r="U1" s="4" t="s">
        <v>246</v>
      </c>
    </row>
    <row r="2" spans="1:24" s="3" customFormat="1" x14ac:dyDescent="0.25">
      <c r="D2" s="5" t="s">
        <v>242</v>
      </c>
      <c r="U2" s="4" t="s">
        <v>243</v>
      </c>
    </row>
    <row r="3" spans="1:24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27" t="s">
        <v>245</v>
      </c>
    </row>
    <row r="4" spans="1:24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7" t="s">
        <v>239</v>
      </c>
      <c r="X4" s="7" t="s">
        <v>22</v>
      </c>
    </row>
    <row r="5" spans="1:24" x14ac:dyDescent="0.25">
      <c r="A5" s="8" t="s">
        <v>23</v>
      </c>
      <c r="B5" s="9">
        <f>IFERROR(ROUND(C5+D5+E5+F5+G5+H5+I5+J5+L5+K5+M5+N5+O5+P5+Q5+R5+S5+T5+U5+V5+W5+X5, 2), 0)</f>
        <v>49034254</v>
      </c>
      <c r="C5" s="10">
        <f>IFERROR(ROUND(C6+C78+C85+C88+C123+C144+C175+C208, 2), 0)</f>
        <v>24335015</v>
      </c>
      <c r="D5" s="10">
        <f t="shared" ref="D5:X5" si="0">IFERROR(ROUND(D6+D78+D85+D88+D123+D144+D175+D208, 2), 0)</f>
        <v>364501</v>
      </c>
      <c r="E5" s="10">
        <f t="shared" si="0"/>
        <v>307470</v>
      </c>
      <c r="F5" s="10">
        <f t="shared" si="0"/>
        <v>13804</v>
      </c>
      <c r="G5" s="10">
        <f t="shared" si="0"/>
        <v>110350</v>
      </c>
      <c r="H5" s="10">
        <f t="shared" si="0"/>
        <v>547200</v>
      </c>
      <c r="I5" s="10">
        <f t="shared" si="0"/>
        <v>10800</v>
      </c>
      <c r="J5" s="10">
        <f t="shared" si="0"/>
        <v>32270</v>
      </c>
      <c r="K5" s="10">
        <f t="shared" si="0"/>
        <v>33300</v>
      </c>
      <c r="L5" s="10">
        <f t="shared" si="0"/>
        <v>1000000</v>
      </c>
      <c r="M5" s="10">
        <f t="shared" si="0"/>
        <v>3840</v>
      </c>
      <c r="N5" s="10">
        <f t="shared" si="0"/>
        <v>0</v>
      </c>
      <c r="O5" s="10">
        <f t="shared" si="0"/>
        <v>2208000</v>
      </c>
      <c r="P5" s="10">
        <f t="shared" si="0"/>
        <v>251600</v>
      </c>
      <c r="Q5" s="10">
        <f t="shared" si="0"/>
        <v>63850</v>
      </c>
      <c r="R5" s="10">
        <f t="shared" si="0"/>
        <v>5422782</v>
      </c>
      <c r="S5" s="10">
        <f t="shared" si="0"/>
        <v>770000</v>
      </c>
      <c r="T5" s="10">
        <f t="shared" si="0"/>
        <v>4049000</v>
      </c>
      <c r="U5" s="10">
        <f t="shared" si="0"/>
        <v>577990</v>
      </c>
      <c r="V5" s="10">
        <f t="shared" si="0"/>
        <v>638000</v>
      </c>
      <c r="W5" s="10">
        <f t="shared" si="0"/>
        <v>1967905</v>
      </c>
      <c r="X5" s="10">
        <f t="shared" si="0"/>
        <v>6326577</v>
      </c>
    </row>
    <row r="6" spans="1:24" x14ac:dyDescent="0.25">
      <c r="A6" s="11" t="s">
        <v>24</v>
      </c>
      <c r="B6" s="12">
        <f t="shared" ref="B6:B36" si="1">IFERROR(ROUND(C6+D6+E6+F6+G6+H6+I6+J6+L6+K6+M6+N6+O6+P6+Q6+R6+S6+T6+U6+V6+W6+X6, 2), 0)</f>
        <v>13271300</v>
      </c>
      <c r="C6" s="13">
        <f t="shared" ref="C6:X6" si="2">IFERROR(ROUND(C7+C13+C15+C17+C19+C21+C23+C25+C27+C29+C32+C34+C37+C41+C45+C48+C51+C54+C57+C61+C63+C65+C67+C70+C72+C74+C76, 2), 0)</f>
        <v>10640680</v>
      </c>
      <c r="D6" s="13">
        <f t="shared" si="2"/>
        <v>158620</v>
      </c>
      <c r="E6" s="13">
        <f t="shared" si="2"/>
        <v>187500</v>
      </c>
      <c r="F6" s="13">
        <f t="shared" si="2"/>
        <v>7800</v>
      </c>
      <c r="G6" s="13">
        <f t="shared" si="2"/>
        <v>13150</v>
      </c>
      <c r="H6" s="13">
        <f t="shared" si="2"/>
        <v>162950</v>
      </c>
      <c r="I6" s="13">
        <f t="shared" si="2"/>
        <v>2000</v>
      </c>
      <c r="J6" s="13">
        <f t="shared" si="2"/>
        <v>500</v>
      </c>
      <c r="K6" s="13">
        <f t="shared" si="2"/>
        <v>12100</v>
      </c>
      <c r="L6" s="13">
        <f t="shared" si="2"/>
        <v>0</v>
      </c>
      <c r="M6" s="13">
        <f t="shared" si="2"/>
        <v>0</v>
      </c>
      <c r="N6" s="13">
        <f t="shared" si="2"/>
        <v>0</v>
      </c>
      <c r="O6" s="13">
        <f t="shared" si="2"/>
        <v>1301000</v>
      </c>
      <c r="P6" s="13">
        <f t="shared" si="2"/>
        <v>0</v>
      </c>
      <c r="Q6" s="13">
        <f>IFERROR(ROUND(Q7+Q13+Q15+Q17+Q19+Q21+Q23+Q25+Q27+Q29+Q32+Q34+Q37+Q41+Q45+Q48+Q51+Q54+Q57+Q61+Q63+Q65+Q67+Q70+Q72+Q74+Q76, 2), 0)</f>
        <v>0</v>
      </c>
      <c r="R6" s="13">
        <f t="shared" si="2"/>
        <v>481100</v>
      </c>
      <c r="S6" s="13">
        <f t="shared" si="2"/>
        <v>0</v>
      </c>
      <c r="T6" s="13">
        <f t="shared" si="2"/>
        <v>0</v>
      </c>
      <c r="U6" s="13">
        <f t="shared" si="2"/>
        <v>218900</v>
      </c>
      <c r="V6" s="13">
        <f t="shared" si="2"/>
        <v>14000</v>
      </c>
      <c r="W6" s="13">
        <f t="shared" si="2"/>
        <v>0</v>
      </c>
      <c r="X6" s="13">
        <f t="shared" si="2"/>
        <v>71000</v>
      </c>
    </row>
    <row r="7" spans="1:24" s="2" customFormat="1" x14ac:dyDescent="0.25">
      <c r="A7" s="22" t="s">
        <v>25</v>
      </c>
      <c r="B7" s="23">
        <f t="shared" si="1"/>
        <v>936400</v>
      </c>
      <c r="C7" s="23">
        <f t="shared" ref="C7:X7" si="3">IFERROR(ROUND(SUM(C8:C12), 2), 0)</f>
        <v>391000</v>
      </c>
      <c r="D7" s="23">
        <f t="shared" si="3"/>
        <v>6900</v>
      </c>
      <c r="E7" s="23">
        <f t="shared" si="3"/>
        <v>110000</v>
      </c>
      <c r="F7" s="23">
        <f t="shared" si="3"/>
        <v>0</v>
      </c>
      <c r="G7" s="23">
        <f t="shared" si="3"/>
        <v>1500</v>
      </c>
      <c r="H7" s="23">
        <f t="shared" si="3"/>
        <v>14000</v>
      </c>
      <c r="I7" s="23">
        <f t="shared" si="3"/>
        <v>0</v>
      </c>
      <c r="J7" s="23">
        <f t="shared" si="3"/>
        <v>500</v>
      </c>
      <c r="K7" s="23">
        <f t="shared" si="3"/>
        <v>500</v>
      </c>
      <c r="L7" s="23">
        <f t="shared" si="3"/>
        <v>0</v>
      </c>
      <c r="M7" s="23">
        <f t="shared" si="3"/>
        <v>0</v>
      </c>
      <c r="N7" s="23">
        <f t="shared" si="3"/>
        <v>0</v>
      </c>
      <c r="O7" s="23">
        <f t="shared" si="3"/>
        <v>28000</v>
      </c>
      <c r="P7" s="23">
        <f t="shared" si="3"/>
        <v>0</v>
      </c>
      <c r="Q7" s="23">
        <f t="shared" si="3"/>
        <v>0</v>
      </c>
      <c r="R7" s="23">
        <f t="shared" si="3"/>
        <v>313000</v>
      </c>
      <c r="S7" s="23">
        <f t="shared" si="3"/>
        <v>0</v>
      </c>
      <c r="T7" s="23">
        <f t="shared" si="3"/>
        <v>0</v>
      </c>
      <c r="U7" s="23">
        <f t="shared" si="3"/>
        <v>0</v>
      </c>
      <c r="V7" s="23">
        <f t="shared" si="3"/>
        <v>0</v>
      </c>
      <c r="W7" s="23">
        <f t="shared" si="3"/>
        <v>0</v>
      </c>
      <c r="X7" s="23">
        <f t="shared" si="3"/>
        <v>71000</v>
      </c>
    </row>
    <row r="8" spans="1:24" x14ac:dyDescent="0.25">
      <c r="A8" s="17" t="s">
        <v>26</v>
      </c>
      <c r="B8" s="20">
        <f t="shared" si="1"/>
        <v>165000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100000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65000</v>
      </c>
    </row>
    <row r="9" spans="1:24" x14ac:dyDescent="0.25">
      <c r="A9" s="17" t="s">
        <v>27</v>
      </c>
      <c r="B9" s="20">
        <f t="shared" si="1"/>
        <v>59000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500</v>
      </c>
      <c r="K9" s="21">
        <v>500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58000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</row>
    <row r="10" spans="1:24" x14ac:dyDescent="0.25">
      <c r="A10" s="17" t="s">
        <v>28</v>
      </c>
      <c r="B10" s="20">
        <f t="shared" si="1"/>
        <v>50000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50000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</row>
    <row r="11" spans="1:24" x14ac:dyDescent="0.25">
      <c r="A11" s="17" t="s">
        <v>29</v>
      </c>
      <c r="B11" s="20">
        <f t="shared" si="1"/>
        <v>602400</v>
      </c>
      <c r="C11" s="21">
        <v>391000</v>
      </c>
      <c r="D11" s="21">
        <v>6900</v>
      </c>
      <c r="E11" s="21">
        <v>110000</v>
      </c>
      <c r="F11" s="21">
        <v>0</v>
      </c>
      <c r="G11" s="21">
        <v>1500</v>
      </c>
      <c r="H11" s="21">
        <v>14000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28000</v>
      </c>
      <c r="P11" s="21">
        <v>0</v>
      </c>
      <c r="Q11" s="21">
        <v>0</v>
      </c>
      <c r="R11" s="21">
        <v>45000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6000</v>
      </c>
    </row>
    <row r="12" spans="1:24" x14ac:dyDescent="0.25">
      <c r="A12" s="17" t="s">
        <v>30</v>
      </c>
      <c r="B12" s="20">
        <f t="shared" si="1"/>
        <v>60000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60000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</row>
    <row r="13" spans="1:24" s="2" customFormat="1" x14ac:dyDescent="0.25">
      <c r="A13" s="22" t="s">
        <v>31</v>
      </c>
      <c r="B13" s="23">
        <f t="shared" si="1"/>
        <v>862500</v>
      </c>
      <c r="C13" s="23">
        <f t="shared" ref="C13:X13" si="4">IFERROR(ROUND(C14, 2), 0)</f>
        <v>778000</v>
      </c>
      <c r="D13" s="23">
        <f t="shared" si="4"/>
        <v>11300</v>
      </c>
      <c r="E13" s="23">
        <f t="shared" si="4"/>
        <v>8000</v>
      </c>
      <c r="F13" s="23">
        <f t="shared" si="4"/>
        <v>300</v>
      </c>
      <c r="G13" s="23">
        <f t="shared" si="4"/>
        <v>400</v>
      </c>
      <c r="H13" s="23">
        <f t="shared" si="4"/>
        <v>1300</v>
      </c>
      <c r="I13" s="23">
        <f t="shared" si="4"/>
        <v>0</v>
      </c>
      <c r="J13" s="23">
        <f t="shared" si="4"/>
        <v>0</v>
      </c>
      <c r="K13" s="23">
        <f t="shared" si="4"/>
        <v>700</v>
      </c>
      <c r="L13" s="23">
        <f t="shared" si="4"/>
        <v>0</v>
      </c>
      <c r="M13" s="23">
        <f t="shared" si="4"/>
        <v>0</v>
      </c>
      <c r="N13" s="23">
        <f t="shared" si="4"/>
        <v>0</v>
      </c>
      <c r="O13" s="23">
        <f t="shared" si="4"/>
        <v>51000</v>
      </c>
      <c r="P13" s="23">
        <f t="shared" si="4"/>
        <v>0</v>
      </c>
      <c r="Q13" s="23">
        <f t="shared" si="4"/>
        <v>0</v>
      </c>
      <c r="R13" s="23">
        <f t="shared" si="4"/>
        <v>7000</v>
      </c>
      <c r="S13" s="23">
        <f t="shared" si="4"/>
        <v>0</v>
      </c>
      <c r="T13" s="23">
        <f t="shared" si="4"/>
        <v>0</v>
      </c>
      <c r="U13" s="23">
        <f t="shared" si="4"/>
        <v>4500</v>
      </c>
      <c r="V13" s="23">
        <f t="shared" si="4"/>
        <v>0</v>
      </c>
      <c r="W13" s="23">
        <f t="shared" si="4"/>
        <v>0</v>
      </c>
      <c r="X13" s="23">
        <f t="shared" si="4"/>
        <v>0</v>
      </c>
    </row>
    <row r="14" spans="1:24" x14ac:dyDescent="0.25">
      <c r="A14" s="17" t="s">
        <v>32</v>
      </c>
      <c r="B14" s="20">
        <f t="shared" si="1"/>
        <v>862500</v>
      </c>
      <c r="C14" s="21">
        <v>778000</v>
      </c>
      <c r="D14" s="21">
        <v>11300</v>
      </c>
      <c r="E14" s="21">
        <v>8000</v>
      </c>
      <c r="F14" s="21">
        <v>300</v>
      </c>
      <c r="G14" s="21">
        <v>400</v>
      </c>
      <c r="H14" s="21">
        <v>1300</v>
      </c>
      <c r="I14" s="21">
        <v>0</v>
      </c>
      <c r="J14" s="21">
        <v>0</v>
      </c>
      <c r="K14" s="21">
        <v>700</v>
      </c>
      <c r="L14" s="21">
        <v>0</v>
      </c>
      <c r="M14" s="21">
        <v>0</v>
      </c>
      <c r="N14" s="21">
        <v>0</v>
      </c>
      <c r="O14" s="21">
        <v>51000</v>
      </c>
      <c r="P14" s="21">
        <v>0</v>
      </c>
      <c r="Q14" s="21">
        <v>0</v>
      </c>
      <c r="R14" s="21">
        <v>7000</v>
      </c>
      <c r="S14" s="21">
        <v>0</v>
      </c>
      <c r="T14" s="21">
        <v>0</v>
      </c>
      <c r="U14" s="21">
        <v>4500</v>
      </c>
      <c r="V14" s="21">
        <v>0</v>
      </c>
      <c r="W14" s="21">
        <v>0</v>
      </c>
      <c r="X14" s="21">
        <v>0</v>
      </c>
    </row>
    <row r="15" spans="1:24" s="2" customFormat="1" x14ac:dyDescent="0.25">
      <c r="A15" s="22" t="s">
        <v>33</v>
      </c>
      <c r="B15" s="23">
        <f t="shared" si="1"/>
        <v>723700</v>
      </c>
      <c r="C15" s="23">
        <f t="shared" ref="C15:X15" si="5">IFERROR(ROUND(C16, 2), 0)</f>
        <v>642000</v>
      </c>
      <c r="D15" s="23">
        <f t="shared" si="5"/>
        <v>9400</v>
      </c>
      <c r="E15" s="23">
        <f t="shared" si="5"/>
        <v>2500</v>
      </c>
      <c r="F15" s="23">
        <f t="shared" si="5"/>
        <v>300</v>
      </c>
      <c r="G15" s="23">
        <f t="shared" si="5"/>
        <v>800</v>
      </c>
      <c r="H15" s="23">
        <f t="shared" si="5"/>
        <v>0</v>
      </c>
      <c r="I15" s="23">
        <f t="shared" si="5"/>
        <v>0</v>
      </c>
      <c r="J15" s="23">
        <f t="shared" si="5"/>
        <v>0</v>
      </c>
      <c r="K15" s="23">
        <f t="shared" si="5"/>
        <v>700</v>
      </c>
      <c r="L15" s="23">
        <f t="shared" si="5"/>
        <v>0</v>
      </c>
      <c r="M15" s="23">
        <f t="shared" si="5"/>
        <v>0</v>
      </c>
      <c r="N15" s="23">
        <f t="shared" si="5"/>
        <v>0</v>
      </c>
      <c r="O15" s="23">
        <f t="shared" si="5"/>
        <v>60000</v>
      </c>
      <c r="P15" s="23">
        <f t="shared" si="5"/>
        <v>0</v>
      </c>
      <c r="Q15" s="23">
        <f t="shared" si="5"/>
        <v>0</v>
      </c>
      <c r="R15" s="23">
        <f t="shared" si="5"/>
        <v>5000</v>
      </c>
      <c r="S15" s="23">
        <f t="shared" si="5"/>
        <v>0</v>
      </c>
      <c r="T15" s="23">
        <f t="shared" si="5"/>
        <v>0</v>
      </c>
      <c r="U15" s="23">
        <f t="shared" si="5"/>
        <v>3000</v>
      </c>
      <c r="V15" s="23">
        <f t="shared" si="5"/>
        <v>0</v>
      </c>
      <c r="W15" s="23">
        <f t="shared" si="5"/>
        <v>0</v>
      </c>
      <c r="X15" s="23">
        <f t="shared" si="5"/>
        <v>0</v>
      </c>
    </row>
    <row r="16" spans="1:24" x14ac:dyDescent="0.25">
      <c r="A16" s="17" t="s">
        <v>32</v>
      </c>
      <c r="B16" s="20">
        <f t="shared" si="1"/>
        <v>723700</v>
      </c>
      <c r="C16" s="21">
        <v>642000</v>
      </c>
      <c r="D16" s="21">
        <v>9400</v>
      </c>
      <c r="E16" s="21">
        <v>2500</v>
      </c>
      <c r="F16" s="21">
        <v>300</v>
      </c>
      <c r="G16" s="21">
        <v>800</v>
      </c>
      <c r="H16" s="21">
        <v>0</v>
      </c>
      <c r="I16" s="21">
        <v>0</v>
      </c>
      <c r="J16" s="21">
        <v>0</v>
      </c>
      <c r="K16" s="21">
        <v>700</v>
      </c>
      <c r="L16" s="21">
        <v>0</v>
      </c>
      <c r="M16" s="21">
        <v>0</v>
      </c>
      <c r="N16" s="21">
        <v>0</v>
      </c>
      <c r="O16" s="21">
        <v>60000</v>
      </c>
      <c r="P16" s="21">
        <v>0</v>
      </c>
      <c r="Q16" s="21">
        <v>0</v>
      </c>
      <c r="R16" s="21">
        <v>5000</v>
      </c>
      <c r="S16" s="21">
        <v>0</v>
      </c>
      <c r="T16" s="21">
        <v>0</v>
      </c>
      <c r="U16" s="21">
        <v>3000</v>
      </c>
      <c r="V16" s="21">
        <v>0</v>
      </c>
      <c r="W16" s="21">
        <v>0</v>
      </c>
      <c r="X16" s="21">
        <v>0</v>
      </c>
    </row>
    <row r="17" spans="1:24" s="2" customFormat="1" x14ac:dyDescent="0.25">
      <c r="A17" s="22" t="s">
        <v>34</v>
      </c>
      <c r="B17" s="23">
        <f t="shared" si="1"/>
        <v>664000</v>
      </c>
      <c r="C17" s="23">
        <f t="shared" ref="C17:X17" si="6">IFERROR(ROUND(C18, 2), 0)</f>
        <v>589000</v>
      </c>
      <c r="D17" s="23">
        <f t="shared" si="6"/>
        <v>8600</v>
      </c>
      <c r="E17" s="23">
        <f t="shared" si="6"/>
        <v>9000</v>
      </c>
      <c r="F17" s="23">
        <f t="shared" si="6"/>
        <v>300</v>
      </c>
      <c r="G17" s="23">
        <f t="shared" si="6"/>
        <v>400</v>
      </c>
      <c r="H17" s="23">
        <f t="shared" si="6"/>
        <v>0</v>
      </c>
      <c r="I17" s="23">
        <f t="shared" si="6"/>
        <v>0</v>
      </c>
      <c r="J17" s="23">
        <f t="shared" si="6"/>
        <v>0</v>
      </c>
      <c r="K17" s="23">
        <f t="shared" si="6"/>
        <v>700</v>
      </c>
      <c r="L17" s="23">
        <f t="shared" si="6"/>
        <v>0</v>
      </c>
      <c r="M17" s="23">
        <f t="shared" si="6"/>
        <v>0</v>
      </c>
      <c r="N17" s="23">
        <f t="shared" si="6"/>
        <v>0</v>
      </c>
      <c r="O17" s="23">
        <f t="shared" si="6"/>
        <v>42000</v>
      </c>
      <c r="P17" s="23">
        <f t="shared" si="6"/>
        <v>0</v>
      </c>
      <c r="Q17" s="23">
        <f t="shared" si="6"/>
        <v>0</v>
      </c>
      <c r="R17" s="23">
        <f t="shared" si="6"/>
        <v>4000</v>
      </c>
      <c r="S17" s="23">
        <f t="shared" si="6"/>
        <v>0</v>
      </c>
      <c r="T17" s="23">
        <f t="shared" si="6"/>
        <v>0</v>
      </c>
      <c r="U17" s="23">
        <f t="shared" si="6"/>
        <v>10000</v>
      </c>
      <c r="V17" s="23">
        <f t="shared" si="6"/>
        <v>0</v>
      </c>
      <c r="W17" s="23">
        <f t="shared" si="6"/>
        <v>0</v>
      </c>
      <c r="X17" s="23">
        <f t="shared" si="6"/>
        <v>0</v>
      </c>
    </row>
    <row r="18" spans="1:24" x14ac:dyDescent="0.25">
      <c r="A18" s="17" t="s">
        <v>32</v>
      </c>
      <c r="B18" s="20">
        <f t="shared" si="1"/>
        <v>664000</v>
      </c>
      <c r="C18" s="21">
        <v>589000</v>
      </c>
      <c r="D18" s="21">
        <v>8600</v>
      </c>
      <c r="E18" s="21">
        <v>9000</v>
      </c>
      <c r="F18" s="21">
        <v>300</v>
      </c>
      <c r="G18" s="21">
        <v>400</v>
      </c>
      <c r="H18" s="21">
        <v>0</v>
      </c>
      <c r="I18" s="21">
        <v>0</v>
      </c>
      <c r="J18" s="21">
        <v>0</v>
      </c>
      <c r="K18" s="21">
        <v>700</v>
      </c>
      <c r="L18" s="21">
        <v>0</v>
      </c>
      <c r="M18" s="21">
        <v>0</v>
      </c>
      <c r="N18" s="21">
        <v>0</v>
      </c>
      <c r="O18" s="21">
        <v>42000</v>
      </c>
      <c r="P18" s="21">
        <v>0</v>
      </c>
      <c r="Q18" s="21">
        <v>0</v>
      </c>
      <c r="R18" s="21">
        <v>4000</v>
      </c>
      <c r="S18" s="21">
        <v>0</v>
      </c>
      <c r="T18" s="21">
        <v>0</v>
      </c>
      <c r="U18" s="21">
        <v>10000</v>
      </c>
      <c r="V18" s="21">
        <v>0</v>
      </c>
      <c r="W18" s="21">
        <v>0</v>
      </c>
      <c r="X18" s="21">
        <v>0</v>
      </c>
    </row>
    <row r="19" spans="1:24" s="2" customFormat="1" x14ac:dyDescent="0.25">
      <c r="A19" s="22" t="s">
        <v>35</v>
      </c>
      <c r="B19" s="23">
        <f t="shared" si="1"/>
        <v>815700</v>
      </c>
      <c r="C19" s="23">
        <f t="shared" ref="C19:X19" si="7">IFERROR(ROUND(C20, 2), 0)</f>
        <v>731000</v>
      </c>
      <c r="D19" s="23">
        <f t="shared" si="7"/>
        <v>10600</v>
      </c>
      <c r="E19" s="23">
        <f t="shared" si="7"/>
        <v>10000</v>
      </c>
      <c r="F19" s="23">
        <f t="shared" si="7"/>
        <v>300</v>
      </c>
      <c r="G19" s="23">
        <f t="shared" si="7"/>
        <v>100</v>
      </c>
      <c r="H19" s="23">
        <f t="shared" si="7"/>
        <v>0</v>
      </c>
      <c r="I19" s="23">
        <f t="shared" si="7"/>
        <v>0</v>
      </c>
      <c r="J19" s="23">
        <f t="shared" si="7"/>
        <v>0</v>
      </c>
      <c r="K19" s="23">
        <f t="shared" si="7"/>
        <v>700</v>
      </c>
      <c r="L19" s="23">
        <f t="shared" si="7"/>
        <v>0</v>
      </c>
      <c r="M19" s="23">
        <f t="shared" si="7"/>
        <v>0</v>
      </c>
      <c r="N19" s="23">
        <f t="shared" si="7"/>
        <v>0</v>
      </c>
      <c r="O19" s="23">
        <f t="shared" si="7"/>
        <v>52000</v>
      </c>
      <c r="P19" s="23">
        <f t="shared" si="7"/>
        <v>0</v>
      </c>
      <c r="Q19" s="23">
        <f t="shared" si="7"/>
        <v>0</v>
      </c>
      <c r="R19" s="23">
        <f t="shared" si="7"/>
        <v>4000</v>
      </c>
      <c r="S19" s="23">
        <f t="shared" si="7"/>
        <v>0</v>
      </c>
      <c r="T19" s="23">
        <f t="shared" si="7"/>
        <v>0</v>
      </c>
      <c r="U19" s="23">
        <f t="shared" si="7"/>
        <v>7000</v>
      </c>
      <c r="V19" s="23">
        <f t="shared" si="7"/>
        <v>0</v>
      </c>
      <c r="W19" s="23">
        <f t="shared" si="7"/>
        <v>0</v>
      </c>
      <c r="X19" s="23">
        <f t="shared" si="7"/>
        <v>0</v>
      </c>
    </row>
    <row r="20" spans="1:24" x14ac:dyDescent="0.25">
      <c r="A20" s="17" t="s">
        <v>32</v>
      </c>
      <c r="B20" s="20">
        <f t="shared" si="1"/>
        <v>815700</v>
      </c>
      <c r="C20" s="21">
        <v>731000</v>
      </c>
      <c r="D20" s="21">
        <v>10600</v>
      </c>
      <c r="E20" s="21">
        <v>10000</v>
      </c>
      <c r="F20" s="21">
        <v>300</v>
      </c>
      <c r="G20" s="21">
        <v>100</v>
      </c>
      <c r="H20" s="21">
        <v>0</v>
      </c>
      <c r="I20" s="21">
        <v>0</v>
      </c>
      <c r="J20" s="21">
        <v>0</v>
      </c>
      <c r="K20" s="21">
        <v>700</v>
      </c>
      <c r="L20" s="21">
        <v>0</v>
      </c>
      <c r="M20" s="21">
        <v>0</v>
      </c>
      <c r="N20" s="21">
        <v>0</v>
      </c>
      <c r="O20" s="21">
        <v>52000</v>
      </c>
      <c r="P20" s="21">
        <v>0</v>
      </c>
      <c r="Q20" s="21">
        <v>0</v>
      </c>
      <c r="R20" s="21">
        <v>4000</v>
      </c>
      <c r="S20" s="21">
        <v>0</v>
      </c>
      <c r="T20" s="21">
        <v>0</v>
      </c>
      <c r="U20" s="21">
        <v>7000</v>
      </c>
      <c r="V20" s="21">
        <v>0</v>
      </c>
      <c r="W20" s="21">
        <v>0</v>
      </c>
      <c r="X20" s="21">
        <v>0</v>
      </c>
    </row>
    <row r="21" spans="1:24" s="2" customFormat="1" x14ac:dyDescent="0.25">
      <c r="A21" s="22" t="s">
        <v>36</v>
      </c>
      <c r="B21" s="23">
        <f t="shared" si="1"/>
        <v>667200</v>
      </c>
      <c r="C21" s="23">
        <f t="shared" ref="C21:X21" si="8">IFERROR(ROUND(C22, 2), 0)</f>
        <v>600000</v>
      </c>
      <c r="D21" s="23">
        <f t="shared" si="8"/>
        <v>8700</v>
      </c>
      <c r="E21" s="23">
        <f t="shared" si="8"/>
        <v>12000</v>
      </c>
      <c r="F21" s="23">
        <f t="shared" si="8"/>
        <v>300</v>
      </c>
      <c r="G21" s="23">
        <f t="shared" si="8"/>
        <v>400</v>
      </c>
      <c r="H21" s="23">
        <f t="shared" si="8"/>
        <v>0</v>
      </c>
      <c r="I21" s="23">
        <f t="shared" si="8"/>
        <v>2000</v>
      </c>
      <c r="J21" s="23">
        <f t="shared" si="8"/>
        <v>0</v>
      </c>
      <c r="K21" s="23">
        <f t="shared" si="8"/>
        <v>700</v>
      </c>
      <c r="L21" s="23">
        <f t="shared" si="8"/>
        <v>0</v>
      </c>
      <c r="M21" s="23">
        <f t="shared" si="8"/>
        <v>0</v>
      </c>
      <c r="N21" s="23">
        <f t="shared" si="8"/>
        <v>0</v>
      </c>
      <c r="O21" s="23">
        <f t="shared" si="8"/>
        <v>33000</v>
      </c>
      <c r="P21" s="23">
        <f t="shared" si="8"/>
        <v>0</v>
      </c>
      <c r="Q21" s="23">
        <f t="shared" si="8"/>
        <v>0</v>
      </c>
      <c r="R21" s="23">
        <f t="shared" si="8"/>
        <v>7000</v>
      </c>
      <c r="S21" s="23">
        <f t="shared" si="8"/>
        <v>0</v>
      </c>
      <c r="T21" s="23">
        <f t="shared" si="8"/>
        <v>0</v>
      </c>
      <c r="U21" s="23">
        <f t="shared" si="8"/>
        <v>3100</v>
      </c>
      <c r="V21" s="23">
        <f t="shared" si="8"/>
        <v>0</v>
      </c>
      <c r="W21" s="23">
        <f t="shared" si="8"/>
        <v>0</v>
      </c>
      <c r="X21" s="23">
        <f t="shared" si="8"/>
        <v>0</v>
      </c>
    </row>
    <row r="22" spans="1:24" x14ac:dyDescent="0.25">
      <c r="A22" s="17" t="s">
        <v>32</v>
      </c>
      <c r="B22" s="20">
        <f t="shared" si="1"/>
        <v>667200</v>
      </c>
      <c r="C22" s="21">
        <v>600000</v>
      </c>
      <c r="D22" s="21">
        <v>8700</v>
      </c>
      <c r="E22" s="21">
        <v>12000</v>
      </c>
      <c r="F22" s="21">
        <v>300</v>
      </c>
      <c r="G22" s="21">
        <v>400</v>
      </c>
      <c r="H22" s="21">
        <v>0</v>
      </c>
      <c r="I22" s="21">
        <v>2000</v>
      </c>
      <c r="J22" s="21">
        <v>0</v>
      </c>
      <c r="K22" s="21">
        <v>700</v>
      </c>
      <c r="L22" s="21">
        <v>0</v>
      </c>
      <c r="M22" s="21">
        <v>0</v>
      </c>
      <c r="N22" s="21">
        <v>0</v>
      </c>
      <c r="O22" s="21">
        <v>33000</v>
      </c>
      <c r="P22" s="21">
        <v>0</v>
      </c>
      <c r="Q22" s="21">
        <v>0</v>
      </c>
      <c r="R22" s="21">
        <v>7000</v>
      </c>
      <c r="S22" s="21">
        <v>0</v>
      </c>
      <c r="T22" s="21">
        <v>0</v>
      </c>
      <c r="U22" s="21">
        <v>3100</v>
      </c>
      <c r="V22" s="21">
        <v>0</v>
      </c>
      <c r="W22" s="21">
        <v>0</v>
      </c>
      <c r="X22" s="21">
        <v>0</v>
      </c>
    </row>
    <row r="23" spans="1:24" s="2" customFormat="1" x14ac:dyDescent="0.25">
      <c r="A23" s="22" t="s">
        <v>37</v>
      </c>
      <c r="B23" s="23">
        <f t="shared" si="1"/>
        <v>483700</v>
      </c>
      <c r="C23" s="23">
        <f t="shared" ref="C23:X23" si="9">IFERROR(ROUND(C24, 2), 0)</f>
        <v>409000</v>
      </c>
      <c r="D23" s="23">
        <f t="shared" si="9"/>
        <v>5700</v>
      </c>
      <c r="E23" s="23">
        <f t="shared" si="9"/>
        <v>3600</v>
      </c>
      <c r="F23" s="23">
        <f t="shared" si="9"/>
        <v>300</v>
      </c>
      <c r="G23" s="23">
        <f t="shared" si="9"/>
        <v>500</v>
      </c>
      <c r="H23" s="23">
        <f t="shared" si="9"/>
        <v>8800</v>
      </c>
      <c r="I23" s="23">
        <f t="shared" si="9"/>
        <v>0</v>
      </c>
      <c r="J23" s="23">
        <f t="shared" si="9"/>
        <v>0</v>
      </c>
      <c r="K23" s="23">
        <f t="shared" si="9"/>
        <v>600</v>
      </c>
      <c r="L23" s="23">
        <f t="shared" si="9"/>
        <v>0</v>
      </c>
      <c r="M23" s="23">
        <f t="shared" si="9"/>
        <v>0</v>
      </c>
      <c r="N23" s="23">
        <f t="shared" si="9"/>
        <v>0</v>
      </c>
      <c r="O23" s="23">
        <f t="shared" si="9"/>
        <v>43000</v>
      </c>
      <c r="P23" s="23">
        <f t="shared" si="9"/>
        <v>0</v>
      </c>
      <c r="Q23" s="23">
        <f t="shared" si="9"/>
        <v>0</v>
      </c>
      <c r="R23" s="23">
        <f t="shared" si="9"/>
        <v>6000</v>
      </c>
      <c r="S23" s="23">
        <f t="shared" si="9"/>
        <v>0</v>
      </c>
      <c r="T23" s="23">
        <f t="shared" si="9"/>
        <v>0</v>
      </c>
      <c r="U23" s="23">
        <f t="shared" si="9"/>
        <v>5000</v>
      </c>
      <c r="V23" s="23">
        <f t="shared" si="9"/>
        <v>1200</v>
      </c>
      <c r="W23" s="23">
        <f t="shared" si="9"/>
        <v>0</v>
      </c>
      <c r="X23" s="23">
        <f t="shared" si="9"/>
        <v>0</v>
      </c>
    </row>
    <row r="24" spans="1:24" x14ac:dyDescent="0.25">
      <c r="A24" s="17" t="s">
        <v>38</v>
      </c>
      <c r="B24" s="20">
        <f t="shared" si="1"/>
        <v>483700</v>
      </c>
      <c r="C24" s="21">
        <v>409000</v>
      </c>
      <c r="D24" s="21">
        <v>5700</v>
      </c>
      <c r="E24" s="21">
        <v>3600</v>
      </c>
      <c r="F24" s="21">
        <v>300</v>
      </c>
      <c r="G24" s="21">
        <v>500</v>
      </c>
      <c r="H24" s="21">
        <v>8800</v>
      </c>
      <c r="I24" s="21">
        <v>0</v>
      </c>
      <c r="J24" s="21">
        <v>0</v>
      </c>
      <c r="K24" s="21">
        <v>600</v>
      </c>
      <c r="L24" s="21">
        <v>0</v>
      </c>
      <c r="M24" s="21">
        <v>0</v>
      </c>
      <c r="N24" s="21">
        <v>0</v>
      </c>
      <c r="O24" s="21">
        <v>43000</v>
      </c>
      <c r="P24" s="21">
        <v>0</v>
      </c>
      <c r="Q24" s="21">
        <v>0</v>
      </c>
      <c r="R24" s="21">
        <v>6000</v>
      </c>
      <c r="S24" s="21">
        <v>0</v>
      </c>
      <c r="T24" s="21">
        <v>0</v>
      </c>
      <c r="U24" s="21">
        <v>5000</v>
      </c>
      <c r="V24" s="21">
        <v>1200</v>
      </c>
      <c r="W24" s="21">
        <v>0</v>
      </c>
      <c r="X24" s="21">
        <v>0</v>
      </c>
    </row>
    <row r="25" spans="1:24" s="2" customFormat="1" x14ac:dyDescent="0.25">
      <c r="A25" s="22" t="s">
        <v>39</v>
      </c>
      <c r="B25" s="23">
        <f t="shared" si="1"/>
        <v>258100</v>
      </c>
      <c r="C25" s="23">
        <f t="shared" ref="C25:X25" si="10">IFERROR(ROUND(C26, 2), 0)</f>
        <v>214000</v>
      </c>
      <c r="D25" s="23">
        <f t="shared" si="10"/>
        <v>3300</v>
      </c>
      <c r="E25" s="23">
        <f t="shared" si="10"/>
        <v>6000</v>
      </c>
      <c r="F25" s="23">
        <f t="shared" si="10"/>
        <v>300</v>
      </c>
      <c r="G25" s="23">
        <f t="shared" si="10"/>
        <v>200</v>
      </c>
      <c r="H25" s="23">
        <f t="shared" si="10"/>
        <v>2000</v>
      </c>
      <c r="I25" s="23">
        <f t="shared" si="10"/>
        <v>0</v>
      </c>
      <c r="J25" s="23">
        <f t="shared" si="10"/>
        <v>0</v>
      </c>
      <c r="K25" s="23">
        <f t="shared" si="10"/>
        <v>300</v>
      </c>
      <c r="L25" s="23">
        <f t="shared" si="10"/>
        <v>0</v>
      </c>
      <c r="M25" s="23">
        <f t="shared" si="10"/>
        <v>0</v>
      </c>
      <c r="N25" s="23">
        <f t="shared" si="10"/>
        <v>0</v>
      </c>
      <c r="O25" s="23">
        <f t="shared" si="10"/>
        <v>25000</v>
      </c>
      <c r="P25" s="23">
        <f t="shared" si="10"/>
        <v>0</v>
      </c>
      <c r="Q25" s="23">
        <f t="shared" si="10"/>
        <v>0</v>
      </c>
      <c r="R25" s="23">
        <f t="shared" si="10"/>
        <v>7000</v>
      </c>
      <c r="S25" s="23">
        <f t="shared" si="10"/>
        <v>0</v>
      </c>
      <c r="T25" s="23">
        <f t="shared" si="10"/>
        <v>0</v>
      </c>
      <c r="U25" s="23">
        <f t="shared" si="10"/>
        <v>0</v>
      </c>
      <c r="V25" s="23">
        <f t="shared" si="10"/>
        <v>0</v>
      </c>
      <c r="W25" s="23">
        <f t="shared" si="10"/>
        <v>0</v>
      </c>
      <c r="X25" s="23">
        <f t="shared" si="10"/>
        <v>0</v>
      </c>
    </row>
    <row r="26" spans="1:24" x14ac:dyDescent="0.25">
      <c r="A26" s="17" t="s">
        <v>32</v>
      </c>
      <c r="B26" s="20">
        <f t="shared" si="1"/>
        <v>258100</v>
      </c>
      <c r="C26" s="21">
        <v>214000</v>
      </c>
      <c r="D26" s="21">
        <v>3300</v>
      </c>
      <c r="E26" s="21">
        <v>6000</v>
      </c>
      <c r="F26" s="21">
        <v>300</v>
      </c>
      <c r="G26" s="21">
        <v>200</v>
      </c>
      <c r="H26" s="21">
        <v>2000</v>
      </c>
      <c r="I26" s="21">
        <v>0</v>
      </c>
      <c r="J26" s="21">
        <v>0</v>
      </c>
      <c r="K26" s="21">
        <v>300</v>
      </c>
      <c r="L26" s="21">
        <v>0</v>
      </c>
      <c r="M26" s="21">
        <v>0</v>
      </c>
      <c r="N26" s="21">
        <v>0</v>
      </c>
      <c r="O26" s="21">
        <v>25000</v>
      </c>
      <c r="P26" s="21">
        <v>0</v>
      </c>
      <c r="Q26" s="21">
        <v>0</v>
      </c>
      <c r="R26" s="21">
        <v>7000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</row>
    <row r="27" spans="1:24" s="2" customFormat="1" x14ac:dyDescent="0.25">
      <c r="A27" s="22" t="s">
        <v>40</v>
      </c>
      <c r="B27" s="23">
        <f t="shared" si="1"/>
        <v>749600</v>
      </c>
      <c r="C27" s="23">
        <f t="shared" ref="C27:X27" si="11">IFERROR(ROUND(C28, 2), 0)</f>
        <v>669000</v>
      </c>
      <c r="D27" s="23">
        <f t="shared" si="11"/>
        <v>9700</v>
      </c>
      <c r="E27" s="23">
        <f t="shared" si="11"/>
        <v>7000</v>
      </c>
      <c r="F27" s="23">
        <f t="shared" si="11"/>
        <v>300</v>
      </c>
      <c r="G27" s="23">
        <f t="shared" si="11"/>
        <v>900</v>
      </c>
      <c r="H27" s="23">
        <f t="shared" si="11"/>
        <v>0</v>
      </c>
      <c r="I27" s="23">
        <f t="shared" si="11"/>
        <v>0</v>
      </c>
      <c r="J27" s="23">
        <f t="shared" si="11"/>
        <v>0</v>
      </c>
      <c r="K27" s="23">
        <f t="shared" si="11"/>
        <v>700</v>
      </c>
      <c r="L27" s="23">
        <f t="shared" si="11"/>
        <v>0</v>
      </c>
      <c r="M27" s="23">
        <f t="shared" si="11"/>
        <v>0</v>
      </c>
      <c r="N27" s="23">
        <f t="shared" si="11"/>
        <v>0</v>
      </c>
      <c r="O27" s="23">
        <f t="shared" si="11"/>
        <v>55000</v>
      </c>
      <c r="P27" s="23">
        <f t="shared" si="11"/>
        <v>0</v>
      </c>
      <c r="Q27" s="23">
        <f t="shared" si="11"/>
        <v>0</v>
      </c>
      <c r="R27" s="23">
        <f t="shared" si="11"/>
        <v>7000</v>
      </c>
      <c r="S27" s="23">
        <f t="shared" si="11"/>
        <v>0</v>
      </c>
      <c r="T27" s="23">
        <f t="shared" si="11"/>
        <v>0</v>
      </c>
      <c r="U27" s="23">
        <f t="shared" si="11"/>
        <v>0</v>
      </c>
      <c r="V27" s="23">
        <f t="shared" si="11"/>
        <v>0</v>
      </c>
      <c r="W27" s="23">
        <f t="shared" si="11"/>
        <v>0</v>
      </c>
      <c r="X27" s="23">
        <f t="shared" si="11"/>
        <v>0</v>
      </c>
    </row>
    <row r="28" spans="1:24" x14ac:dyDescent="0.25">
      <c r="A28" s="17" t="s">
        <v>32</v>
      </c>
      <c r="B28" s="20">
        <f t="shared" si="1"/>
        <v>749600</v>
      </c>
      <c r="C28" s="21">
        <v>669000</v>
      </c>
      <c r="D28" s="21">
        <v>9700</v>
      </c>
      <c r="E28" s="21">
        <v>7000</v>
      </c>
      <c r="F28" s="21">
        <v>300</v>
      </c>
      <c r="G28" s="21">
        <v>900</v>
      </c>
      <c r="H28" s="21">
        <v>0</v>
      </c>
      <c r="I28" s="21">
        <v>0</v>
      </c>
      <c r="J28" s="21">
        <v>0</v>
      </c>
      <c r="K28" s="21">
        <v>700</v>
      </c>
      <c r="L28" s="21">
        <v>0</v>
      </c>
      <c r="M28" s="21">
        <v>0</v>
      </c>
      <c r="N28" s="21">
        <v>0</v>
      </c>
      <c r="O28" s="21">
        <v>55000</v>
      </c>
      <c r="P28" s="21">
        <v>0</v>
      </c>
      <c r="Q28" s="21">
        <v>0</v>
      </c>
      <c r="R28" s="21">
        <v>7000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</row>
    <row r="29" spans="1:24" s="2" customFormat="1" x14ac:dyDescent="0.25">
      <c r="A29" s="22" t="s">
        <v>41</v>
      </c>
      <c r="B29" s="23">
        <f t="shared" si="1"/>
        <v>368900</v>
      </c>
      <c r="C29" s="23">
        <f t="shared" ref="C29:X29" si="12">IFERROR(ROUND(SUM(C30:C31), 2), 0)</f>
        <v>261000</v>
      </c>
      <c r="D29" s="23">
        <f t="shared" si="12"/>
        <v>3800</v>
      </c>
      <c r="E29" s="23">
        <f t="shared" si="12"/>
        <v>1200</v>
      </c>
      <c r="F29" s="23">
        <f t="shared" si="12"/>
        <v>300</v>
      </c>
      <c r="G29" s="23">
        <f t="shared" si="12"/>
        <v>600</v>
      </c>
      <c r="H29" s="23">
        <f t="shared" si="12"/>
        <v>8500</v>
      </c>
      <c r="I29" s="23">
        <f t="shared" si="12"/>
        <v>0</v>
      </c>
      <c r="J29" s="23">
        <f t="shared" si="12"/>
        <v>0</v>
      </c>
      <c r="K29" s="23">
        <f t="shared" si="12"/>
        <v>600</v>
      </c>
      <c r="L29" s="23">
        <f t="shared" si="12"/>
        <v>0</v>
      </c>
      <c r="M29" s="23">
        <f t="shared" si="12"/>
        <v>0</v>
      </c>
      <c r="N29" s="23">
        <f t="shared" si="12"/>
        <v>0</v>
      </c>
      <c r="O29" s="23">
        <f t="shared" si="12"/>
        <v>73000</v>
      </c>
      <c r="P29" s="23">
        <f t="shared" si="12"/>
        <v>0</v>
      </c>
      <c r="Q29" s="23">
        <f t="shared" si="12"/>
        <v>0</v>
      </c>
      <c r="R29" s="23">
        <f t="shared" si="12"/>
        <v>4500</v>
      </c>
      <c r="S29" s="23">
        <f t="shared" si="12"/>
        <v>0</v>
      </c>
      <c r="T29" s="23">
        <f t="shared" si="12"/>
        <v>0</v>
      </c>
      <c r="U29" s="23">
        <f t="shared" si="12"/>
        <v>15000</v>
      </c>
      <c r="V29" s="23">
        <f t="shared" si="12"/>
        <v>400</v>
      </c>
      <c r="W29" s="23">
        <f t="shared" si="12"/>
        <v>0</v>
      </c>
      <c r="X29" s="23">
        <f t="shared" si="12"/>
        <v>0</v>
      </c>
    </row>
    <row r="30" spans="1:24" x14ac:dyDescent="0.25">
      <c r="A30" s="17" t="s">
        <v>32</v>
      </c>
      <c r="B30" s="20">
        <f t="shared" si="1"/>
        <v>154850</v>
      </c>
      <c r="C30" s="21">
        <v>150000</v>
      </c>
      <c r="D30" s="21">
        <v>2150</v>
      </c>
      <c r="E30" s="21">
        <v>1200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1500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</row>
    <row r="31" spans="1:24" x14ac:dyDescent="0.25">
      <c r="A31" s="17" t="s">
        <v>42</v>
      </c>
      <c r="B31" s="20">
        <f t="shared" si="1"/>
        <v>214050</v>
      </c>
      <c r="C31" s="21">
        <v>111000</v>
      </c>
      <c r="D31" s="21">
        <v>1650</v>
      </c>
      <c r="E31" s="21">
        <v>0</v>
      </c>
      <c r="F31" s="21">
        <v>300</v>
      </c>
      <c r="G31" s="21">
        <v>600</v>
      </c>
      <c r="H31" s="21">
        <v>8500</v>
      </c>
      <c r="I31" s="21">
        <v>0</v>
      </c>
      <c r="J31" s="21">
        <v>0</v>
      </c>
      <c r="K31" s="21">
        <v>600</v>
      </c>
      <c r="L31" s="21">
        <v>0</v>
      </c>
      <c r="M31" s="21">
        <v>0</v>
      </c>
      <c r="N31" s="21">
        <v>0</v>
      </c>
      <c r="O31" s="21">
        <v>73000</v>
      </c>
      <c r="P31" s="21">
        <v>0</v>
      </c>
      <c r="Q31" s="21">
        <v>0</v>
      </c>
      <c r="R31" s="21">
        <v>3000</v>
      </c>
      <c r="S31" s="21">
        <v>0</v>
      </c>
      <c r="T31" s="21">
        <v>0</v>
      </c>
      <c r="U31" s="21">
        <v>15000</v>
      </c>
      <c r="V31" s="21">
        <v>400</v>
      </c>
      <c r="W31" s="21">
        <v>0</v>
      </c>
      <c r="X31" s="21">
        <v>0</v>
      </c>
    </row>
    <row r="32" spans="1:24" s="2" customFormat="1" x14ac:dyDescent="0.25">
      <c r="A32" s="22" t="s">
        <v>43</v>
      </c>
      <c r="B32" s="23">
        <f t="shared" si="1"/>
        <v>289700</v>
      </c>
      <c r="C32" s="23">
        <f t="shared" ref="C32:X32" si="13">IFERROR(ROUND(C33, 2), 0)</f>
        <v>204000</v>
      </c>
      <c r="D32" s="23">
        <f t="shared" si="13"/>
        <v>3000</v>
      </c>
      <c r="E32" s="23">
        <f t="shared" si="13"/>
        <v>0</v>
      </c>
      <c r="F32" s="23">
        <f t="shared" si="13"/>
        <v>300</v>
      </c>
      <c r="G32" s="23">
        <f t="shared" si="13"/>
        <v>100</v>
      </c>
      <c r="H32" s="23">
        <f t="shared" si="13"/>
        <v>4800</v>
      </c>
      <c r="I32" s="23">
        <f t="shared" si="13"/>
        <v>0</v>
      </c>
      <c r="J32" s="23">
        <f t="shared" si="13"/>
        <v>0</v>
      </c>
      <c r="K32" s="23">
        <f t="shared" si="13"/>
        <v>300</v>
      </c>
      <c r="L32" s="23">
        <f t="shared" si="13"/>
        <v>0</v>
      </c>
      <c r="M32" s="23">
        <f t="shared" si="13"/>
        <v>0</v>
      </c>
      <c r="N32" s="23">
        <f t="shared" si="13"/>
        <v>0</v>
      </c>
      <c r="O32" s="23">
        <f t="shared" si="13"/>
        <v>63000</v>
      </c>
      <c r="P32" s="23">
        <f t="shared" si="13"/>
        <v>0</v>
      </c>
      <c r="Q32" s="23">
        <f t="shared" si="13"/>
        <v>0</v>
      </c>
      <c r="R32" s="23">
        <f t="shared" si="13"/>
        <v>6000</v>
      </c>
      <c r="S32" s="23">
        <f t="shared" si="13"/>
        <v>0</v>
      </c>
      <c r="T32" s="23">
        <f t="shared" si="13"/>
        <v>0</v>
      </c>
      <c r="U32" s="23">
        <f t="shared" si="13"/>
        <v>7000</v>
      </c>
      <c r="V32" s="23">
        <f t="shared" si="13"/>
        <v>1200</v>
      </c>
      <c r="W32" s="23">
        <f t="shared" si="13"/>
        <v>0</v>
      </c>
      <c r="X32" s="23">
        <f t="shared" si="13"/>
        <v>0</v>
      </c>
    </row>
    <row r="33" spans="1:24" x14ac:dyDescent="0.25">
      <c r="A33" s="17" t="s">
        <v>44</v>
      </c>
      <c r="B33" s="20">
        <f t="shared" si="1"/>
        <v>289700</v>
      </c>
      <c r="C33" s="21">
        <v>204000</v>
      </c>
      <c r="D33" s="21">
        <v>3000</v>
      </c>
      <c r="E33" s="21">
        <v>0</v>
      </c>
      <c r="F33" s="21">
        <v>300</v>
      </c>
      <c r="G33" s="21">
        <v>100</v>
      </c>
      <c r="H33" s="21">
        <v>4800</v>
      </c>
      <c r="I33" s="21">
        <v>0</v>
      </c>
      <c r="J33" s="21">
        <v>0</v>
      </c>
      <c r="K33" s="21">
        <v>300</v>
      </c>
      <c r="L33" s="21">
        <v>0</v>
      </c>
      <c r="M33" s="21">
        <v>0</v>
      </c>
      <c r="N33" s="21">
        <v>0</v>
      </c>
      <c r="O33" s="21">
        <v>63000</v>
      </c>
      <c r="P33" s="21">
        <v>0</v>
      </c>
      <c r="Q33" s="21">
        <v>0</v>
      </c>
      <c r="R33" s="21">
        <v>6000</v>
      </c>
      <c r="S33" s="21">
        <v>0</v>
      </c>
      <c r="T33" s="21">
        <v>0</v>
      </c>
      <c r="U33" s="21">
        <v>7000</v>
      </c>
      <c r="V33" s="21">
        <v>1200</v>
      </c>
      <c r="W33" s="21">
        <v>0</v>
      </c>
      <c r="X33" s="21">
        <v>0</v>
      </c>
    </row>
    <row r="34" spans="1:24" s="2" customFormat="1" x14ac:dyDescent="0.25">
      <c r="A34" s="22" t="s">
        <v>45</v>
      </c>
      <c r="B34" s="23">
        <f>IFERROR(ROUND(C34+D34+E34+F34+G34+H34+I34+J34+L34+K34+M34+N34+O34+P34+Q34+R34+S34+T34+U34+V34+W34+X34, 2), 0)</f>
        <v>452200</v>
      </c>
      <c r="C34" s="23">
        <f t="shared" ref="C34:X34" si="14">IFERROR(ROUND(SUM(C35:C36), 2), 0)</f>
        <v>365650</v>
      </c>
      <c r="D34" s="23">
        <f t="shared" si="14"/>
        <v>5300</v>
      </c>
      <c r="E34" s="23">
        <f t="shared" si="14"/>
        <v>1300</v>
      </c>
      <c r="F34" s="23">
        <f t="shared" si="14"/>
        <v>600</v>
      </c>
      <c r="G34" s="23">
        <f t="shared" si="14"/>
        <v>950</v>
      </c>
      <c r="H34" s="23">
        <f t="shared" si="14"/>
        <v>3500</v>
      </c>
      <c r="I34" s="23">
        <f t="shared" si="14"/>
        <v>0</v>
      </c>
      <c r="J34" s="23">
        <f t="shared" si="14"/>
        <v>0</v>
      </c>
      <c r="K34" s="23">
        <f t="shared" si="14"/>
        <v>400</v>
      </c>
      <c r="L34" s="23">
        <f t="shared" si="14"/>
        <v>0</v>
      </c>
      <c r="M34" s="23">
        <f t="shared" si="14"/>
        <v>0</v>
      </c>
      <c r="N34" s="23">
        <f t="shared" si="14"/>
        <v>0</v>
      </c>
      <c r="O34" s="23">
        <f t="shared" si="14"/>
        <v>60000</v>
      </c>
      <c r="P34" s="23">
        <f t="shared" si="14"/>
        <v>0</v>
      </c>
      <c r="Q34" s="23">
        <f t="shared" si="14"/>
        <v>0</v>
      </c>
      <c r="R34" s="23">
        <f t="shared" si="14"/>
        <v>7800</v>
      </c>
      <c r="S34" s="23">
        <f t="shared" si="14"/>
        <v>0</v>
      </c>
      <c r="T34" s="23">
        <f t="shared" si="14"/>
        <v>0</v>
      </c>
      <c r="U34" s="23">
        <f t="shared" si="14"/>
        <v>5500</v>
      </c>
      <c r="V34" s="23">
        <f t="shared" si="14"/>
        <v>1200</v>
      </c>
      <c r="W34" s="23">
        <f t="shared" si="14"/>
        <v>0</v>
      </c>
      <c r="X34" s="23">
        <f t="shared" si="14"/>
        <v>0</v>
      </c>
    </row>
    <row r="35" spans="1:24" x14ac:dyDescent="0.25">
      <c r="A35" s="17" t="s">
        <v>32</v>
      </c>
      <c r="B35" s="20">
        <f t="shared" si="1"/>
        <v>156890</v>
      </c>
      <c r="C35" s="21">
        <v>135180</v>
      </c>
      <c r="D35" s="21">
        <v>1960</v>
      </c>
      <c r="E35" s="21">
        <v>1300</v>
      </c>
      <c r="F35" s="21">
        <v>0</v>
      </c>
      <c r="G35" s="21">
        <v>150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16000</v>
      </c>
      <c r="P35" s="21">
        <v>0</v>
      </c>
      <c r="Q35" s="21">
        <v>0</v>
      </c>
      <c r="R35" s="21">
        <v>2300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</row>
    <row r="36" spans="1:24" x14ac:dyDescent="0.25">
      <c r="A36" s="17" t="s">
        <v>42</v>
      </c>
      <c r="B36" s="20">
        <f t="shared" si="1"/>
        <v>295310</v>
      </c>
      <c r="C36" s="21">
        <v>230470</v>
      </c>
      <c r="D36" s="21">
        <v>3340</v>
      </c>
      <c r="E36" s="21">
        <v>0</v>
      </c>
      <c r="F36" s="21">
        <v>600</v>
      </c>
      <c r="G36" s="21">
        <v>800</v>
      </c>
      <c r="H36" s="21">
        <v>3500</v>
      </c>
      <c r="I36" s="21">
        <v>0</v>
      </c>
      <c r="J36" s="21">
        <v>0</v>
      </c>
      <c r="K36" s="21">
        <v>400</v>
      </c>
      <c r="L36" s="21">
        <v>0</v>
      </c>
      <c r="M36" s="21">
        <v>0</v>
      </c>
      <c r="N36" s="21">
        <v>0</v>
      </c>
      <c r="O36" s="21">
        <v>44000</v>
      </c>
      <c r="P36" s="21">
        <v>0</v>
      </c>
      <c r="Q36" s="21">
        <v>0</v>
      </c>
      <c r="R36" s="21">
        <v>5500</v>
      </c>
      <c r="S36" s="21">
        <v>0</v>
      </c>
      <c r="T36" s="21">
        <v>0</v>
      </c>
      <c r="U36" s="21">
        <v>5500</v>
      </c>
      <c r="V36" s="21">
        <v>1200</v>
      </c>
      <c r="W36" s="21">
        <v>0</v>
      </c>
      <c r="X36" s="21">
        <v>0</v>
      </c>
    </row>
    <row r="37" spans="1:24" s="2" customFormat="1" x14ac:dyDescent="0.25">
      <c r="A37" s="22" t="s">
        <v>46</v>
      </c>
      <c r="B37" s="23">
        <f t="shared" ref="B37:B68" si="15">IFERROR(ROUND(C37+D37+E37+F37+G37+H37+I37+J37+L37+K37+M37+N37+O37+P37+Q37+R37+S37+T37+U37+V37+W37+X37, 2), 0)</f>
        <v>633300</v>
      </c>
      <c r="C37" s="23">
        <f t="shared" ref="C37:X37" si="16">IFERROR(ROUND(SUM(C38:C40), 2), 0)</f>
        <v>464600</v>
      </c>
      <c r="D37" s="23">
        <f>IFERROR(ROUND(SUM(D38:D40), 2), 0)</f>
        <v>6850</v>
      </c>
      <c r="E37" s="23">
        <f t="shared" si="16"/>
        <v>2500</v>
      </c>
      <c r="F37" s="23">
        <f t="shared" si="16"/>
        <v>600</v>
      </c>
      <c r="G37" s="23">
        <f t="shared" si="16"/>
        <v>850</v>
      </c>
      <c r="H37" s="23">
        <f t="shared" si="16"/>
        <v>9800</v>
      </c>
      <c r="I37" s="23">
        <f t="shared" si="16"/>
        <v>0</v>
      </c>
      <c r="J37" s="23">
        <f t="shared" si="16"/>
        <v>0</v>
      </c>
      <c r="K37" s="23">
        <f t="shared" si="16"/>
        <v>600</v>
      </c>
      <c r="L37" s="23">
        <f t="shared" si="16"/>
        <v>0</v>
      </c>
      <c r="M37" s="23">
        <f t="shared" si="16"/>
        <v>0</v>
      </c>
      <c r="N37" s="23">
        <f>IFERROR(ROUND(SUM(N38:N40), 2), 0)</f>
        <v>0</v>
      </c>
      <c r="O37" s="23">
        <f t="shared" si="16"/>
        <v>124000</v>
      </c>
      <c r="P37" s="23">
        <f t="shared" si="16"/>
        <v>0</v>
      </c>
      <c r="Q37" s="23">
        <f t="shared" si="16"/>
        <v>0</v>
      </c>
      <c r="R37" s="23">
        <f t="shared" si="16"/>
        <v>9300</v>
      </c>
      <c r="S37" s="23">
        <f t="shared" si="16"/>
        <v>0</v>
      </c>
      <c r="T37" s="23">
        <f t="shared" si="16"/>
        <v>0</v>
      </c>
      <c r="U37" s="23">
        <f t="shared" si="16"/>
        <v>13000</v>
      </c>
      <c r="V37" s="23">
        <f t="shared" si="16"/>
        <v>1200</v>
      </c>
      <c r="W37" s="23">
        <f t="shared" si="16"/>
        <v>0</v>
      </c>
      <c r="X37" s="23">
        <f t="shared" si="16"/>
        <v>0</v>
      </c>
    </row>
    <row r="38" spans="1:24" x14ac:dyDescent="0.25">
      <c r="A38" s="17" t="s">
        <v>32</v>
      </c>
      <c r="B38" s="20">
        <f t="shared" si="15"/>
        <v>159430</v>
      </c>
      <c r="C38" s="21">
        <v>142280</v>
      </c>
      <c r="D38" s="21">
        <v>2050</v>
      </c>
      <c r="E38" s="21">
        <v>2500</v>
      </c>
      <c r="F38" s="21">
        <v>100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10000</v>
      </c>
      <c r="P38" s="21">
        <v>0</v>
      </c>
      <c r="Q38" s="21">
        <v>0</v>
      </c>
      <c r="R38" s="21">
        <v>2500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</row>
    <row r="39" spans="1:24" x14ac:dyDescent="0.25">
      <c r="A39" s="17" t="s">
        <v>38</v>
      </c>
      <c r="B39" s="20">
        <f t="shared" si="15"/>
        <v>98550</v>
      </c>
      <c r="C39" s="21">
        <v>57520</v>
      </c>
      <c r="D39" s="21">
        <v>830</v>
      </c>
      <c r="E39" s="21">
        <v>0</v>
      </c>
      <c r="F39" s="21">
        <v>100</v>
      </c>
      <c r="G39" s="21">
        <v>0</v>
      </c>
      <c r="H39" s="21">
        <v>4300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34000</v>
      </c>
      <c r="P39" s="21">
        <v>0</v>
      </c>
      <c r="Q39" s="21">
        <v>0</v>
      </c>
      <c r="R39" s="21">
        <v>1800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</row>
    <row r="40" spans="1:24" x14ac:dyDescent="0.25">
      <c r="A40" s="17" t="s">
        <v>42</v>
      </c>
      <c r="B40" s="20">
        <f t="shared" si="15"/>
        <v>375320</v>
      </c>
      <c r="C40" s="21">
        <v>264800</v>
      </c>
      <c r="D40" s="21">
        <v>3970</v>
      </c>
      <c r="E40" s="21">
        <v>0</v>
      </c>
      <c r="F40" s="21">
        <v>400</v>
      </c>
      <c r="G40" s="21">
        <v>850</v>
      </c>
      <c r="H40" s="21">
        <v>5500</v>
      </c>
      <c r="I40" s="21">
        <v>0</v>
      </c>
      <c r="J40" s="21">
        <v>0</v>
      </c>
      <c r="K40" s="21">
        <v>600</v>
      </c>
      <c r="L40" s="21">
        <v>0</v>
      </c>
      <c r="M40" s="21">
        <v>0</v>
      </c>
      <c r="N40" s="21">
        <v>0</v>
      </c>
      <c r="O40" s="21">
        <v>80000</v>
      </c>
      <c r="P40" s="21">
        <v>0</v>
      </c>
      <c r="Q40" s="21">
        <v>0</v>
      </c>
      <c r="R40" s="21">
        <v>5000</v>
      </c>
      <c r="S40" s="21">
        <v>0</v>
      </c>
      <c r="T40" s="21">
        <v>0</v>
      </c>
      <c r="U40" s="21">
        <v>13000</v>
      </c>
      <c r="V40" s="21">
        <v>1200</v>
      </c>
      <c r="W40" s="21">
        <v>0</v>
      </c>
      <c r="X40" s="21">
        <v>0</v>
      </c>
    </row>
    <row r="41" spans="1:24" s="2" customFormat="1" x14ac:dyDescent="0.25">
      <c r="A41" s="22" t="s">
        <v>47</v>
      </c>
      <c r="B41" s="23">
        <f t="shared" si="15"/>
        <v>387600</v>
      </c>
      <c r="C41" s="23">
        <f t="shared" ref="C41:X41" si="17">IFERROR(ROUND(SUM(C42:C44), 2), 0)</f>
        <v>274000</v>
      </c>
      <c r="D41" s="23">
        <f t="shared" si="17"/>
        <v>4200</v>
      </c>
      <c r="E41" s="23">
        <f t="shared" si="17"/>
        <v>400</v>
      </c>
      <c r="F41" s="23">
        <f t="shared" si="17"/>
        <v>400</v>
      </c>
      <c r="G41" s="23">
        <f t="shared" si="17"/>
        <v>300</v>
      </c>
      <c r="H41" s="23">
        <f t="shared" si="17"/>
        <v>23000</v>
      </c>
      <c r="I41" s="23">
        <f t="shared" si="17"/>
        <v>0</v>
      </c>
      <c r="J41" s="23">
        <f t="shared" si="17"/>
        <v>0</v>
      </c>
      <c r="K41" s="23">
        <f t="shared" si="17"/>
        <v>500</v>
      </c>
      <c r="L41" s="23">
        <f t="shared" si="17"/>
        <v>0</v>
      </c>
      <c r="M41" s="23">
        <f t="shared" si="17"/>
        <v>0</v>
      </c>
      <c r="N41" s="23">
        <f t="shared" si="17"/>
        <v>0</v>
      </c>
      <c r="O41" s="23">
        <f t="shared" si="17"/>
        <v>59000</v>
      </c>
      <c r="P41" s="23">
        <f t="shared" si="17"/>
        <v>0</v>
      </c>
      <c r="Q41" s="23">
        <f t="shared" si="17"/>
        <v>0</v>
      </c>
      <c r="R41" s="23">
        <f t="shared" si="17"/>
        <v>10400</v>
      </c>
      <c r="S41" s="23">
        <f t="shared" si="17"/>
        <v>0</v>
      </c>
      <c r="T41" s="23">
        <f t="shared" si="17"/>
        <v>0</v>
      </c>
      <c r="U41" s="23">
        <f t="shared" si="17"/>
        <v>15000</v>
      </c>
      <c r="V41" s="23">
        <f t="shared" si="17"/>
        <v>400</v>
      </c>
      <c r="W41" s="23">
        <f t="shared" si="17"/>
        <v>0</v>
      </c>
      <c r="X41" s="23">
        <f t="shared" si="17"/>
        <v>0</v>
      </c>
    </row>
    <row r="42" spans="1:24" x14ac:dyDescent="0.25">
      <c r="A42" s="17" t="s">
        <v>32</v>
      </c>
      <c r="B42" s="20">
        <f t="shared" si="15"/>
        <v>48800</v>
      </c>
      <c r="C42" s="21">
        <v>46200</v>
      </c>
      <c r="D42" s="21">
        <v>700</v>
      </c>
      <c r="E42" s="21">
        <v>400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1000</v>
      </c>
      <c r="S42" s="21">
        <v>0</v>
      </c>
      <c r="T42" s="21">
        <v>0</v>
      </c>
      <c r="U42" s="21">
        <v>500</v>
      </c>
      <c r="V42" s="21">
        <v>0</v>
      </c>
      <c r="W42" s="21">
        <v>0</v>
      </c>
      <c r="X42" s="21">
        <v>0</v>
      </c>
    </row>
    <row r="43" spans="1:24" x14ac:dyDescent="0.25">
      <c r="A43" s="17" t="s">
        <v>38</v>
      </c>
      <c r="B43" s="20">
        <f t="shared" si="15"/>
        <v>39900</v>
      </c>
      <c r="C43" s="21">
        <v>12200</v>
      </c>
      <c r="D43" s="21">
        <v>200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26000</v>
      </c>
      <c r="P43" s="21">
        <v>0</v>
      </c>
      <c r="Q43" s="21">
        <v>0</v>
      </c>
      <c r="R43" s="21">
        <v>1000</v>
      </c>
      <c r="S43" s="21">
        <v>0</v>
      </c>
      <c r="T43" s="21">
        <v>0</v>
      </c>
      <c r="U43" s="21">
        <v>500</v>
      </c>
      <c r="V43" s="21">
        <v>0</v>
      </c>
      <c r="W43" s="21">
        <v>0</v>
      </c>
      <c r="X43" s="21">
        <v>0</v>
      </c>
    </row>
    <row r="44" spans="1:24" x14ac:dyDescent="0.25">
      <c r="A44" s="17" t="s">
        <v>44</v>
      </c>
      <c r="B44" s="20">
        <f t="shared" si="15"/>
        <v>298900</v>
      </c>
      <c r="C44" s="21">
        <v>215600</v>
      </c>
      <c r="D44" s="21">
        <v>3300</v>
      </c>
      <c r="E44" s="21">
        <v>0</v>
      </c>
      <c r="F44" s="21">
        <v>400</v>
      </c>
      <c r="G44" s="21">
        <v>300</v>
      </c>
      <c r="H44" s="21">
        <v>23000</v>
      </c>
      <c r="I44" s="21">
        <v>0</v>
      </c>
      <c r="J44" s="21">
        <v>0</v>
      </c>
      <c r="K44" s="21">
        <v>500</v>
      </c>
      <c r="L44" s="21">
        <v>0</v>
      </c>
      <c r="M44" s="21">
        <v>0</v>
      </c>
      <c r="N44" s="21">
        <v>0</v>
      </c>
      <c r="O44" s="21">
        <v>33000</v>
      </c>
      <c r="P44" s="21">
        <v>0</v>
      </c>
      <c r="Q44" s="21">
        <v>0</v>
      </c>
      <c r="R44" s="21">
        <v>8400</v>
      </c>
      <c r="S44" s="21">
        <v>0</v>
      </c>
      <c r="T44" s="21">
        <v>0</v>
      </c>
      <c r="U44" s="21">
        <v>14000</v>
      </c>
      <c r="V44" s="21">
        <v>400</v>
      </c>
      <c r="W44" s="21">
        <v>0</v>
      </c>
      <c r="X44" s="21">
        <v>0</v>
      </c>
    </row>
    <row r="45" spans="1:24" s="2" customFormat="1" x14ac:dyDescent="0.25">
      <c r="A45" s="22" t="s">
        <v>48</v>
      </c>
      <c r="B45" s="23">
        <f t="shared" si="15"/>
        <v>386700</v>
      </c>
      <c r="C45" s="23">
        <f t="shared" ref="C45:X45" si="18">IFERROR(ROUND(SUM(C46:C47), 2), 0)</f>
        <v>282800</v>
      </c>
      <c r="D45" s="23">
        <f t="shared" si="18"/>
        <v>3700</v>
      </c>
      <c r="E45" s="23">
        <f t="shared" si="18"/>
        <v>5500</v>
      </c>
      <c r="F45" s="23">
        <f t="shared" si="18"/>
        <v>400</v>
      </c>
      <c r="G45" s="23">
        <f t="shared" si="18"/>
        <v>900</v>
      </c>
      <c r="H45" s="23">
        <f t="shared" si="18"/>
        <v>14500</v>
      </c>
      <c r="I45" s="23">
        <f t="shared" si="18"/>
        <v>0</v>
      </c>
      <c r="J45" s="23">
        <f t="shared" si="18"/>
        <v>0</v>
      </c>
      <c r="K45" s="23">
        <f>IFERROR(ROUND(SUM(K46:K47), 2), 0)</f>
        <v>500</v>
      </c>
      <c r="L45" s="23">
        <f t="shared" si="18"/>
        <v>0</v>
      </c>
      <c r="M45" s="23">
        <f t="shared" si="18"/>
        <v>0</v>
      </c>
      <c r="N45" s="23">
        <f t="shared" si="18"/>
        <v>0</v>
      </c>
      <c r="O45" s="23">
        <f t="shared" si="18"/>
        <v>60000</v>
      </c>
      <c r="P45" s="23">
        <f t="shared" si="18"/>
        <v>0</v>
      </c>
      <c r="Q45" s="23">
        <f t="shared" si="18"/>
        <v>0</v>
      </c>
      <c r="R45" s="23">
        <f t="shared" si="18"/>
        <v>5000</v>
      </c>
      <c r="S45" s="23">
        <f t="shared" si="18"/>
        <v>0</v>
      </c>
      <c r="T45" s="23">
        <f t="shared" si="18"/>
        <v>0</v>
      </c>
      <c r="U45" s="23">
        <f t="shared" si="18"/>
        <v>12200</v>
      </c>
      <c r="V45" s="23">
        <f t="shared" si="18"/>
        <v>1200</v>
      </c>
      <c r="W45" s="23">
        <f t="shared" si="18"/>
        <v>0</v>
      </c>
      <c r="X45" s="23">
        <f t="shared" si="18"/>
        <v>0</v>
      </c>
    </row>
    <row r="46" spans="1:24" x14ac:dyDescent="0.25">
      <c r="A46" s="17" t="s">
        <v>32</v>
      </c>
      <c r="B46" s="20">
        <f t="shared" si="15"/>
        <v>160500</v>
      </c>
      <c r="C46" s="21">
        <v>138000</v>
      </c>
      <c r="D46" s="21">
        <v>1800</v>
      </c>
      <c r="E46" s="21">
        <v>5500</v>
      </c>
      <c r="F46" s="21">
        <v>200</v>
      </c>
      <c r="G46" s="21">
        <v>400</v>
      </c>
      <c r="H46" s="21">
        <v>0</v>
      </c>
      <c r="I46" s="21">
        <v>0</v>
      </c>
      <c r="J46" s="21">
        <v>0</v>
      </c>
      <c r="K46" s="21">
        <v>100</v>
      </c>
      <c r="L46" s="21">
        <v>0</v>
      </c>
      <c r="M46" s="21">
        <v>0</v>
      </c>
      <c r="N46" s="21">
        <v>0</v>
      </c>
      <c r="O46" s="21">
        <v>13000</v>
      </c>
      <c r="P46" s="21">
        <v>0</v>
      </c>
      <c r="Q46" s="21">
        <v>0</v>
      </c>
      <c r="R46" s="21">
        <v>1500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</row>
    <row r="47" spans="1:24" x14ac:dyDescent="0.25">
      <c r="A47" s="17" t="s">
        <v>42</v>
      </c>
      <c r="B47" s="20">
        <f t="shared" si="15"/>
        <v>226200</v>
      </c>
      <c r="C47" s="21">
        <v>144800</v>
      </c>
      <c r="D47" s="21">
        <v>1900</v>
      </c>
      <c r="E47" s="21">
        <v>0</v>
      </c>
      <c r="F47" s="21">
        <v>200</v>
      </c>
      <c r="G47" s="21">
        <v>500</v>
      </c>
      <c r="H47" s="21">
        <v>14500</v>
      </c>
      <c r="I47" s="21">
        <v>0</v>
      </c>
      <c r="J47" s="21">
        <v>0</v>
      </c>
      <c r="K47" s="21">
        <v>400</v>
      </c>
      <c r="L47" s="21">
        <v>0</v>
      </c>
      <c r="M47" s="21">
        <v>0</v>
      </c>
      <c r="N47" s="21">
        <v>0</v>
      </c>
      <c r="O47" s="21">
        <v>47000</v>
      </c>
      <c r="P47" s="21">
        <v>0</v>
      </c>
      <c r="Q47" s="21">
        <v>0</v>
      </c>
      <c r="R47" s="21">
        <v>3500</v>
      </c>
      <c r="S47" s="21">
        <v>0</v>
      </c>
      <c r="T47" s="21">
        <v>0</v>
      </c>
      <c r="U47" s="21">
        <v>12200</v>
      </c>
      <c r="V47" s="21">
        <v>1200</v>
      </c>
      <c r="W47" s="21">
        <v>0</v>
      </c>
      <c r="X47" s="21">
        <v>0</v>
      </c>
    </row>
    <row r="48" spans="1:24" s="2" customFormat="1" x14ac:dyDescent="0.25">
      <c r="A48" s="22" t="s">
        <v>49</v>
      </c>
      <c r="B48" s="23">
        <f t="shared" si="15"/>
        <v>388800</v>
      </c>
      <c r="C48" s="23">
        <f t="shared" ref="C48:X48" si="19">IFERROR(ROUND(SUM(C49:C50), 2), 0)</f>
        <v>307800</v>
      </c>
      <c r="D48" s="23">
        <f t="shared" si="19"/>
        <v>4500</v>
      </c>
      <c r="E48" s="23">
        <f t="shared" si="19"/>
        <v>3000</v>
      </c>
      <c r="F48" s="23">
        <f t="shared" si="19"/>
        <v>200</v>
      </c>
      <c r="G48" s="23">
        <f t="shared" si="19"/>
        <v>400</v>
      </c>
      <c r="H48" s="23">
        <f t="shared" si="19"/>
        <v>9000</v>
      </c>
      <c r="I48" s="23">
        <f t="shared" si="19"/>
        <v>0</v>
      </c>
      <c r="J48" s="23">
        <f t="shared" si="19"/>
        <v>0</v>
      </c>
      <c r="K48" s="23">
        <f t="shared" si="19"/>
        <v>700</v>
      </c>
      <c r="L48" s="23">
        <f t="shared" si="19"/>
        <v>0</v>
      </c>
      <c r="M48" s="23">
        <f t="shared" si="19"/>
        <v>0</v>
      </c>
      <c r="N48" s="23">
        <f t="shared" si="19"/>
        <v>0</v>
      </c>
      <c r="O48" s="23">
        <f t="shared" si="19"/>
        <v>52000</v>
      </c>
      <c r="P48" s="23">
        <f t="shared" si="19"/>
        <v>0</v>
      </c>
      <c r="Q48" s="23">
        <f t="shared" si="19"/>
        <v>0</v>
      </c>
      <c r="R48" s="23">
        <f t="shared" si="19"/>
        <v>5000</v>
      </c>
      <c r="S48" s="23">
        <f t="shared" si="19"/>
        <v>0</v>
      </c>
      <c r="T48" s="23">
        <f t="shared" si="19"/>
        <v>0</v>
      </c>
      <c r="U48" s="23">
        <f t="shared" si="19"/>
        <v>5000</v>
      </c>
      <c r="V48" s="23">
        <f t="shared" si="19"/>
        <v>1200</v>
      </c>
      <c r="W48" s="23">
        <f t="shared" si="19"/>
        <v>0</v>
      </c>
      <c r="X48" s="23">
        <f t="shared" si="19"/>
        <v>0</v>
      </c>
    </row>
    <row r="49" spans="1:24" x14ac:dyDescent="0.25">
      <c r="A49" s="17" t="s">
        <v>32</v>
      </c>
      <c r="B49" s="20">
        <f t="shared" si="15"/>
        <v>135000</v>
      </c>
      <c r="C49" s="21">
        <v>119500</v>
      </c>
      <c r="D49" s="21">
        <v>1800</v>
      </c>
      <c r="E49" s="21">
        <v>3000</v>
      </c>
      <c r="F49" s="21">
        <v>0</v>
      </c>
      <c r="G49" s="21">
        <v>100</v>
      </c>
      <c r="H49" s="21">
        <v>0</v>
      </c>
      <c r="I49" s="21">
        <v>0</v>
      </c>
      <c r="J49" s="21">
        <v>0</v>
      </c>
      <c r="K49" s="21">
        <v>100</v>
      </c>
      <c r="L49" s="21">
        <v>0</v>
      </c>
      <c r="M49" s="21">
        <v>0</v>
      </c>
      <c r="N49" s="21">
        <v>0</v>
      </c>
      <c r="O49" s="21">
        <v>8500</v>
      </c>
      <c r="P49" s="21">
        <v>0</v>
      </c>
      <c r="Q49" s="21">
        <v>0</v>
      </c>
      <c r="R49" s="21">
        <v>2000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</row>
    <row r="50" spans="1:24" x14ac:dyDescent="0.25">
      <c r="A50" s="17" t="s">
        <v>42</v>
      </c>
      <c r="B50" s="20">
        <f>IFERROR(ROUND(C50+D50+E50+F50+G50+H50+I50+J50+L50+K50+M50+N50+O50+P50+Q50+R50+S50+T50+U50+V50+W50+X50, 2), 0)</f>
        <v>253800</v>
      </c>
      <c r="C50" s="21">
        <v>188300</v>
      </c>
      <c r="D50" s="21">
        <v>2700</v>
      </c>
      <c r="E50" s="21">
        <v>0</v>
      </c>
      <c r="F50" s="21">
        <v>200</v>
      </c>
      <c r="G50" s="21">
        <v>300</v>
      </c>
      <c r="H50" s="21">
        <v>9000</v>
      </c>
      <c r="I50" s="21">
        <v>0</v>
      </c>
      <c r="J50" s="21">
        <v>0</v>
      </c>
      <c r="K50" s="21">
        <v>600</v>
      </c>
      <c r="L50" s="21">
        <v>0</v>
      </c>
      <c r="M50" s="21">
        <v>0</v>
      </c>
      <c r="N50" s="21">
        <v>0</v>
      </c>
      <c r="O50" s="21">
        <v>43500</v>
      </c>
      <c r="P50" s="21">
        <v>0</v>
      </c>
      <c r="Q50" s="21">
        <v>0</v>
      </c>
      <c r="R50" s="21">
        <v>3000</v>
      </c>
      <c r="S50" s="21">
        <v>0</v>
      </c>
      <c r="T50" s="21">
        <v>0</v>
      </c>
      <c r="U50" s="21">
        <v>5000</v>
      </c>
      <c r="V50" s="21">
        <v>1200</v>
      </c>
      <c r="W50" s="21">
        <v>0</v>
      </c>
      <c r="X50" s="21">
        <v>0</v>
      </c>
    </row>
    <row r="51" spans="1:24" s="2" customFormat="1" x14ac:dyDescent="0.25">
      <c r="A51" s="22" t="s">
        <v>50</v>
      </c>
      <c r="B51" s="23">
        <f>IFERROR(ROUND(C51+D51+E51+F51+G51+H51+I51+J51+L51+K51+M51+N51+O51+P51+Q51+R51+S51+T51+U51+V51+W51+X51, 2), 0)</f>
        <v>372300</v>
      </c>
      <c r="C51" s="23">
        <f>IFERROR(ROUND(SUM(C52:C53), 2), 0)</f>
        <v>280400</v>
      </c>
      <c r="D51" s="23">
        <f t="shared" ref="D51:X51" si="20">IFERROR(ROUND(SUM(D52:D53), 2), 0)</f>
        <v>4100</v>
      </c>
      <c r="E51" s="23">
        <f t="shared" si="20"/>
        <v>4500</v>
      </c>
      <c r="F51" s="23">
        <f t="shared" si="20"/>
        <v>400</v>
      </c>
      <c r="G51" s="23">
        <f t="shared" si="20"/>
        <v>300</v>
      </c>
      <c r="H51" s="23">
        <f t="shared" si="20"/>
        <v>4800</v>
      </c>
      <c r="I51" s="23">
        <f t="shared" si="20"/>
        <v>0</v>
      </c>
      <c r="J51" s="23">
        <f t="shared" si="20"/>
        <v>0</v>
      </c>
      <c r="K51" s="23">
        <f t="shared" si="20"/>
        <v>600</v>
      </c>
      <c r="L51" s="23">
        <f t="shared" si="20"/>
        <v>0</v>
      </c>
      <c r="M51" s="23">
        <f t="shared" si="20"/>
        <v>0</v>
      </c>
      <c r="N51" s="23">
        <f t="shared" si="20"/>
        <v>0</v>
      </c>
      <c r="O51" s="23">
        <f t="shared" si="20"/>
        <v>60000</v>
      </c>
      <c r="P51" s="23">
        <f t="shared" si="20"/>
        <v>0</v>
      </c>
      <c r="Q51" s="23">
        <f t="shared" si="20"/>
        <v>0</v>
      </c>
      <c r="R51" s="23">
        <f t="shared" si="20"/>
        <v>4000</v>
      </c>
      <c r="S51" s="23">
        <f t="shared" si="20"/>
        <v>0</v>
      </c>
      <c r="T51" s="23">
        <f t="shared" si="20"/>
        <v>0</v>
      </c>
      <c r="U51" s="23">
        <f t="shared" si="20"/>
        <v>12800</v>
      </c>
      <c r="V51" s="23">
        <f t="shared" si="20"/>
        <v>400</v>
      </c>
      <c r="W51" s="23">
        <f t="shared" si="20"/>
        <v>0</v>
      </c>
      <c r="X51" s="23">
        <f t="shared" si="20"/>
        <v>0</v>
      </c>
    </row>
    <row r="52" spans="1:24" x14ac:dyDescent="0.25">
      <c r="A52" s="17" t="s">
        <v>32</v>
      </c>
      <c r="B52" s="20">
        <f t="shared" si="15"/>
        <v>108300</v>
      </c>
      <c r="C52" s="21">
        <v>101000</v>
      </c>
      <c r="D52" s="21">
        <v>1500</v>
      </c>
      <c r="E52" s="21">
        <v>4500</v>
      </c>
      <c r="F52" s="21">
        <v>100</v>
      </c>
      <c r="G52" s="21">
        <v>0</v>
      </c>
      <c r="H52" s="21">
        <v>0</v>
      </c>
      <c r="I52" s="21">
        <v>0</v>
      </c>
      <c r="J52" s="21">
        <v>0</v>
      </c>
      <c r="K52" s="21">
        <v>200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1000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</row>
    <row r="53" spans="1:24" ht="14.25" customHeight="1" x14ac:dyDescent="0.25">
      <c r="A53" s="17" t="s">
        <v>42</v>
      </c>
      <c r="B53" s="20">
        <f t="shared" si="15"/>
        <v>264000</v>
      </c>
      <c r="C53" s="21">
        <v>179400</v>
      </c>
      <c r="D53" s="21">
        <v>2600</v>
      </c>
      <c r="E53" s="21">
        <v>0</v>
      </c>
      <c r="F53" s="21">
        <v>300</v>
      </c>
      <c r="G53" s="21">
        <v>300</v>
      </c>
      <c r="H53" s="21">
        <v>4800</v>
      </c>
      <c r="I53" s="21">
        <v>0</v>
      </c>
      <c r="J53" s="21">
        <v>0</v>
      </c>
      <c r="K53" s="21">
        <v>400</v>
      </c>
      <c r="L53" s="21">
        <v>0</v>
      </c>
      <c r="M53" s="21">
        <v>0</v>
      </c>
      <c r="N53" s="21">
        <v>0</v>
      </c>
      <c r="O53" s="21">
        <v>60000</v>
      </c>
      <c r="P53" s="21">
        <v>0</v>
      </c>
      <c r="Q53" s="21">
        <v>0</v>
      </c>
      <c r="R53" s="21">
        <v>3000</v>
      </c>
      <c r="S53" s="21">
        <v>0</v>
      </c>
      <c r="T53" s="21">
        <v>0</v>
      </c>
      <c r="U53" s="21">
        <v>12800</v>
      </c>
      <c r="V53" s="21">
        <v>400</v>
      </c>
      <c r="W53" s="21">
        <v>0</v>
      </c>
      <c r="X53" s="21">
        <v>0</v>
      </c>
    </row>
    <row r="54" spans="1:24" s="2" customFormat="1" x14ac:dyDescent="0.25">
      <c r="A54" s="22" t="s">
        <v>51</v>
      </c>
      <c r="B54" s="23">
        <f t="shared" si="15"/>
        <v>332700</v>
      </c>
      <c r="C54" s="23">
        <f t="shared" ref="C54:X54" si="21">IFERROR(ROUND(SUM(C55:C56), 2), 0)</f>
        <v>219000</v>
      </c>
      <c r="D54" s="23">
        <f t="shared" si="21"/>
        <v>3200</v>
      </c>
      <c r="E54" s="23">
        <f t="shared" si="21"/>
        <v>1000</v>
      </c>
      <c r="F54" s="23">
        <f t="shared" si="21"/>
        <v>300</v>
      </c>
      <c r="G54" s="23">
        <f t="shared" si="21"/>
        <v>400</v>
      </c>
      <c r="H54" s="23">
        <f t="shared" si="21"/>
        <v>10600</v>
      </c>
      <c r="I54" s="23">
        <f t="shared" si="21"/>
        <v>0</v>
      </c>
      <c r="J54" s="23">
        <f t="shared" si="21"/>
        <v>0</v>
      </c>
      <c r="K54" s="23">
        <f t="shared" si="21"/>
        <v>500</v>
      </c>
      <c r="L54" s="23">
        <f t="shared" si="21"/>
        <v>0</v>
      </c>
      <c r="M54" s="23">
        <f t="shared" si="21"/>
        <v>0</v>
      </c>
      <c r="N54" s="23">
        <f t="shared" si="21"/>
        <v>0</v>
      </c>
      <c r="O54" s="23">
        <f t="shared" si="21"/>
        <v>80000</v>
      </c>
      <c r="P54" s="23">
        <f t="shared" si="21"/>
        <v>0</v>
      </c>
      <c r="Q54" s="23">
        <f t="shared" si="21"/>
        <v>0</v>
      </c>
      <c r="R54" s="23">
        <f t="shared" si="21"/>
        <v>3000</v>
      </c>
      <c r="S54" s="23">
        <f t="shared" si="21"/>
        <v>0</v>
      </c>
      <c r="T54" s="23">
        <f t="shared" si="21"/>
        <v>0</v>
      </c>
      <c r="U54" s="23">
        <f t="shared" si="21"/>
        <v>13500</v>
      </c>
      <c r="V54" s="23">
        <f t="shared" si="21"/>
        <v>1200</v>
      </c>
      <c r="W54" s="23">
        <f t="shared" si="21"/>
        <v>0</v>
      </c>
      <c r="X54" s="23">
        <f t="shared" si="21"/>
        <v>0</v>
      </c>
    </row>
    <row r="55" spans="1:24" x14ac:dyDescent="0.25">
      <c r="A55" s="17" t="s">
        <v>32</v>
      </c>
      <c r="B55" s="20">
        <f t="shared" si="15"/>
        <v>72400</v>
      </c>
      <c r="C55" s="21">
        <v>70000</v>
      </c>
      <c r="D55" s="21">
        <v>800</v>
      </c>
      <c r="E55" s="21">
        <v>1000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100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500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</row>
    <row r="56" spans="1:24" x14ac:dyDescent="0.25">
      <c r="A56" s="17" t="s">
        <v>42</v>
      </c>
      <c r="B56" s="20">
        <f t="shared" si="15"/>
        <v>260300</v>
      </c>
      <c r="C56" s="21">
        <v>149000</v>
      </c>
      <c r="D56" s="21">
        <v>2400</v>
      </c>
      <c r="E56" s="21">
        <v>0</v>
      </c>
      <c r="F56" s="21">
        <v>300</v>
      </c>
      <c r="G56" s="21">
        <v>400</v>
      </c>
      <c r="H56" s="21">
        <v>10600</v>
      </c>
      <c r="I56" s="21">
        <v>0</v>
      </c>
      <c r="J56" s="21">
        <v>0</v>
      </c>
      <c r="K56" s="21">
        <v>400</v>
      </c>
      <c r="L56" s="21">
        <v>0</v>
      </c>
      <c r="M56" s="21">
        <v>0</v>
      </c>
      <c r="N56" s="21">
        <v>0</v>
      </c>
      <c r="O56" s="21">
        <v>80000</v>
      </c>
      <c r="P56" s="21">
        <v>0</v>
      </c>
      <c r="Q56" s="21">
        <v>0</v>
      </c>
      <c r="R56" s="21">
        <v>2500</v>
      </c>
      <c r="S56" s="21">
        <v>0</v>
      </c>
      <c r="T56" s="21">
        <v>0</v>
      </c>
      <c r="U56" s="21">
        <v>13500</v>
      </c>
      <c r="V56" s="21">
        <v>1200</v>
      </c>
      <c r="W56" s="21">
        <v>0</v>
      </c>
      <c r="X56" s="21">
        <v>0</v>
      </c>
    </row>
    <row r="57" spans="1:24" s="2" customFormat="1" x14ac:dyDescent="0.25">
      <c r="A57" s="22" t="s">
        <v>52</v>
      </c>
      <c r="B57" s="23">
        <f t="shared" si="15"/>
        <v>688000</v>
      </c>
      <c r="C57" s="23">
        <f t="shared" ref="C57:X57" si="22">IFERROR(ROUND(SUM(C58:C60), 2), 0)</f>
        <v>520000</v>
      </c>
      <c r="D57" s="23">
        <f t="shared" si="22"/>
        <v>7100</v>
      </c>
      <c r="E57" s="23">
        <f t="shared" si="22"/>
        <v>0</v>
      </c>
      <c r="F57" s="23">
        <f t="shared" si="22"/>
        <v>700</v>
      </c>
      <c r="G57" s="23">
        <f t="shared" si="22"/>
        <v>900</v>
      </c>
      <c r="H57" s="23">
        <f t="shared" si="22"/>
        <v>35000</v>
      </c>
      <c r="I57" s="23">
        <f t="shared" si="22"/>
        <v>0</v>
      </c>
      <c r="J57" s="23">
        <f t="shared" si="22"/>
        <v>0</v>
      </c>
      <c r="K57" s="23">
        <f t="shared" si="22"/>
        <v>0</v>
      </c>
      <c r="L57" s="23">
        <f t="shared" si="22"/>
        <v>0</v>
      </c>
      <c r="M57" s="23">
        <f t="shared" si="22"/>
        <v>0</v>
      </c>
      <c r="N57" s="23">
        <f t="shared" si="22"/>
        <v>0</v>
      </c>
      <c r="O57" s="23">
        <f t="shared" si="22"/>
        <v>87500</v>
      </c>
      <c r="P57" s="23">
        <f t="shared" si="22"/>
        <v>0</v>
      </c>
      <c r="Q57" s="23">
        <f t="shared" si="22"/>
        <v>0</v>
      </c>
      <c r="R57" s="23">
        <f t="shared" si="22"/>
        <v>17500</v>
      </c>
      <c r="S57" s="23">
        <f t="shared" si="22"/>
        <v>0</v>
      </c>
      <c r="T57" s="23">
        <f t="shared" si="22"/>
        <v>0</v>
      </c>
      <c r="U57" s="23">
        <f t="shared" si="22"/>
        <v>18500</v>
      </c>
      <c r="V57" s="23">
        <f t="shared" si="22"/>
        <v>800</v>
      </c>
      <c r="W57" s="23">
        <f t="shared" si="22"/>
        <v>0</v>
      </c>
      <c r="X57" s="23">
        <f t="shared" si="22"/>
        <v>0</v>
      </c>
    </row>
    <row r="58" spans="1:24" x14ac:dyDescent="0.25">
      <c r="A58" s="17" t="s">
        <v>32</v>
      </c>
      <c r="B58" s="20">
        <f t="shared" si="15"/>
        <v>167600</v>
      </c>
      <c r="C58" s="21">
        <v>150500</v>
      </c>
      <c r="D58" s="21">
        <v>2100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3000</v>
      </c>
      <c r="S58" s="21">
        <v>0</v>
      </c>
      <c r="T58" s="21">
        <v>0</v>
      </c>
      <c r="U58" s="21">
        <v>12000</v>
      </c>
      <c r="V58" s="21">
        <v>0</v>
      </c>
      <c r="W58" s="21">
        <v>0</v>
      </c>
      <c r="X58" s="21">
        <v>0</v>
      </c>
    </row>
    <row r="59" spans="1:24" x14ac:dyDescent="0.25">
      <c r="A59" s="17" t="s">
        <v>42</v>
      </c>
      <c r="B59" s="20">
        <f t="shared" si="15"/>
        <v>218450</v>
      </c>
      <c r="C59" s="21">
        <v>140500</v>
      </c>
      <c r="D59" s="21">
        <v>1900</v>
      </c>
      <c r="E59" s="21">
        <v>0</v>
      </c>
      <c r="F59" s="21">
        <v>300</v>
      </c>
      <c r="G59" s="21">
        <v>350</v>
      </c>
      <c r="H59" s="21">
        <v>15000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50000</v>
      </c>
      <c r="P59" s="21">
        <v>0</v>
      </c>
      <c r="Q59" s="21">
        <v>0</v>
      </c>
      <c r="R59" s="21">
        <v>3500</v>
      </c>
      <c r="S59" s="21">
        <v>0</v>
      </c>
      <c r="T59" s="21">
        <v>0</v>
      </c>
      <c r="U59" s="21">
        <v>6500</v>
      </c>
      <c r="V59" s="21">
        <v>400</v>
      </c>
      <c r="W59" s="21">
        <v>0</v>
      </c>
      <c r="X59" s="21">
        <v>0</v>
      </c>
    </row>
    <row r="60" spans="1:24" x14ac:dyDescent="0.25">
      <c r="A60" s="17" t="s">
        <v>44</v>
      </c>
      <c r="B60" s="20">
        <f t="shared" si="15"/>
        <v>301950</v>
      </c>
      <c r="C60" s="21">
        <v>229000</v>
      </c>
      <c r="D60" s="21">
        <v>3100</v>
      </c>
      <c r="E60" s="21">
        <v>0</v>
      </c>
      <c r="F60" s="21">
        <v>400</v>
      </c>
      <c r="G60" s="21">
        <v>550</v>
      </c>
      <c r="H60" s="21">
        <v>20000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37500</v>
      </c>
      <c r="P60" s="21">
        <v>0</v>
      </c>
      <c r="Q60" s="21">
        <v>0</v>
      </c>
      <c r="R60" s="21">
        <v>11000</v>
      </c>
      <c r="S60" s="21">
        <v>0</v>
      </c>
      <c r="T60" s="21">
        <v>0</v>
      </c>
      <c r="U60" s="21">
        <v>0</v>
      </c>
      <c r="V60" s="21">
        <v>400</v>
      </c>
      <c r="W60" s="21">
        <v>0</v>
      </c>
      <c r="X60" s="21">
        <v>0</v>
      </c>
    </row>
    <row r="61" spans="1:24" s="2" customFormat="1" x14ac:dyDescent="0.25">
      <c r="A61" s="22" t="s">
        <v>53</v>
      </c>
      <c r="B61" s="23">
        <f t="shared" si="15"/>
        <v>1056200</v>
      </c>
      <c r="C61" s="23">
        <f t="shared" ref="C61:X61" si="23">IFERROR(ROUND(C62, 2), 0)</f>
        <v>995000</v>
      </c>
      <c r="D61" s="23">
        <f t="shared" si="23"/>
        <v>15200</v>
      </c>
      <c r="E61" s="23">
        <f t="shared" si="23"/>
        <v>0</v>
      </c>
      <c r="F61" s="23">
        <f t="shared" si="23"/>
        <v>0</v>
      </c>
      <c r="G61" s="23">
        <f t="shared" si="23"/>
        <v>0</v>
      </c>
      <c r="H61" s="23">
        <f t="shared" si="23"/>
        <v>0</v>
      </c>
      <c r="I61" s="23">
        <f t="shared" si="23"/>
        <v>0</v>
      </c>
      <c r="J61" s="23">
        <f t="shared" si="23"/>
        <v>0</v>
      </c>
      <c r="K61" s="23">
        <f t="shared" si="23"/>
        <v>0</v>
      </c>
      <c r="L61" s="23">
        <f t="shared" si="23"/>
        <v>0</v>
      </c>
      <c r="M61" s="23">
        <f t="shared" si="23"/>
        <v>0</v>
      </c>
      <c r="N61" s="23">
        <f t="shared" si="23"/>
        <v>0</v>
      </c>
      <c r="O61" s="23">
        <f t="shared" si="23"/>
        <v>16000</v>
      </c>
      <c r="P61" s="23">
        <f t="shared" si="23"/>
        <v>0</v>
      </c>
      <c r="Q61" s="23">
        <f t="shared" si="23"/>
        <v>0</v>
      </c>
      <c r="R61" s="23">
        <f t="shared" si="23"/>
        <v>4000</v>
      </c>
      <c r="S61" s="23">
        <f t="shared" si="23"/>
        <v>0</v>
      </c>
      <c r="T61" s="23">
        <f t="shared" si="23"/>
        <v>0</v>
      </c>
      <c r="U61" s="23">
        <f t="shared" si="23"/>
        <v>26000</v>
      </c>
      <c r="V61" s="23">
        <f t="shared" si="23"/>
        <v>0</v>
      </c>
      <c r="W61" s="23">
        <f t="shared" si="23"/>
        <v>0</v>
      </c>
      <c r="X61" s="23">
        <f t="shared" si="23"/>
        <v>0</v>
      </c>
    </row>
    <row r="62" spans="1:24" x14ac:dyDescent="0.25">
      <c r="A62" s="17" t="s">
        <v>54</v>
      </c>
      <c r="B62" s="20">
        <f t="shared" si="15"/>
        <v>1056200</v>
      </c>
      <c r="C62" s="21">
        <v>995000</v>
      </c>
      <c r="D62" s="21">
        <v>15200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16000</v>
      </c>
      <c r="P62" s="21">
        <v>0</v>
      </c>
      <c r="Q62" s="21">
        <v>0</v>
      </c>
      <c r="R62" s="21">
        <v>4000</v>
      </c>
      <c r="S62" s="21">
        <v>0</v>
      </c>
      <c r="T62" s="21">
        <v>0</v>
      </c>
      <c r="U62" s="21">
        <v>26000</v>
      </c>
      <c r="V62" s="21">
        <v>0</v>
      </c>
      <c r="W62" s="21">
        <v>0</v>
      </c>
      <c r="X62" s="21">
        <v>0</v>
      </c>
    </row>
    <row r="63" spans="1:24" s="2" customFormat="1" x14ac:dyDescent="0.25">
      <c r="A63" s="22" t="s">
        <v>55</v>
      </c>
      <c r="B63" s="23">
        <f t="shared" si="15"/>
        <v>5200</v>
      </c>
      <c r="C63" s="23">
        <f t="shared" ref="C63:X63" si="24">IFERROR(ROUND(C64, 2), 0)</f>
        <v>0</v>
      </c>
      <c r="D63" s="23">
        <f t="shared" si="24"/>
        <v>0</v>
      </c>
      <c r="E63" s="23">
        <f t="shared" si="24"/>
        <v>0</v>
      </c>
      <c r="F63" s="23">
        <f t="shared" si="24"/>
        <v>0</v>
      </c>
      <c r="G63" s="23">
        <f t="shared" si="24"/>
        <v>0</v>
      </c>
      <c r="H63" s="23">
        <f t="shared" si="24"/>
        <v>0</v>
      </c>
      <c r="I63" s="23">
        <f t="shared" si="24"/>
        <v>0</v>
      </c>
      <c r="J63" s="23">
        <f t="shared" si="24"/>
        <v>0</v>
      </c>
      <c r="K63" s="23">
        <f t="shared" si="24"/>
        <v>0</v>
      </c>
      <c r="L63" s="23">
        <f t="shared" si="24"/>
        <v>0</v>
      </c>
      <c r="M63" s="23">
        <f t="shared" si="24"/>
        <v>0</v>
      </c>
      <c r="N63" s="23">
        <f t="shared" si="24"/>
        <v>0</v>
      </c>
      <c r="O63" s="23">
        <f t="shared" si="24"/>
        <v>0</v>
      </c>
      <c r="P63" s="23">
        <f t="shared" si="24"/>
        <v>0</v>
      </c>
      <c r="Q63" s="23">
        <f t="shared" si="24"/>
        <v>0</v>
      </c>
      <c r="R63" s="23">
        <f t="shared" si="24"/>
        <v>0</v>
      </c>
      <c r="S63" s="23">
        <f t="shared" si="24"/>
        <v>0</v>
      </c>
      <c r="T63" s="23">
        <f t="shared" si="24"/>
        <v>0</v>
      </c>
      <c r="U63" s="23">
        <f t="shared" si="24"/>
        <v>5200</v>
      </c>
      <c r="V63" s="23">
        <f t="shared" si="24"/>
        <v>0</v>
      </c>
      <c r="W63" s="23">
        <f t="shared" si="24"/>
        <v>0</v>
      </c>
      <c r="X63" s="23">
        <f t="shared" si="24"/>
        <v>0</v>
      </c>
    </row>
    <row r="64" spans="1:24" x14ac:dyDescent="0.25">
      <c r="A64" s="17" t="s">
        <v>56</v>
      </c>
      <c r="B64" s="20">
        <f t="shared" si="15"/>
        <v>5200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5200</v>
      </c>
      <c r="V64" s="21">
        <v>0</v>
      </c>
      <c r="W64" s="21">
        <v>0</v>
      </c>
      <c r="X64" s="21">
        <v>0</v>
      </c>
    </row>
    <row r="65" spans="1:24" s="2" customFormat="1" x14ac:dyDescent="0.25">
      <c r="A65" s="22" t="s">
        <v>57</v>
      </c>
      <c r="B65" s="23">
        <f t="shared" si="15"/>
        <v>305400</v>
      </c>
      <c r="C65" s="23">
        <f t="shared" ref="C65:X65" si="25">IFERROR(ROUND(C66, 2), 0)</f>
        <v>196000</v>
      </c>
      <c r="D65" s="23">
        <f t="shared" si="25"/>
        <v>2900</v>
      </c>
      <c r="E65" s="23">
        <f t="shared" si="25"/>
        <v>0</v>
      </c>
      <c r="F65" s="23">
        <f t="shared" si="25"/>
        <v>300</v>
      </c>
      <c r="G65" s="23">
        <f t="shared" si="25"/>
        <v>300</v>
      </c>
      <c r="H65" s="23">
        <f t="shared" si="25"/>
        <v>0</v>
      </c>
      <c r="I65" s="23">
        <f t="shared" si="25"/>
        <v>0</v>
      </c>
      <c r="J65" s="23">
        <f t="shared" si="25"/>
        <v>0</v>
      </c>
      <c r="K65" s="23">
        <f t="shared" si="25"/>
        <v>700</v>
      </c>
      <c r="L65" s="23">
        <f t="shared" si="25"/>
        <v>0</v>
      </c>
      <c r="M65" s="23">
        <f t="shared" si="25"/>
        <v>0</v>
      </c>
      <c r="N65" s="23">
        <f t="shared" si="25"/>
        <v>0</v>
      </c>
      <c r="O65" s="23">
        <f t="shared" si="25"/>
        <v>74000</v>
      </c>
      <c r="P65" s="23">
        <f t="shared" si="25"/>
        <v>0</v>
      </c>
      <c r="Q65" s="23">
        <f t="shared" si="25"/>
        <v>0</v>
      </c>
      <c r="R65" s="23">
        <f t="shared" si="25"/>
        <v>17000</v>
      </c>
      <c r="S65" s="23">
        <f t="shared" si="25"/>
        <v>0</v>
      </c>
      <c r="T65" s="23">
        <f t="shared" si="25"/>
        <v>0</v>
      </c>
      <c r="U65" s="23">
        <f t="shared" si="25"/>
        <v>13000</v>
      </c>
      <c r="V65" s="23">
        <f t="shared" si="25"/>
        <v>1200</v>
      </c>
      <c r="W65" s="23">
        <f t="shared" si="25"/>
        <v>0</v>
      </c>
      <c r="X65" s="23">
        <f t="shared" si="25"/>
        <v>0</v>
      </c>
    </row>
    <row r="66" spans="1:24" x14ac:dyDescent="0.25">
      <c r="A66" s="17" t="s">
        <v>44</v>
      </c>
      <c r="B66" s="20">
        <f t="shared" si="15"/>
        <v>305400</v>
      </c>
      <c r="C66" s="21">
        <v>196000</v>
      </c>
      <c r="D66" s="21">
        <v>2900</v>
      </c>
      <c r="E66" s="21">
        <v>0</v>
      </c>
      <c r="F66" s="21">
        <v>300</v>
      </c>
      <c r="G66" s="21">
        <v>300</v>
      </c>
      <c r="H66" s="21">
        <v>0</v>
      </c>
      <c r="I66" s="21">
        <v>0</v>
      </c>
      <c r="J66" s="21">
        <v>0</v>
      </c>
      <c r="K66" s="21">
        <v>700</v>
      </c>
      <c r="L66" s="21">
        <v>0</v>
      </c>
      <c r="M66" s="21">
        <v>0</v>
      </c>
      <c r="N66" s="21">
        <v>0</v>
      </c>
      <c r="O66" s="21">
        <v>74000</v>
      </c>
      <c r="P66" s="21">
        <v>0</v>
      </c>
      <c r="Q66" s="21">
        <v>0</v>
      </c>
      <c r="R66" s="21">
        <v>17000</v>
      </c>
      <c r="S66" s="21">
        <v>0</v>
      </c>
      <c r="T66" s="21">
        <v>0</v>
      </c>
      <c r="U66" s="21">
        <v>13000</v>
      </c>
      <c r="V66" s="21">
        <v>1200</v>
      </c>
      <c r="W66" s="21">
        <v>0</v>
      </c>
      <c r="X66" s="21">
        <v>0</v>
      </c>
    </row>
    <row r="67" spans="1:24" s="2" customFormat="1" x14ac:dyDescent="0.25">
      <c r="A67" s="22" t="s">
        <v>58</v>
      </c>
      <c r="B67" s="23">
        <f t="shared" si="15"/>
        <v>104100</v>
      </c>
      <c r="C67" s="23">
        <f t="shared" ref="C67:X67" si="26">IFERROR(ROUND(SUM(C68:C69), 2), 0)</f>
        <v>70100</v>
      </c>
      <c r="D67" s="23">
        <f t="shared" si="26"/>
        <v>1600</v>
      </c>
      <c r="E67" s="23">
        <f t="shared" si="26"/>
        <v>0</v>
      </c>
      <c r="F67" s="23">
        <f t="shared" si="26"/>
        <v>200</v>
      </c>
      <c r="G67" s="23">
        <f t="shared" si="26"/>
        <v>500</v>
      </c>
      <c r="H67" s="23">
        <f t="shared" si="26"/>
        <v>0</v>
      </c>
      <c r="I67" s="23">
        <f t="shared" si="26"/>
        <v>0</v>
      </c>
      <c r="J67" s="23">
        <f t="shared" si="26"/>
        <v>0</v>
      </c>
      <c r="K67" s="23">
        <f t="shared" si="26"/>
        <v>200</v>
      </c>
      <c r="L67" s="23">
        <f t="shared" si="26"/>
        <v>0</v>
      </c>
      <c r="M67" s="23">
        <f t="shared" si="26"/>
        <v>0</v>
      </c>
      <c r="N67" s="23">
        <f t="shared" si="26"/>
        <v>0</v>
      </c>
      <c r="O67" s="23">
        <f t="shared" si="26"/>
        <v>10500</v>
      </c>
      <c r="P67" s="23">
        <f t="shared" si="26"/>
        <v>0</v>
      </c>
      <c r="Q67" s="23">
        <f t="shared" si="26"/>
        <v>0</v>
      </c>
      <c r="R67" s="23">
        <f t="shared" si="26"/>
        <v>15800</v>
      </c>
      <c r="S67" s="23">
        <f t="shared" si="26"/>
        <v>0</v>
      </c>
      <c r="T67" s="23">
        <f t="shared" si="26"/>
        <v>0</v>
      </c>
      <c r="U67" s="23">
        <f t="shared" si="26"/>
        <v>5200</v>
      </c>
      <c r="V67" s="23">
        <f t="shared" si="26"/>
        <v>0</v>
      </c>
      <c r="W67" s="23">
        <f t="shared" si="26"/>
        <v>0</v>
      </c>
      <c r="X67" s="23">
        <f t="shared" si="26"/>
        <v>0</v>
      </c>
    </row>
    <row r="68" spans="1:24" x14ac:dyDescent="0.25">
      <c r="A68" s="17" t="s">
        <v>44</v>
      </c>
      <c r="B68" s="20">
        <f t="shared" si="15"/>
        <v>90100</v>
      </c>
      <c r="C68" s="21">
        <v>70100</v>
      </c>
      <c r="D68" s="21">
        <v>1600</v>
      </c>
      <c r="E68" s="21">
        <v>0</v>
      </c>
      <c r="F68" s="21">
        <v>200</v>
      </c>
      <c r="G68" s="21">
        <v>500</v>
      </c>
      <c r="H68" s="21">
        <v>0</v>
      </c>
      <c r="I68" s="21">
        <v>0</v>
      </c>
      <c r="J68" s="21">
        <v>0</v>
      </c>
      <c r="K68" s="21">
        <v>200</v>
      </c>
      <c r="L68" s="21">
        <v>0</v>
      </c>
      <c r="M68" s="21">
        <v>0</v>
      </c>
      <c r="N68" s="21">
        <v>0</v>
      </c>
      <c r="O68" s="21">
        <v>10500</v>
      </c>
      <c r="P68" s="21">
        <v>0</v>
      </c>
      <c r="Q68" s="21">
        <v>0</v>
      </c>
      <c r="R68" s="21">
        <v>1800</v>
      </c>
      <c r="S68" s="21">
        <v>0</v>
      </c>
      <c r="T68" s="21">
        <v>0</v>
      </c>
      <c r="U68" s="21">
        <v>5200</v>
      </c>
      <c r="V68" s="21">
        <v>0</v>
      </c>
      <c r="W68" s="21">
        <v>0</v>
      </c>
      <c r="X68" s="21">
        <v>0</v>
      </c>
    </row>
    <row r="69" spans="1:24" x14ac:dyDescent="0.25">
      <c r="A69" s="17" t="s">
        <v>59</v>
      </c>
      <c r="B69" s="20">
        <f t="shared" ref="B69:B104" si="27">IFERROR(ROUND(C69+D69+E69+F69+G69+H69+I69+J69+L69+K69+M69+N69+O69+P69+Q69+R69+S69+T69+U69+V69+W69+X69, 2), 0)</f>
        <v>14000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14000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</row>
    <row r="70" spans="1:24" s="2" customFormat="1" x14ac:dyDescent="0.25">
      <c r="A70" s="22" t="s">
        <v>60</v>
      </c>
      <c r="B70" s="23">
        <f t="shared" si="27"/>
        <v>145200</v>
      </c>
      <c r="C70" s="23">
        <f t="shared" ref="C70:X70" si="28">IFERROR(ROUND(C71, 2), 0)</f>
        <v>135000</v>
      </c>
      <c r="D70" s="23">
        <f t="shared" si="28"/>
        <v>2100</v>
      </c>
      <c r="E70" s="23">
        <f t="shared" si="28"/>
        <v>0</v>
      </c>
      <c r="F70" s="23">
        <f t="shared" si="28"/>
        <v>100</v>
      </c>
      <c r="G70" s="23">
        <f t="shared" si="28"/>
        <v>850</v>
      </c>
      <c r="H70" s="23">
        <f t="shared" si="28"/>
        <v>650</v>
      </c>
      <c r="I70" s="23">
        <f t="shared" si="28"/>
        <v>0</v>
      </c>
      <c r="J70" s="23">
        <f t="shared" si="28"/>
        <v>0</v>
      </c>
      <c r="K70" s="23">
        <f t="shared" si="28"/>
        <v>200</v>
      </c>
      <c r="L70" s="23">
        <f t="shared" si="28"/>
        <v>0</v>
      </c>
      <c r="M70" s="23">
        <f t="shared" si="28"/>
        <v>0</v>
      </c>
      <c r="N70" s="23">
        <f t="shared" si="28"/>
        <v>0</v>
      </c>
      <c r="O70" s="23">
        <f t="shared" si="28"/>
        <v>6000</v>
      </c>
      <c r="P70" s="23">
        <f t="shared" si="28"/>
        <v>0</v>
      </c>
      <c r="Q70" s="23">
        <f t="shared" si="28"/>
        <v>0</v>
      </c>
      <c r="R70" s="23">
        <f t="shared" si="28"/>
        <v>300</v>
      </c>
      <c r="S70" s="23">
        <f t="shared" si="28"/>
        <v>0</v>
      </c>
      <c r="T70" s="23">
        <f t="shared" si="28"/>
        <v>0</v>
      </c>
      <c r="U70" s="23">
        <f t="shared" si="28"/>
        <v>0</v>
      </c>
      <c r="V70" s="23">
        <f t="shared" si="28"/>
        <v>0</v>
      </c>
      <c r="W70" s="23">
        <f t="shared" si="28"/>
        <v>0</v>
      </c>
      <c r="X70" s="23">
        <f t="shared" si="28"/>
        <v>0</v>
      </c>
    </row>
    <row r="71" spans="1:24" x14ac:dyDescent="0.25">
      <c r="A71" s="17" t="s">
        <v>61</v>
      </c>
      <c r="B71" s="20">
        <f t="shared" si="27"/>
        <v>145200</v>
      </c>
      <c r="C71" s="21">
        <v>135000</v>
      </c>
      <c r="D71" s="21">
        <v>2100</v>
      </c>
      <c r="E71" s="21">
        <v>0</v>
      </c>
      <c r="F71" s="21">
        <v>100</v>
      </c>
      <c r="G71" s="21">
        <v>850</v>
      </c>
      <c r="H71" s="21">
        <v>650</v>
      </c>
      <c r="I71" s="21">
        <v>0</v>
      </c>
      <c r="J71" s="21">
        <v>0</v>
      </c>
      <c r="K71" s="21">
        <v>200</v>
      </c>
      <c r="L71" s="21">
        <v>0</v>
      </c>
      <c r="M71" s="21">
        <v>0</v>
      </c>
      <c r="N71" s="21">
        <v>0</v>
      </c>
      <c r="O71" s="21">
        <v>6000</v>
      </c>
      <c r="P71" s="21">
        <v>0</v>
      </c>
      <c r="Q71" s="21">
        <v>0</v>
      </c>
      <c r="R71" s="21">
        <v>300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</row>
    <row r="72" spans="1:24" s="2" customFormat="1" x14ac:dyDescent="0.25">
      <c r="A72" s="22" t="s">
        <v>62</v>
      </c>
      <c r="B72" s="23">
        <f t="shared" si="27"/>
        <v>726300</v>
      </c>
      <c r="C72" s="23">
        <f t="shared" ref="C72:X72" si="29">IFERROR(ROUND(C73, 2), 0)</f>
        <v>713430</v>
      </c>
      <c r="D72" s="23">
        <f t="shared" si="29"/>
        <v>10370</v>
      </c>
      <c r="E72" s="23">
        <f t="shared" si="29"/>
        <v>0</v>
      </c>
      <c r="F72" s="23">
        <f t="shared" si="29"/>
        <v>0</v>
      </c>
      <c r="G72" s="23">
        <f t="shared" si="29"/>
        <v>0</v>
      </c>
      <c r="H72" s="23">
        <f t="shared" si="29"/>
        <v>0</v>
      </c>
      <c r="I72" s="23">
        <f t="shared" si="29"/>
        <v>0</v>
      </c>
      <c r="J72" s="23">
        <f t="shared" si="29"/>
        <v>0</v>
      </c>
      <c r="K72" s="23">
        <f t="shared" si="29"/>
        <v>0</v>
      </c>
      <c r="L72" s="23">
        <f t="shared" si="29"/>
        <v>0</v>
      </c>
      <c r="M72" s="23">
        <f t="shared" si="29"/>
        <v>0</v>
      </c>
      <c r="N72" s="23">
        <f t="shared" si="29"/>
        <v>0</v>
      </c>
      <c r="O72" s="23">
        <f t="shared" si="29"/>
        <v>0</v>
      </c>
      <c r="P72" s="23">
        <f t="shared" si="29"/>
        <v>0</v>
      </c>
      <c r="Q72" s="23">
        <f t="shared" si="29"/>
        <v>0</v>
      </c>
      <c r="R72" s="23">
        <f t="shared" si="29"/>
        <v>0</v>
      </c>
      <c r="S72" s="23">
        <f t="shared" si="29"/>
        <v>0</v>
      </c>
      <c r="T72" s="23">
        <f t="shared" si="29"/>
        <v>0</v>
      </c>
      <c r="U72" s="23">
        <f t="shared" si="29"/>
        <v>2500</v>
      </c>
      <c r="V72" s="23">
        <f t="shared" si="29"/>
        <v>0</v>
      </c>
      <c r="W72" s="23">
        <f t="shared" si="29"/>
        <v>0</v>
      </c>
      <c r="X72" s="23">
        <f t="shared" si="29"/>
        <v>0</v>
      </c>
    </row>
    <row r="73" spans="1:24" x14ac:dyDescent="0.25">
      <c r="A73" s="17" t="s">
        <v>54</v>
      </c>
      <c r="B73" s="20">
        <f t="shared" si="27"/>
        <v>726300</v>
      </c>
      <c r="C73" s="21">
        <v>713430</v>
      </c>
      <c r="D73" s="21">
        <v>10370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2500</v>
      </c>
      <c r="V73" s="21">
        <v>0</v>
      </c>
      <c r="W73" s="21">
        <v>0</v>
      </c>
      <c r="X73" s="21">
        <v>0</v>
      </c>
    </row>
    <row r="74" spans="1:24" s="2" customFormat="1" x14ac:dyDescent="0.25">
      <c r="A74" s="22" t="s">
        <v>63</v>
      </c>
      <c r="B74" s="23">
        <f t="shared" si="27"/>
        <v>299900</v>
      </c>
      <c r="C74" s="23">
        <f t="shared" ref="C74:X74" si="30">IFERROR(ROUND(C75, 2), 0)</f>
        <v>208000</v>
      </c>
      <c r="D74" s="23">
        <f t="shared" si="30"/>
        <v>3000</v>
      </c>
      <c r="E74" s="23">
        <f t="shared" si="30"/>
        <v>0</v>
      </c>
      <c r="F74" s="23">
        <f t="shared" si="30"/>
        <v>300</v>
      </c>
      <c r="G74" s="23">
        <f t="shared" si="30"/>
        <v>400</v>
      </c>
      <c r="H74" s="23">
        <f t="shared" si="30"/>
        <v>12500</v>
      </c>
      <c r="I74" s="23">
        <f t="shared" si="30"/>
        <v>0</v>
      </c>
      <c r="J74" s="23">
        <f t="shared" si="30"/>
        <v>0</v>
      </c>
      <c r="K74" s="23">
        <f t="shared" si="30"/>
        <v>600</v>
      </c>
      <c r="L74" s="23">
        <f t="shared" si="30"/>
        <v>0</v>
      </c>
      <c r="M74" s="23">
        <f t="shared" si="30"/>
        <v>0</v>
      </c>
      <c r="N74" s="23">
        <f t="shared" si="30"/>
        <v>0</v>
      </c>
      <c r="O74" s="23">
        <f>IFERROR(ROUND(O75, 2), 0)</f>
        <v>54000</v>
      </c>
      <c r="P74" s="23">
        <f t="shared" si="30"/>
        <v>0</v>
      </c>
      <c r="Q74" s="23">
        <f t="shared" si="30"/>
        <v>0</v>
      </c>
      <c r="R74" s="23">
        <f t="shared" si="30"/>
        <v>6500</v>
      </c>
      <c r="S74" s="23">
        <f t="shared" si="30"/>
        <v>0</v>
      </c>
      <c r="T74" s="23">
        <f t="shared" si="30"/>
        <v>0</v>
      </c>
      <c r="U74" s="23">
        <f t="shared" si="30"/>
        <v>13400</v>
      </c>
      <c r="V74" s="23">
        <f t="shared" si="30"/>
        <v>1200</v>
      </c>
      <c r="W74" s="23">
        <f t="shared" si="30"/>
        <v>0</v>
      </c>
      <c r="X74" s="23">
        <f t="shared" si="30"/>
        <v>0</v>
      </c>
    </row>
    <row r="75" spans="1:24" x14ac:dyDescent="0.25">
      <c r="A75" s="17" t="s">
        <v>44</v>
      </c>
      <c r="B75" s="20">
        <f t="shared" si="27"/>
        <v>299900</v>
      </c>
      <c r="C75" s="21">
        <v>208000</v>
      </c>
      <c r="D75" s="21">
        <v>3000</v>
      </c>
      <c r="E75" s="21">
        <v>0</v>
      </c>
      <c r="F75" s="21">
        <v>300</v>
      </c>
      <c r="G75" s="21">
        <v>400</v>
      </c>
      <c r="H75" s="21">
        <v>12500</v>
      </c>
      <c r="I75" s="21">
        <v>0</v>
      </c>
      <c r="J75" s="21">
        <v>0</v>
      </c>
      <c r="K75" s="21">
        <v>600</v>
      </c>
      <c r="L75" s="21">
        <v>0</v>
      </c>
      <c r="M75" s="21">
        <v>0</v>
      </c>
      <c r="N75" s="21">
        <v>0</v>
      </c>
      <c r="O75" s="21">
        <v>54000</v>
      </c>
      <c r="P75" s="21">
        <v>0</v>
      </c>
      <c r="Q75" s="21">
        <v>0</v>
      </c>
      <c r="R75" s="21">
        <v>6500</v>
      </c>
      <c r="S75" s="21">
        <v>0</v>
      </c>
      <c r="T75" s="21">
        <v>0</v>
      </c>
      <c r="U75" s="21">
        <v>13400</v>
      </c>
      <c r="V75" s="21">
        <v>1200</v>
      </c>
      <c r="W75" s="21">
        <v>0</v>
      </c>
      <c r="X75" s="21">
        <v>0</v>
      </c>
    </row>
    <row r="76" spans="1:24" s="2" customFormat="1" x14ac:dyDescent="0.25">
      <c r="A76" s="22" t="s">
        <v>64</v>
      </c>
      <c r="B76" s="23">
        <f>IFERROR(ROUND(C76+D76+E76+F76+G76+H76+I76+J76+L76+K76+M76+N76+O76+P76+Q76+R76+S76+T76+U76+V76+W76+X76, 2), 0)</f>
        <v>167900</v>
      </c>
      <c r="C76" s="23">
        <f t="shared" ref="C76:X76" si="31">IFERROR(ROUND(C77, 2), 0)</f>
        <v>120900</v>
      </c>
      <c r="D76" s="23">
        <f t="shared" si="31"/>
        <v>3500</v>
      </c>
      <c r="E76" s="23">
        <f t="shared" si="31"/>
        <v>0</v>
      </c>
      <c r="F76" s="23">
        <f t="shared" si="31"/>
        <v>300</v>
      </c>
      <c r="G76" s="23">
        <f t="shared" si="31"/>
        <v>200</v>
      </c>
      <c r="H76" s="23">
        <f t="shared" si="31"/>
        <v>200</v>
      </c>
      <c r="I76" s="23">
        <f t="shared" si="31"/>
        <v>0</v>
      </c>
      <c r="J76" s="23">
        <f t="shared" si="31"/>
        <v>0</v>
      </c>
      <c r="K76" s="23">
        <f t="shared" si="31"/>
        <v>100</v>
      </c>
      <c r="L76" s="23">
        <f t="shared" si="31"/>
        <v>0</v>
      </c>
      <c r="M76" s="23">
        <f t="shared" si="31"/>
        <v>0</v>
      </c>
      <c r="N76" s="23">
        <f t="shared" si="31"/>
        <v>0</v>
      </c>
      <c r="O76" s="23">
        <f t="shared" si="31"/>
        <v>33000</v>
      </c>
      <c r="P76" s="23">
        <f t="shared" si="31"/>
        <v>0</v>
      </c>
      <c r="Q76" s="23">
        <f t="shared" si="31"/>
        <v>0</v>
      </c>
      <c r="R76" s="23">
        <f t="shared" si="31"/>
        <v>5000</v>
      </c>
      <c r="S76" s="23">
        <f t="shared" si="31"/>
        <v>0</v>
      </c>
      <c r="T76" s="23">
        <f t="shared" si="31"/>
        <v>0</v>
      </c>
      <c r="U76" s="23">
        <f t="shared" si="31"/>
        <v>3500</v>
      </c>
      <c r="V76" s="23">
        <f t="shared" si="31"/>
        <v>1200</v>
      </c>
      <c r="W76" s="23">
        <f t="shared" si="31"/>
        <v>0</v>
      </c>
      <c r="X76" s="23">
        <f t="shared" si="31"/>
        <v>0</v>
      </c>
    </row>
    <row r="77" spans="1:24" x14ac:dyDescent="0.25">
      <c r="A77" s="17" t="s">
        <v>38</v>
      </c>
      <c r="B77" s="20">
        <f t="shared" si="27"/>
        <v>167900</v>
      </c>
      <c r="C77" s="21">
        <v>120900</v>
      </c>
      <c r="D77" s="21">
        <v>3500</v>
      </c>
      <c r="E77" s="21">
        <v>0</v>
      </c>
      <c r="F77" s="21">
        <v>300</v>
      </c>
      <c r="G77" s="21">
        <v>200</v>
      </c>
      <c r="H77" s="21">
        <v>200</v>
      </c>
      <c r="I77" s="21">
        <v>0</v>
      </c>
      <c r="J77" s="21">
        <v>0</v>
      </c>
      <c r="K77" s="21">
        <v>100</v>
      </c>
      <c r="L77" s="21">
        <v>0</v>
      </c>
      <c r="M77" s="21">
        <v>0</v>
      </c>
      <c r="N77" s="21">
        <v>0</v>
      </c>
      <c r="O77" s="21">
        <v>33000</v>
      </c>
      <c r="P77" s="21">
        <v>0</v>
      </c>
      <c r="Q77" s="21">
        <v>0</v>
      </c>
      <c r="R77" s="21">
        <v>5000</v>
      </c>
      <c r="S77" s="21">
        <v>0</v>
      </c>
      <c r="T77" s="21">
        <v>0</v>
      </c>
      <c r="U77" s="21">
        <v>3500</v>
      </c>
      <c r="V77" s="21">
        <v>1200</v>
      </c>
      <c r="W77" s="21">
        <v>0</v>
      </c>
      <c r="X77" s="21">
        <v>0</v>
      </c>
    </row>
    <row r="78" spans="1:24" x14ac:dyDescent="0.25">
      <c r="A78" s="11" t="s">
        <v>65</v>
      </c>
      <c r="B78" s="12">
        <f t="shared" si="27"/>
        <v>249540</v>
      </c>
      <c r="C78" s="13">
        <f t="shared" ref="C78:X78" si="32">IFERROR(ROUND(C79+C83, 2), 0)</f>
        <v>133000</v>
      </c>
      <c r="D78" s="13">
        <f t="shared" si="32"/>
        <v>2200</v>
      </c>
      <c r="E78" s="13">
        <f t="shared" si="32"/>
        <v>0</v>
      </c>
      <c r="F78" s="13">
        <f t="shared" si="32"/>
        <v>100</v>
      </c>
      <c r="G78" s="13">
        <f t="shared" si="32"/>
        <v>1200</v>
      </c>
      <c r="H78" s="13">
        <f t="shared" si="32"/>
        <v>1000</v>
      </c>
      <c r="I78" s="13">
        <f t="shared" si="32"/>
        <v>0</v>
      </c>
      <c r="J78" s="13">
        <f t="shared" si="32"/>
        <v>26500</v>
      </c>
      <c r="K78" s="13">
        <f t="shared" si="32"/>
        <v>300</v>
      </c>
      <c r="L78" s="13">
        <f t="shared" si="32"/>
        <v>0</v>
      </c>
      <c r="M78" s="13">
        <f t="shared" si="32"/>
        <v>0</v>
      </c>
      <c r="N78" s="13">
        <f t="shared" si="32"/>
        <v>0</v>
      </c>
      <c r="O78" s="13">
        <f t="shared" si="32"/>
        <v>7000</v>
      </c>
      <c r="P78" s="13">
        <f t="shared" si="32"/>
        <v>0</v>
      </c>
      <c r="Q78" s="13">
        <f t="shared" si="32"/>
        <v>500</v>
      </c>
      <c r="R78" s="13">
        <f t="shared" si="32"/>
        <v>77740</v>
      </c>
      <c r="S78" s="13">
        <f t="shared" si="32"/>
        <v>0</v>
      </c>
      <c r="T78" s="13">
        <f t="shared" si="32"/>
        <v>0</v>
      </c>
      <c r="U78" s="13">
        <f t="shared" si="32"/>
        <v>0</v>
      </c>
      <c r="V78" s="13">
        <f t="shared" si="32"/>
        <v>0</v>
      </c>
      <c r="W78" s="13">
        <f t="shared" si="32"/>
        <v>0</v>
      </c>
      <c r="X78" s="13">
        <f t="shared" si="32"/>
        <v>0</v>
      </c>
    </row>
    <row r="79" spans="1:24" s="2" customFormat="1" x14ac:dyDescent="0.25">
      <c r="A79" s="22" t="s">
        <v>25</v>
      </c>
      <c r="B79" s="23">
        <f t="shared" si="27"/>
        <v>96740</v>
      </c>
      <c r="C79" s="23">
        <f t="shared" ref="C79:X79" si="33">IFERROR(ROUND(SUM(C80:C82), 2), 0)</f>
        <v>0</v>
      </c>
      <c r="D79" s="23">
        <f t="shared" si="33"/>
        <v>0</v>
      </c>
      <c r="E79" s="23">
        <f t="shared" si="33"/>
        <v>0</v>
      </c>
      <c r="F79" s="23">
        <f t="shared" si="33"/>
        <v>0</v>
      </c>
      <c r="G79" s="23">
        <f t="shared" si="33"/>
        <v>0</v>
      </c>
      <c r="H79" s="23">
        <f t="shared" si="33"/>
        <v>0</v>
      </c>
      <c r="I79" s="23">
        <f t="shared" si="33"/>
        <v>0</v>
      </c>
      <c r="J79" s="23">
        <f t="shared" si="33"/>
        <v>25000</v>
      </c>
      <c r="K79" s="23">
        <f t="shared" si="33"/>
        <v>0</v>
      </c>
      <c r="L79" s="23">
        <f t="shared" si="33"/>
        <v>0</v>
      </c>
      <c r="M79" s="23">
        <f t="shared" si="33"/>
        <v>0</v>
      </c>
      <c r="N79" s="23">
        <f t="shared" si="33"/>
        <v>0</v>
      </c>
      <c r="O79" s="23">
        <f t="shared" si="33"/>
        <v>0</v>
      </c>
      <c r="P79" s="23">
        <f t="shared" si="33"/>
        <v>0</v>
      </c>
      <c r="Q79" s="23">
        <f t="shared" si="33"/>
        <v>0</v>
      </c>
      <c r="R79" s="23">
        <f t="shared" si="33"/>
        <v>71740</v>
      </c>
      <c r="S79" s="23">
        <f t="shared" si="33"/>
        <v>0</v>
      </c>
      <c r="T79" s="23">
        <f t="shared" si="33"/>
        <v>0</v>
      </c>
      <c r="U79" s="23">
        <f t="shared" si="33"/>
        <v>0</v>
      </c>
      <c r="V79" s="23">
        <f t="shared" si="33"/>
        <v>0</v>
      </c>
      <c r="W79" s="23">
        <f t="shared" si="33"/>
        <v>0</v>
      </c>
      <c r="X79" s="23">
        <f t="shared" si="33"/>
        <v>0</v>
      </c>
    </row>
    <row r="80" spans="1:24" x14ac:dyDescent="0.25">
      <c r="A80" s="17" t="s">
        <v>66</v>
      </c>
      <c r="B80" s="20">
        <f t="shared" si="27"/>
        <v>10000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10000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</row>
    <row r="81" spans="1:24" x14ac:dyDescent="0.25">
      <c r="A81" s="17" t="s">
        <v>67</v>
      </c>
      <c r="B81" s="20">
        <f t="shared" si="27"/>
        <v>26740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26740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</row>
    <row r="82" spans="1:24" ht="15.75" customHeight="1" x14ac:dyDescent="0.25">
      <c r="A82" s="17" t="s">
        <v>68</v>
      </c>
      <c r="B82" s="20">
        <f t="shared" si="27"/>
        <v>60000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15000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45000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</row>
    <row r="83" spans="1:24" s="2" customFormat="1" x14ac:dyDescent="0.25">
      <c r="A83" s="22" t="s">
        <v>69</v>
      </c>
      <c r="B83" s="23">
        <f t="shared" si="27"/>
        <v>152800</v>
      </c>
      <c r="C83" s="23">
        <f t="shared" ref="C83:X83" si="34">IFERROR(ROUND(C84, 2), 0)</f>
        <v>133000</v>
      </c>
      <c r="D83" s="23">
        <f t="shared" si="34"/>
        <v>2200</v>
      </c>
      <c r="E83" s="23">
        <f t="shared" si="34"/>
        <v>0</v>
      </c>
      <c r="F83" s="23">
        <f t="shared" si="34"/>
        <v>100</v>
      </c>
      <c r="G83" s="23">
        <f t="shared" si="34"/>
        <v>1200</v>
      </c>
      <c r="H83" s="23">
        <f t="shared" si="34"/>
        <v>1000</v>
      </c>
      <c r="I83" s="23">
        <f t="shared" si="34"/>
        <v>0</v>
      </c>
      <c r="J83" s="23">
        <f t="shared" si="34"/>
        <v>1500</v>
      </c>
      <c r="K83" s="23">
        <f t="shared" si="34"/>
        <v>300</v>
      </c>
      <c r="L83" s="23">
        <f t="shared" si="34"/>
        <v>0</v>
      </c>
      <c r="M83" s="23">
        <f t="shared" si="34"/>
        <v>0</v>
      </c>
      <c r="N83" s="23">
        <f t="shared" si="34"/>
        <v>0</v>
      </c>
      <c r="O83" s="23">
        <f t="shared" si="34"/>
        <v>7000</v>
      </c>
      <c r="P83" s="23">
        <f t="shared" si="34"/>
        <v>0</v>
      </c>
      <c r="Q83" s="23">
        <f t="shared" si="34"/>
        <v>500</v>
      </c>
      <c r="R83" s="23">
        <f t="shared" si="34"/>
        <v>6000</v>
      </c>
      <c r="S83" s="23">
        <f t="shared" si="34"/>
        <v>0</v>
      </c>
      <c r="T83" s="23">
        <f t="shared" si="34"/>
        <v>0</v>
      </c>
      <c r="U83" s="23">
        <f t="shared" si="34"/>
        <v>0</v>
      </c>
      <c r="V83" s="23">
        <f t="shared" si="34"/>
        <v>0</v>
      </c>
      <c r="W83" s="23">
        <f t="shared" si="34"/>
        <v>0</v>
      </c>
      <c r="X83" s="23">
        <f t="shared" si="34"/>
        <v>0</v>
      </c>
    </row>
    <row r="84" spans="1:24" x14ac:dyDescent="0.25">
      <c r="A84" s="17" t="s">
        <v>70</v>
      </c>
      <c r="B84" s="20">
        <f t="shared" si="27"/>
        <v>152800</v>
      </c>
      <c r="C84" s="21">
        <v>133000</v>
      </c>
      <c r="D84" s="21">
        <v>2200</v>
      </c>
      <c r="E84" s="21">
        <v>0</v>
      </c>
      <c r="F84" s="21">
        <v>100</v>
      </c>
      <c r="G84" s="21">
        <v>1200</v>
      </c>
      <c r="H84" s="21">
        <v>1000</v>
      </c>
      <c r="I84" s="21">
        <v>0</v>
      </c>
      <c r="J84" s="21">
        <v>1500</v>
      </c>
      <c r="K84" s="21">
        <v>300</v>
      </c>
      <c r="L84" s="21">
        <v>0</v>
      </c>
      <c r="M84" s="21">
        <v>0</v>
      </c>
      <c r="N84" s="21">
        <v>0</v>
      </c>
      <c r="O84" s="21">
        <v>7000</v>
      </c>
      <c r="P84" s="21">
        <v>0</v>
      </c>
      <c r="Q84" s="21">
        <v>500</v>
      </c>
      <c r="R84" s="21">
        <v>6000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</row>
    <row r="85" spans="1:24" x14ac:dyDescent="0.25">
      <c r="A85" s="11" t="s">
        <v>236</v>
      </c>
      <c r="B85" s="12">
        <f t="shared" ref="B85:B87" si="35">IFERROR(ROUND(C85+D85+E85+F85+G85+H85+I85+J85+L85+K85+M85+N85+O85+P85+Q85+R85+S85+T85+U85+V85+W85+X85, 2), 0)</f>
        <v>40000</v>
      </c>
      <c r="C85" s="13">
        <f t="shared" ref="C85:W85" si="36">IFERROR(ROUND(C86, 2), 0)</f>
        <v>0</v>
      </c>
      <c r="D85" s="13">
        <f t="shared" si="36"/>
        <v>0</v>
      </c>
      <c r="E85" s="13">
        <f t="shared" si="36"/>
        <v>0</v>
      </c>
      <c r="F85" s="13">
        <f t="shared" si="36"/>
        <v>0</v>
      </c>
      <c r="G85" s="13">
        <f t="shared" si="36"/>
        <v>0</v>
      </c>
      <c r="H85" s="13">
        <f t="shared" si="36"/>
        <v>0</v>
      </c>
      <c r="I85" s="13">
        <f t="shared" si="36"/>
        <v>0</v>
      </c>
      <c r="J85" s="13">
        <f t="shared" si="36"/>
        <v>0</v>
      </c>
      <c r="K85" s="13">
        <f t="shared" si="36"/>
        <v>0</v>
      </c>
      <c r="L85" s="13">
        <f t="shared" si="36"/>
        <v>0</v>
      </c>
      <c r="M85" s="13">
        <f t="shared" si="36"/>
        <v>0</v>
      </c>
      <c r="N85" s="13">
        <f t="shared" si="36"/>
        <v>0</v>
      </c>
      <c r="O85" s="13">
        <f t="shared" si="36"/>
        <v>0</v>
      </c>
      <c r="P85" s="13">
        <f t="shared" si="36"/>
        <v>0</v>
      </c>
      <c r="Q85" s="13">
        <f t="shared" si="36"/>
        <v>0</v>
      </c>
      <c r="R85" s="13">
        <f t="shared" si="36"/>
        <v>0</v>
      </c>
      <c r="S85" s="13">
        <f t="shared" si="36"/>
        <v>0</v>
      </c>
      <c r="T85" s="13">
        <f t="shared" si="36"/>
        <v>0</v>
      </c>
      <c r="U85" s="13">
        <f t="shared" si="36"/>
        <v>0</v>
      </c>
      <c r="V85" s="13">
        <f t="shared" si="36"/>
        <v>0</v>
      </c>
      <c r="W85" s="13">
        <f t="shared" si="36"/>
        <v>0</v>
      </c>
      <c r="X85" s="13">
        <f>IFERROR(ROUND(X86, 2), 0)</f>
        <v>40000</v>
      </c>
    </row>
    <row r="86" spans="1:24" s="2" customFormat="1" x14ac:dyDescent="0.25">
      <c r="A86" s="22" t="s">
        <v>25</v>
      </c>
      <c r="B86" s="23">
        <f t="shared" si="35"/>
        <v>40000</v>
      </c>
      <c r="C86" s="23">
        <f t="shared" ref="C86:H86" si="37">IFERROR(ROUND(SUM(C87), 2), 0)</f>
        <v>0</v>
      </c>
      <c r="D86" s="23">
        <f t="shared" si="37"/>
        <v>0</v>
      </c>
      <c r="E86" s="23">
        <f t="shared" si="37"/>
        <v>0</v>
      </c>
      <c r="F86" s="23">
        <f t="shared" si="37"/>
        <v>0</v>
      </c>
      <c r="G86" s="23">
        <f t="shared" si="37"/>
        <v>0</v>
      </c>
      <c r="H86" s="23">
        <f t="shared" si="37"/>
        <v>0</v>
      </c>
      <c r="I86" s="23">
        <f>IFERROR(ROUND(SUM(I87), 2), 0)</f>
        <v>0</v>
      </c>
      <c r="J86" s="23">
        <f t="shared" ref="J86" si="38">IFERROR(ROUND(SUM(J87), 2), 0)</f>
        <v>0</v>
      </c>
      <c r="K86" s="23">
        <f t="shared" ref="K86" si="39">IFERROR(ROUND(SUM(K87), 2), 0)</f>
        <v>0</v>
      </c>
      <c r="L86" s="23">
        <f t="shared" ref="L86" si="40">IFERROR(ROUND(SUM(L87), 2), 0)</f>
        <v>0</v>
      </c>
      <c r="M86" s="23">
        <f t="shared" ref="M86" si="41">IFERROR(ROUND(SUM(M87), 2), 0)</f>
        <v>0</v>
      </c>
      <c r="N86" s="23">
        <f t="shared" ref="N86" si="42">IFERROR(ROUND(SUM(N87), 2), 0)</f>
        <v>0</v>
      </c>
      <c r="O86" s="23">
        <f t="shared" ref="O86:P86" si="43">IFERROR(ROUND(SUM(O87), 2), 0)</f>
        <v>0</v>
      </c>
      <c r="P86" s="23">
        <f t="shared" si="43"/>
        <v>0</v>
      </c>
      <c r="Q86" s="23">
        <f t="shared" ref="Q86" si="44">IFERROR(ROUND(SUM(Q87), 2), 0)</f>
        <v>0</v>
      </c>
      <c r="R86" s="23">
        <f t="shared" ref="R86" si="45">IFERROR(ROUND(SUM(R87), 2), 0)</f>
        <v>0</v>
      </c>
      <c r="S86" s="23">
        <f t="shared" ref="S86" si="46">IFERROR(ROUND(SUM(S87), 2), 0)</f>
        <v>0</v>
      </c>
      <c r="T86" s="23">
        <f t="shared" ref="T86" si="47">IFERROR(ROUND(SUM(T87), 2), 0)</f>
        <v>0</v>
      </c>
      <c r="U86" s="23">
        <f t="shared" ref="U86" si="48">IFERROR(ROUND(SUM(U87), 2), 0)</f>
        <v>0</v>
      </c>
      <c r="V86" s="23">
        <f t="shared" ref="V86:W86" si="49">IFERROR(ROUND(SUM(V87), 2), 0)</f>
        <v>0</v>
      </c>
      <c r="W86" s="23">
        <f t="shared" si="49"/>
        <v>0</v>
      </c>
      <c r="X86" s="23">
        <f t="shared" ref="X86" si="50">IFERROR(ROUND(SUM(X87), 2), 0)</f>
        <v>40000</v>
      </c>
    </row>
    <row r="87" spans="1:24" x14ac:dyDescent="0.25">
      <c r="A87" s="17" t="s">
        <v>237</v>
      </c>
      <c r="B87" s="20">
        <f t="shared" si="35"/>
        <v>40000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40000</v>
      </c>
    </row>
    <row r="88" spans="1:24" x14ac:dyDescent="0.25">
      <c r="A88" s="11" t="s">
        <v>71</v>
      </c>
      <c r="B88" s="12">
        <f t="shared" si="27"/>
        <v>8779400</v>
      </c>
      <c r="C88" s="13">
        <f t="shared" ref="C88:X88" si="51">IFERROR(ROUND(C89+C91+C107+C109+C116+C121, 2), 0)</f>
        <v>2848900</v>
      </c>
      <c r="D88" s="13">
        <f t="shared" si="51"/>
        <v>45440</v>
      </c>
      <c r="E88" s="13">
        <f t="shared" si="51"/>
        <v>119970</v>
      </c>
      <c r="F88" s="13">
        <f t="shared" si="51"/>
        <v>3550</v>
      </c>
      <c r="G88" s="13">
        <f t="shared" si="51"/>
        <v>5250</v>
      </c>
      <c r="H88" s="13">
        <f t="shared" si="51"/>
        <v>31350</v>
      </c>
      <c r="I88" s="13">
        <f t="shared" si="51"/>
        <v>7500</v>
      </c>
      <c r="J88" s="13">
        <f t="shared" si="51"/>
        <v>0</v>
      </c>
      <c r="K88" s="13">
        <f t="shared" si="51"/>
        <v>6200</v>
      </c>
      <c r="L88" s="13">
        <f t="shared" si="51"/>
        <v>0</v>
      </c>
      <c r="M88" s="13">
        <f t="shared" si="51"/>
        <v>0</v>
      </c>
      <c r="N88" s="13">
        <f t="shared" si="51"/>
        <v>0</v>
      </c>
      <c r="O88" s="13">
        <f t="shared" si="51"/>
        <v>56300</v>
      </c>
      <c r="P88" s="13">
        <f t="shared" si="51"/>
        <v>0</v>
      </c>
      <c r="Q88" s="13">
        <f t="shared" si="51"/>
        <v>100</v>
      </c>
      <c r="R88" s="13">
        <f t="shared" si="51"/>
        <v>1670750</v>
      </c>
      <c r="S88" s="13">
        <f t="shared" si="51"/>
        <v>0</v>
      </c>
      <c r="T88" s="13">
        <f t="shared" si="51"/>
        <v>3620000</v>
      </c>
      <c r="U88" s="13">
        <f t="shared" si="51"/>
        <v>290090</v>
      </c>
      <c r="V88" s="13">
        <f t="shared" si="51"/>
        <v>74000</v>
      </c>
      <c r="W88" s="13">
        <f t="shared" si="51"/>
        <v>0</v>
      </c>
      <c r="X88" s="13">
        <f t="shared" si="51"/>
        <v>0</v>
      </c>
    </row>
    <row r="89" spans="1:24" s="2" customFormat="1" x14ac:dyDescent="0.25">
      <c r="A89" s="22" t="s">
        <v>72</v>
      </c>
      <c r="B89" s="23">
        <f t="shared" si="27"/>
        <v>649700</v>
      </c>
      <c r="C89" s="23">
        <f t="shared" ref="C89:X89" si="52">IFERROR(ROUND(C90, 2), 0)</f>
        <v>540000</v>
      </c>
      <c r="D89" s="23">
        <f t="shared" si="52"/>
        <v>8300</v>
      </c>
      <c r="E89" s="23">
        <f t="shared" si="52"/>
        <v>99400</v>
      </c>
      <c r="F89" s="23">
        <f t="shared" si="52"/>
        <v>0</v>
      </c>
      <c r="G89" s="23">
        <f t="shared" si="52"/>
        <v>0</v>
      </c>
      <c r="H89" s="23">
        <f t="shared" si="52"/>
        <v>0</v>
      </c>
      <c r="I89" s="23">
        <f t="shared" si="52"/>
        <v>0</v>
      </c>
      <c r="J89" s="23">
        <f t="shared" si="52"/>
        <v>0</v>
      </c>
      <c r="K89" s="23">
        <f t="shared" si="52"/>
        <v>0</v>
      </c>
      <c r="L89" s="23">
        <f t="shared" si="52"/>
        <v>0</v>
      </c>
      <c r="M89" s="23">
        <f t="shared" si="52"/>
        <v>0</v>
      </c>
      <c r="N89" s="23">
        <f t="shared" si="52"/>
        <v>0</v>
      </c>
      <c r="O89" s="23">
        <f t="shared" si="52"/>
        <v>0</v>
      </c>
      <c r="P89" s="23">
        <f t="shared" si="52"/>
        <v>0</v>
      </c>
      <c r="Q89" s="23">
        <f t="shared" si="52"/>
        <v>0</v>
      </c>
      <c r="R89" s="23">
        <f t="shared" si="52"/>
        <v>2000</v>
      </c>
      <c r="S89" s="23">
        <f t="shared" si="52"/>
        <v>0</v>
      </c>
      <c r="T89" s="23">
        <f t="shared" si="52"/>
        <v>0</v>
      </c>
      <c r="U89" s="23">
        <f t="shared" si="52"/>
        <v>0</v>
      </c>
      <c r="V89" s="23">
        <f t="shared" si="52"/>
        <v>0</v>
      </c>
      <c r="W89" s="23">
        <f t="shared" si="52"/>
        <v>0</v>
      </c>
      <c r="X89" s="23">
        <f t="shared" si="52"/>
        <v>0</v>
      </c>
    </row>
    <row r="90" spans="1:24" x14ac:dyDescent="0.25">
      <c r="A90" s="17" t="s">
        <v>73</v>
      </c>
      <c r="B90" s="20">
        <f t="shared" si="27"/>
        <v>649700</v>
      </c>
      <c r="C90" s="21">
        <v>540000</v>
      </c>
      <c r="D90" s="21">
        <v>8300</v>
      </c>
      <c r="E90" s="21">
        <v>99400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2000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</row>
    <row r="91" spans="1:24" s="2" customFormat="1" x14ac:dyDescent="0.25">
      <c r="A91" s="22" t="s">
        <v>25</v>
      </c>
      <c r="B91" s="23">
        <f>IFERROR(ROUND(C91+D91+E91+F91+G91+H91+I91+J91+L91+K91+M91+N91+O91+P91+Q91+R91+S91+T91+U91+V91+W91+X91, 2), 0)</f>
        <v>5512000</v>
      </c>
      <c r="C91" s="23">
        <f t="shared" ref="C91:X91" si="53">IFERROR(ROUND(SUM(C92:C106), 2), 0)</f>
        <v>0</v>
      </c>
      <c r="D91" s="23">
        <f t="shared" si="53"/>
        <v>0</v>
      </c>
      <c r="E91" s="23">
        <f t="shared" si="53"/>
        <v>0</v>
      </c>
      <c r="F91" s="23">
        <f t="shared" si="53"/>
        <v>0</v>
      </c>
      <c r="G91" s="23">
        <f t="shared" si="53"/>
        <v>0</v>
      </c>
      <c r="H91" s="23">
        <f t="shared" si="53"/>
        <v>0</v>
      </c>
      <c r="I91" s="23">
        <f t="shared" si="53"/>
        <v>0</v>
      </c>
      <c r="J91" s="23">
        <f t="shared" si="53"/>
        <v>0</v>
      </c>
      <c r="K91" s="23">
        <f t="shared" si="53"/>
        <v>0</v>
      </c>
      <c r="L91" s="23">
        <f t="shared" si="53"/>
        <v>0</v>
      </c>
      <c r="M91" s="23">
        <f t="shared" si="53"/>
        <v>0</v>
      </c>
      <c r="N91" s="23">
        <f t="shared" si="53"/>
        <v>0</v>
      </c>
      <c r="O91" s="23">
        <f t="shared" si="53"/>
        <v>0</v>
      </c>
      <c r="P91" s="23">
        <f t="shared" si="53"/>
        <v>0</v>
      </c>
      <c r="Q91" s="23">
        <f t="shared" si="53"/>
        <v>0</v>
      </c>
      <c r="R91" s="23">
        <f t="shared" si="53"/>
        <v>1533000</v>
      </c>
      <c r="S91" s="23">
        <f t="shared" si="53"/>
        <v>0</v>
      </c>
      <c r="T91" s="23">
        <f t="shared" si="53"/>
        <v>3620000</v>
      </c>
      <c r="U91" s="23">
        <f t="shared" si="53"/>
        <v>285000</v>
      </c>
      <c r="V91" s="23">
        <f t="shared" si="53"/>
        <v>74000</v>
      </c>
      <c r="W91" s="23">
        <f t="shared" si="53"/>
        <v>0</v>
      </c>
      <c r="X91" s="23">
        <f t="shared" si="53"/>
        <v>0</v>
      </c>
    </row>
    <row r="92" spans="1:24" x14ac:dyDescent="0.25">
      <c r="A92" s="17" t="s">
        <v>74</v>
      </c>
      <c r="B92" s="20">
        <f t="shared" si="27"/>
        <v>215000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215000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</row>
    <row r="93" spans="1:24" x14ac:dyDescent="0.25">
      <c r="A93" s="17" t="s">
        <v>75</v>
      </c>
      <c r="B93" s="20">
        <f t="shared" si="27"/>
        <v>214000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214000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</row>
    <row r="94" spans="1:24" x14ac:dyDescent="0.25">
      <c r="A94" s="17" t="s">
        <v>76</v>
      </c>
      <c r="B94" s="20">
        <f t="shared" si="27"/>
        <v>96000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96000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</row>
    <row r="95" spans="1:24" x14ac:dyDescent="0.25">
      <c r="A95" s="17" t="s">
        <v>77</v>
      </c>
      <c r="B95" s="20">
        <f t="shared" si="27"/>
        <v>37000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37000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</row>
    <row r="96" spans="1:24" x14ac:dyDescent="0.25">
      <c r="A96" s="17" t="s">
        <v>78</v>
      </c>
      <c r="B96" s="20">
        <f t="shared" si="27"/>
        <v>5000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5000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</row>
    <row r="97" spans="1:24" x14ac:dyDescent="0.25">
      <c r="A97" s="17" t="s">
        <v>247</v>
      </c>
      <c r="B97" s="20">
        <f t="shared" si="27"/>
        <v>170000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170000</v>
      </c>
      <c r="V97" s="21">
        <v>0</v>
      </c>
      <c r="W97" s="21">
        <v>0</v>
      </c>
      <c r="X97" s="21">
        <v>0</v>
      </c>
    </row>
    <row r="98" spans="1:24" x14ac:dyDescent="0.25">
      <c r="A98" s="17" t="s">
        <v>248</v>
      </c>
      <c r="B98" s="20">
        <f t="shared" ref="B98" si="54">IFERROR(ROUND(C98+D98+E98+F98+G98+H98+I98+J98+L98+K98+M98+N98+O98+P98+Q98+R98+S98+T98+U98+V98+W98+X98, 2), 0)</f>
        <v>115000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115000</v>
      </c>
      <c r="V98" s="21">
        <v>0</v>
      </c>
      <c r="W98" s="21">
        <v>0</v>
      </c>
      <c r="X98" s="21">
        <v>0</v>
      </c>
    </row>
    <row r="99" spans="1:24" x14ac:dyDescent="0.25">
      <c r="A99" s="17" t="s">
        <v>79</v>
      </c>
      <c r="B99" s="20">
        <f t="shared" si="27"/>
        <v>2000000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2000000</v>
      </c>
      <c r="U99" s="21">
        <v>0</v>
      </c>
      <c r="V99" s="21">
        <v>0</v>
      </c>
      <c r="W99" s="21">
        <v>0</v>
      </c>
      <c r="X99" s="21">
        <v>0</v>
      </c>
    </row>
    <row r="100" spans="1:24" x14ac:dyDescent="0.25">
      <c r="A100" s="17" t="s">
        <v>80</v>
      </c>
      <c r="B100" s="20">
        <f t="shared" si="27"/>
        <v>21000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21000</v>
      </c>
      <c r="U100" s="21">
        <v>0</v>
      </c>
      <c r="V100" s="21">
        <v>0</v>
      </c>
      <c r="W100" s="21">
        <v>0</v>
      </c>
      <c r="X100" s="21">
        <v>0</v>
      </c>
    </row>
    <row r="101" spans="1:24" x14ac:dyDescent="0.25">
      <c r="A101" s="17" t="s">
        <v>81</v>
      </c>
      <c r="B101" s="20">
        <f t="shared" si="27"/>
        <v>1571000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1571000</v>
      </c>
      <c r="U101" s="21">
        <v>0</v>
      </c>
      <c r="V101" s="21">
        <v>0</v>
      </c>
      <c r="W101" s="21">
        <v>0</v>
      </c>
      <c r="X101" s="21">
        <v>0</v>
      </c>
    </row>
    <row r="102" spans="1:24" x14ac:dyDescent="0.25">
      <c r="A102" s="17" t="s">
        <v>82</v>
      </c>
      <c r="B102" s="20">
        <f t="shared" si="27"/>
        <v>28000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28000</v>
      </c>
      <c r="U102" s="21">
        <v>0</v>
      </c>
      <c r="V102" s="21">
        <v>0</v>
      </c>
      <c r="W102" s="21">
        <v>0</v>
      </c>
      <c r="X102" s="21">
        <v>0</v>
      </c>
    </row>
    <row r="103" spans="1:24" x14ac:dyDescent="0.25">
      <c r="A103" s="17" t="s">
        <v>83</v>
      </c>
      <c r="B103" s="20">
        <f t="shared" si="27"/>
        <v>290000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290000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</row>
    <row r="104" spans="1:24" x14ac:dyDescent="0.25">
      <c r="A104" s="17" t="s">
        <v>84</v>
      </c>
      <c r="B104" s="20">
        <f t="shared" si="27"/>
        <v>270000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270000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</row>
    <row r="105" spans="1:24" x14ac:dyDescent="0.25">
      <c r="A105" s="17" t="s">
        <v>85</v>
      </c>
      <c r="B105" s="20">
        <f t="shared" ref="B105:B162" si="55">IFERROR(ROUND(C105+D105+E105+F105+G105+H105+I105+J105+L105+K105+M105+N105+O105+P105+Q105+R105+S105+T105+U105+V105+W105+X105, 2), 0)</f>
        <v>130000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56000</v>
      </c>
      <c r="S105" s="21">
        <v>0</v>
      </c>
      <c r="T105" s="21">
        <v>0</v>
      </c>
      <c r="U105" s="21">
        <v>0</v>
      </c>
      <c r="V105" s="21">
        <v>74000</v>
      </c>
      <c r="W105" s="21">
        <v>0</v>
      </c>
      <c r="X105" s="21">
        <v>0</v>
      </c>
    </row>
    <row r="106" spans="1:24" x14ac:dyDescent="0.25">
      <c r="A106" s="17" t="s">
        <v>86</v>
      </c>
      <c r="B106" s="20">
        <f t="shared" si="55"/>
        <v>350000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350000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</row>
    <row r="107" spans="1:24" s="2" customFormat="1" x14ac:dyDescent="0.25">
      <c r="A107" s="22" t="s">
        <v>87</v>
      </c>
      <c r="B107" s="23">
        <f t="shared" si="55"/>
        <v>194000</v>
      </c>
      <c r="C107" s="23">
        <f t="shared" ref="C107:X107" si="56">IFERROR(ROUND(C108, 2), 0)</f>
        <v>190300</v>
      </c>
      <c r="D107" s="23">
        <f t="shared" si="56"/>
        <v>3200</v>
      </c>
      <c r="E107" s="23">
        <f t="shared" si="56"/>
        <v>0</v>
      </c>
      <c r="F107" s="23">
        <f t="shared" si="56"/>
        <v>0</v>
      </c>
      <c r="G107" s="23">
        <f t="shared" si="56"/>
        <v>0</v>
      </c>
      <c r="H107" s="23">
        <f t="shared" si="56"/>
        <v>0</v>
      </c>
      <c r="I107" s="23">
        <f t="shared" si="56"/>
        <v>0</v>
      </c>
      <c r="J107" s="23">
        <f t="shared" si="56"/>
        <v>0</v>
      </c>
      <c r="K107" s="23">
        <f t="shared" si="56"/>
        <v>0</v>
      </c>
      <c r="L107" s="23">
        <f t="shared" si="56"/>
        <v>0</v>
      </c>
      <c r="M107" s="23">
        <f t="shared" si="56"/>
        <v>0</v>
      </c>
      <c r="N107" s="23">
        <f t="shared" si="56"/>
        <v>0</v>
      </c>
      <c r="O107" s="23">
        <f t="shared" si="56"/>
        <v>0</v>
      </c>
      <c r="P107" s="23">
        <f t="shared" si="56"/>
        <v>0</v>
      </c>
      <c r="Q107" s="23">
        <f t="shared" si="56"/>
        <v>0</v>
      </c>
      <c r="R107" s="23">
        <f t="shared" si="56"/>
        <v>0</v>
      </c>
      <c r="S107" s="23">
        <f t="shared" si="56"/>
        <v>0</v>
      </c>
      <c r="T107" s="23">
        <f t="shared" si="56"/>
        <v>0</v>
      </c>
      <c r="U107" s="23">
        <f t="shared" si="56"/>
        <v>500</v>
      </c>
      <c r="V107" s="23">
        <f t="shared" si="56"/>
        <v>0</v>
      </c>
      <c r="W107" s="23">
        <f t="shared" si="56"/>
        <v>0</v>
      </c>
      <c r="X107" s="23">
        <f t="shared" si="56"/>
        <v>0</v>
      </c>
    </row>
    <row r="108" spans="1:24" x14ac:dyDescent="0.25">
      <c r="A108" s="17" t="s">
        <v>88</v>
      </c>
      <c r="B108" s="20">
        <f t="shared" si="55"/>
        <v>194000</v>
      </c>
      <c r="C108" s="21">
        <v>190300</v>
      </c>
      <c r="D108" s="21">
        <v>3200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500</v>
      </c>
      <c r="V108" s="21">
        <v>0</v>
      </c>
      <c r="W108" s="21">
        <v>0</v>
      </c>
      <c r="X108" s="21">
        <v>0</v>
      </c>
    </row>
    <row r="109" spans="1:24" s="2" customFormat="1" x14ac:dyDescent="0.25">
      <c r="A109" s="22" t="s">
        <v>89</v>
      </c>
      <c r="B109" s="23">
        <f t="shared" si="55"/>
        <v>1273400</v>
      </c>
      <c r="C109" s="23">
        <f t="shared" ref="C109:X109" si="57">IFERROR(ROUND(SUM(C110:C115), 2), 0)</f>
        <v>1175200</v>
      </c>
      <c r="D109" s="23">
        <f t="shared" si="57"/>
        <v>17640</v>
      </c>
      <c r="E109" s="23">
        <f t="shared" si="57"/>
        <v>470</v>
      </c>
      <c r="F109" s="23">
        <f t="shared" si="57"/>
        <v>1000</v>
      </c>
      <c r="G109" s="23">
        <f t="shared" si="57"/>
        <v>3200</v>
      </c>
      <c r="H109" s="23">
        <f t="shared" si="57"/>
        <v>24000</v>
      </c>
      <c r="I109" s="23">
        <f t="shared" si="57"/>
        <v>0</v>
      </c>
      <c r="J109" s="23">
        <f t="shared" si="57"/>
        <v>0</v>
      </c>
      <c r="K109" s="23">
        <f t="shared" si="57"/>
        <v>4400</v>
      </c>
      <c r="L109" s="23">
        <f t="shared" si="57"/>
        <v>0</v>
      </c>
      <c r="M109" s="23">
        <f t="shared" si="57"/>
        <v>0</v>
      </c>
      <c r="N109" s="23">
        <f t="shared" si="57"/>
        <v>0</v>
      </c>
      <c r="O109" s="23">
        <f t="shared" si="57"/>
        <v>30300</v>
      </c>
      <c r="P109" s="23">
        <f t="shared" si="57"/>
        <v>0</v>
      </c>
      <c r="Q109" s="23">
        <f t="shared" si="57"/>
        <v>0</v>
      </c>
      <c r="R109" s="23">
        <f t="shared" si="57"/>
        <v>12600</v>
      </c>
      <c r="S109" s="23">
        <f t="shared" si="57"/>
        <v>0</v>
      </c>
      <c r="T109" s="23">
        <f t="shared" si="57"/>
        <v>0</v>
      </c>
      <c r="U109" s="23">
        <f t="shared" si="57"/>
        <v>4590</v>
      </c>
      <c r="V109" s="23">
        <f t="shared" si="57"/>
        <v>0</v>
      </c>
      <c r="W109" s="23">
        <f t="shared" si="57"/>
        <v>0</v>
      </c>
      <c r="X109" s="23">
        <f t="shared" si="57"/>
        <v>0</v>
      </c>
    </row>
    <row r="110" spans="1:24" x14ac:dyDescent="0.25">
      <c r="A110" s="17" t="s">
        <v>90</v>
      </c>
      <c r="B110" s="20">
        <f t="shared" si="55"/>
        <v>49800</v>
      </c>
      <c r="C110" s="21">
        <v>22700</v>
      </c>
      <c r="D110" s="21">
        <v>400</v>
      </c>
      <c r="E110" s="21">
        <v>0</v>
      </c>
      <c r="F110" s="21">
        <v>200</v>
      </c>
      <c r="G110" s="21">
        <v>1200</v>
      </c>
      <c r="H110" s="21">
        <v>22800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2500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</row>
    <row r="111" spans="1:24" ht="14.25" customHeight="1" x14ac:dyDescent="0.25">
      <c r="A111" s="17" t="s">
        <v>91</v>
      </c>
      <c r="B111" s="20">
        <f t="shared" si="55"/>
        <v>334670</v>
      </c>
      <c r="C111" s="21">
        <v>310600</v>
      </c>
      <c r="D111" s="21">
        <v>4600</v>
      </c>
      <c r="E111" s="21">
        <v>170</v>
      </c>
      <c r="F111" s="21">
        <v>100</v>
      </c>
      <c r="G111" s="21">
        <v>800</v>
      </c>
      <c r="H111" s="21">
        <v>500</v>
      </c>
      <c r="I111" s="21">
        <v>0</v>
      </c>
      <c r="J111" s="21">
        <v>0</v>
      </c>
      <c r="K111" s="21">
        <v>400</v>
      </c>
      <c r="L111" s="21">
        <v>0</v>
      </c>
      <c r="M111" s="21">
        <v>0</v>
      </c>
      <c r="N111" s="21">
        <v>0</v>
      </c>
      <c r="O111" s="21">
        <v>12500</v>
      </c>
      <c r="P111" s="21">
        <v>0</v>
      </c>
      <c r="Q111" s="21">
        <v>0</v>
      </c>
      <c r="R111" s="21">
        <v>4000</v>
      </c>
      <c r="S111" s="21">
        <v>0</v>
      </c>
      <c r="T111" s="21">
        <v>0</v>
      </c>
      <c r="U111" s="21">
        <v>1000</v>
      </c>
      <c r="V111" s="21">
        <v>0</v>
      </c>
      <c r="W111" s="21">
        <v>0</v>
      </c>
      <c r="X111" s="21">
        <v>0</v>
      </c>
    </row>
    <row r="112" spans="1:24" x14ac:dyDescent="0.25">
      <c r="A112" s="17" t="s">
        <v>92</v>
      </c>
      <c r="B112" s="20">
        <f t="shared" si="55"/>
        <v>113500</v>
      </c>
      <c r="C112" s="21">
        <v>109600</v>
      </c>
      <c r="D112" s="21">
        <v>1700</v>
      </c>
      <c r="E112" s="21">
        <v>200</v>
      </c>
      <c r="F112" s="21">
        <v>0</v>
      </c>
      <c r="G112" s="21">
        <v>100</v>
      </c>
      <c r="H112" s="21">
        <v>200</v>
      </c>
      <c r="I112" s="21">
        <v>0</v>
      </c>
      <c r="J112" s="21">
        <v>0</v>
      </c>
      <c r="K112" s="21">
        <v>200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500</v>
      </c>
      <c r="S112" s="21">
        <v>0</v>
      </c>
      <c r="T112" s="21">
        <v>0</v>
      </c>
      <c r="U112" s="21">
        <v>1000</v>
      </c>
      <c r="V112" s="21">
        <v>0</v>
      </c>
      <c r="W112" s="21">
        <v>0</v>
      </c>
      <c r="X112" s="21">
        <v>0</v>
      </c>
    </row>
    <row r="113" spans="1:24" x14ac:dyDescent="0.25">
      <c r="A113" s="17" t="s">
        <v>93</v>
      </c>
      <c r="B113" s="20">
        <f t="shared" si="55"/>
        <v>52040</v>
      </c>
      <c r="C113" s="21">
        <v>41800</v>
      </c>
      <c r="D113" s="21">
        <v>740</v>
      </c>
      <c r="E113" s="21">
        <v>0</v>
      </c>
      <c r="F113" s="21">
        <v>100</v>
      </c>
      <c r="G113" s="21">
        <v>0</v>
      </c>
      <c r="H113" s="21">
        <v>0</v>
      </c>
      <c r="I113" s="21">
        <v>0</v>
      </c>
      <c r="J113" s="21">
        <v>0</v>
      </c>
      <c r="K113" s="21">
        <v>200</v>
      </c>
      <c r="L113" s="21">
        <v>0</v>
      </c>
      <c r="M113" s="21">
        <v>0</v>
      </c>
      <c r="N113" s="21">
        <v>0</v>
      </c>
      <c r="O113" s="21">
        <v>8000</v>
      </c>
      <c r="P113" s="21">
        <v>0</v>
      </c>
      <c r="Q113" s="21">
        <v>0</v>
      </c>
      <c r="R113" s="21">
        <v>600</v>
      </c>
      <c r="S113" s="21">
        <v>0</v>
      </c>
      <c r="T113" s="21">
        <v>0</v>
      </c>
      <c r="U113" s="21">
        <v>600</v>
      </c>
      <c r="V113" s="21">
        <v>0</v>
      </c>
      <c r="W113" s="21">
        <v>0</v>
      </c>
      <c r="X113" s="21">
        <v>0</v>
      </c>
    </row>
    <row r="114" spans="1:24" x14ac:dyDescent="0.25">
      <c r="A114" s="17" t="s">
        <v>94</v>
      </c>
      <c r="B114" s="20">
        <f t="shared" si="55"/>
        <v>417100</v>
      </c>
      <c r="C114" s="21">
        <v>406000</v>
      </c>
      <c r="D114" s="21">
        <v>6000</v>
      </c>
      <c r="E114" s="21">
        <v>0</v>
      </c>
      <c r="F114" s="21">
        <v>500</v>
      </c>
      <c r="G114" s="21">
        <v>0</v>
      </c>
      <c r="H114" s="21">
        <v>0</v>
      </c>
      <c r="I114" s="21">
        <v>0</v>
      </c>
      <c r="J114" s="21">
        <v>0</v>
      </c>
      <c r="K114" s="21">
        <v>3000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1600</v>
      </c>
      <c r="V114" s="21">
        <v>0</v>
      </c>
      <c r="W114" s="21">
        <v>0</v>
      </c>
      <c r="X114" s="21">
        <v>0</v>
      </c>
    </row>
    <row r="115" spans="1:24" ht="13.5" customHeight="1" x14ac:dyDescent="0.25">
      <c r="A115" s="17" t="s">
        <v>95</v>
      </c>
      <c r="B115" s="20">
        <f t="shared" si="55"/>
        <v>306290</v>
      </c>
      <c r="C115" s="21">
        <v>284500</v>
      </c>
      <c r="D115" s="21">
        <v>4200</v>
      </c>
      <c r="E115" s="21">
        <v>100</v>
      </c>
      <c r="F115" s="21">
        <v>100</v>
      </c>
      <c r="G115" s="21">
        <v>1100</v>
      </c>
      <c r="H115" s="21">
        <v>500</v>
      </c>
      <c r="I115" s="21">
        <v>0</v>
      </c>
      <c r="J115" s="21">
        <v>0</v>
      </c>
      <c r="K115" s="21">
        <v>600</v>
      </c>
      <c r="L115" s="21">
        <v>0</v>
      </c>
      <c r="M115" s="21">
        <v>0</v>
      </c>
      <c r="N115" s="21">
        <v>0</v>
      </c>
      <c r="O115" s="21">
        <v>9800</v>
      </c>
      <c r="P115" s="21">
        <v>0</v>
      </c>
      <c r="Q115" s="21">
        <v>0</v>
      </c>
      <c r="R115" s="21">
        <v>5000</v>
      </c>
      <c r="S115" s="21">
        <v>0</v>
      </c>
      <c r="T115" s="21">
        <v>0</v>
      </c>
      <c r="U115" s="21">
        <v>390</v>
      </c>
      <c r="V115" s="21">
        <v>0</v>
      </c>
      <c r="W115" s="21">
        <v>0</v>
      </c>
      <c r="X115" s="21">
        <v>0</v>
      </c>
    </row>
    <row r="116" spans="1:24" s="2" customFormat="1" x14ac:dyDescent="0.25">
      <c r="A116" s="22" t="s">
        <v>96</v>
      </c>
      <c r="B116" s="23">
        <f t="shared" si="55"/>
        <v>979500</v>
      </c>
      <c r="C116" s="23">
        <f t="shared" ref="C116:X116" si="58">IFERROR(ROUND(SUM(C117:C120), 2), 0)</f>
        <v>788700</v>
      </c>
      <c r="D116" s="23">
        <f t="shared" si="58"/>
        <v>13800</v>
      </c>
      <c r="E116" s="23">
        <f t="shared" si="58"/>
        <v>20100</v>
      </c>
      <c r="F116" s="23">
        <f t="shared" si="58"/>
        <v>2450</v>
      </c>
      <c r="G116" s="23">
        <f t="shared" si="58"/>
        <v>1750</v>
      </c>
      <c r="H116" s="23">
        <f t="shared" si="58"/>
        <v>7350</v>
      </c>
      <c r="I116" s="23">
        <f t="shared" si="58"/>
        <v>7500</v>
      </c>
      <c r="J116" s="23">
        <f t="shared" si="58"/>
        <v>0</v>
      </c>
      <c r="K116" s="23">
        <f t="shared" si="58"/>
        <v>1600</v>
      </c>
      <c r="L116" s="23">
        <f t="shared" si="58"/>
        <v>0</v>
      </c>
      <c r="M116" s="23">
        <f t="shared" si="58"/>
        <v>0</v>
      </c>
      <c r="N116" s="23">
        <f t="shared" si="58"/>
        <v>0</v>
      </c>
      <c r="O116" s="23">
        <f t="shared" si="58"/>
        <v>17000</v>
      </c>
      <c r="P116" s="23">
        <f t="shared" si="58"/>
        <v>0</v>
      </c>
      <c r="Q116" s="23">
        <f t="shared" si="58"/>
        <v>100</v>
      </c>
      <c r="R116" s="23">
        <f t="shared" si="58"/>
        <v>119150</v>
      </c>
      <c r="S116" s="23">
        <f t="shared" si="58"/>
        <v>0</v>
      </c>
      <c r="T116" s="23">
        <f t="shared" si="58"/>
        <v>0</v>
      </c>
      <c r="U116" s="23">
        <f t="shared" si="58"/>
        <v>0</v>
      </c>
      <c r="V116" s="23">
        <f t="shared" si="58"/>
        <v>0</v>
      </c>
      <c r="W116" s="23">
        <f t="shared" si="58"/>
        <v>0</v>
      </c>
      <c r="X116" s="23">
        <f t="shared" si="58"/>
        <v>0</v>
      </c>
    </row>
    <row r="117" spans="1:24" x14ac:dyDescent="0.25">
      <c r="A117" s="17" t="s">
        <v>97</v>
      </c>
      <c r="B117" s="20">
        <f t="shared" si="55"/>
        <v>198200</v>
      </c>
      <c r="C117" s="21">
        <v>182900</v>
      </c>
      <c r="D117" s="21">
        <v>3600</v>
      </c>
      <c r="E117" s="21">
        <v>0</v>
      </c>
      <c r="F117" s="21">
        <v>250</v>
      </c>
      <c r="G117" s="21">
        <v>950</v>
      </c>
      <c r="H117" s="21">
        <v>0</v>
      </c>
      <c r="I117" s="21">
        <v>0</v>
      </c>
      <c r="J117" s="21">
        <v>0</v>
      </c>
      <c r="K117" s="21">
        <v>500</v>
      </c>
      <c r="L117" s="21">
        <v>0</v>
      </c>
      <c r="M117" s="21">
        <v>0</v>
      </c>
      <c r="N117" s="21">
        <v>0</v>
      </c>
      <c r="O117" s="21">
        <v>7000</v>
      </c>
      <c r="P117" s="21">
        <v>0</v>
      </c>
      <c r="Q117" s="21">
        <v>0</v>
      </c>
      <c r="R117" s="21">
        <v>3000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</row>
    <row r="118" spans="1:24" x14ac:dyDescent="0.25">
      <c r="A118" s="17" t="s">
        <v>98</v>
      </c>
      <c r="B118" s="20">
        <f t="shared" si="55"/>
        <v>88500</v>
      </c>
      <c r="C118" s="21">
        <v>71200</v>
      </c>
      <c r="D118" s="21">
        <v>1400</v>
      </c>
      <c r="E118" s="21">
        <v>15100</v>
      </c>
      <c r="F118" s="21">
        <v>100</v>
      </c>
      <c r="G118" s="21">
        <v>100</v>
      </c>
      <c r="H118" s="21">
        <v>0</v>
      </c>
      <c r="I118" s="21">
        <v>0</v>
      </c>
      <c r="J118" s="21">
        <v>0</v>
      </c>
      <c r="K118" s="21">
        <v>300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300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</row>
    <row r="119" spans="1:24" x14ac:dyDescent="0.25">
      <c r="A119" s="17" t="s">
        <v>99</v>
      </c>
      <c r="B119" s="20">
        <f t="shared" si="55"/>
        <v>214700</v>
      </c>
      <c r="C119" s="21">
        <v>99600</v>
      </c>
      <c r="D119" s="21">
        <v>1700</v>
      </c>
      <c r="E119" s="21">
        <v>0</v>
      </c>
      <c r="F119" s="21">
        <v>100</v>
      </c>
      <c r="G119" s="21">
        <v>0</v>
      </c>
      <c r="H119" s="21">
        <v>1050</v>
      </c>
      <c r="I119" s="21">
        <v>0</v>
      </c>
      <c r="J119" s="21">
        <v>0</v>
      </c>
      <c r="K119" s="21">
        <v>300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100</v>
      </c>
      <c r="R119" s="21">
        <v>111850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</row>
    <row r="120" spans="1:24" x14ac:dyDescent="0.25">
      <c r="A120" s="17" t="s">
        <v>100</v>
      </c>
      <c r="B120" s="20">
        <f>IFERROR(ROUND(C120+D120+E120+F120+G120+H120+I120+J120+L120+K120+M120+N120+O120+P120+Q120+R120+S120+T120+U120+V120+W120+X120, 2), 0)</f>
        <v>478100</v>
      </c>
      <c r="C120" s="21">
        <v>435000</v>
      </c>
      <c r="D120" s="21">
        <v>7100</v>
      </c>
      <c r="E120" s="21">
        <v>5000</v>
      </c>
      <c r="F120" s="21">
        <v>2000</v>
      </c>
      <c r="G120" s="21">
        <v>700</v>
      </c>
      <c r="H120" s="21">
        <v>6300</v>
      </c>
      <c r="I120" s="21">
        <v>7500</v>
      </c>
      <c r="J120" s="21">
        <v>0</v>
      </c>
      <c r="K120" s="21">
        <v>500</v>
      </c>
      <c r="L120" s="21">
        <v>0</v>
      </c>
      <c r="M120" s="21">
        <v>0</v>
      </c>
      <c r="N120" s="21">
        <v>0</v>
      </c>
      <c r="O120" s="21">
        <v>10000</v>
      </c>
      <c r="P120" s="21">
        <v>0</v>
      </c>
      <c r="Q120" s="21">
        <v>0</v>
      </c>
      <c r="R120" s="21">
        <v>4000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</row>
    <row r="121" spans="1:24" s="2" customFormat="1" x14ac:dyDescent="0.25">
      <c r="A121" s="22" t="s">
        <v>101</v>
      </c>
      <c r="B121" s="23">
        <f t="shared" si="55"/>
        <v>170800</v>
      </c>
      <c r="C121" s="23">
        <f t="shared" ref="C121:X121" si="59">IFERROR(ROUND(C122, 2), 0)</f>
        <v>154700</v>
      </c>
      <c r="D121" s="23">
        <f t="shared" si="59"/>
        <v>2500</v>
      </c>
      <c r="E121" s="23">
        <f t="shared" si="59"/>
        <v>0</v>
      </c>
      <c r="F121" s="23">
        <f t="shared" si="59"/>
        <v>100</v>
      </c>
      <c r="G121" s="23">
        <f t="shared" si="59"/>
        <v>300</v>
      </c>
      <c r="H121" s="23">
        <f t="shared" si="59"/>
        <v>0</v>
      </c>
      <c r="I121" s="23">
        <f t="shared" si="59"/>
        <v>0</v>
      </c>
      <c r="J121" s="23">
        <f t="shared" si="59"/>
        <v>0</v>
      </c>
      <c r="K121" s="23">
        <f t="shared" si="59"/>
        <v>200</v>
      </c>
      <c r="L121" s="23">
        <f t="shared" si="59"/>
        <v>0</v>
      </c>
      <c r="M121" s="23">
        <f t="shared" si="59"/>
        <v>0</v>
      </c>
      <c r="N121" s="23">
        <f t="shared" si="59"/>
        <v>0</v>
      </c>
      <c r="O121" s="23">
        <f t="shared" si="59"/>
        <v>9000</v>
      </c>
      <c r="P121" s="23">
        <f t="shared" si="59"/>
        <v>0</v>
      </c>
      <c r="Q121" s="23">
        <f t="shared" si="59"/>
        <v>0</v>
      </c>
      <c r="R121" s="23">
        <f t="shared" si="59"/>
        <v>4000</v>
      </c>
      <c r="S121" s="23">
        <f t="shared" si="59"/>
        <v>0</v>
      </c>
      <c r="T121" s="23">
        <f t="shared" si="59"/>
        <v>0</v>
      </c>
      <c r="U121" s="23">
        <f t="shared" si="59"/>
        <v>0</v>
      </c>
      <c r="V121" s="23">
        <f t="shared" si="59"/>
        <v>0</v>
      </c>
      <c r="W121" s="23">
        <f t="shared" si="59"/>
        <v>0</v>
      </c>
      <c r="X121" s="23">
        <f t="shared" si="59"/>
        <v>0</v>
      </c>
    </row>
    <row r="122" spans="1:24" x14ac:dyDescent="0.25">
      <c r="A122" s="17" t="s">
        <v>102</v>
      </c>
      <c r="B122" s="20">
        <f t="shared" si="55"/>
        <v>170800</v>
      </c>
      <c r="C122" s="21">
        <v>154700</v>
      </c>
      <c r="D122" s="21">
        <v>2500</v>
      </c>
      <c r="E122" s="21">
        <v>0</v>
      </c>
      <c r="F122" s="21">
        <v>100</v>
      </c>
      <c r="G122" s="21">
        <v>300</v>
      </c>
      <c r="H122" s="21">
        <v>0</v>
      </c>
      <c r="I122" s="21">
        <v>0</v>
      </c>
      <c r="J122" s="21">
        <v>0</v>
      </c>
      <c r="K122" s="21">
        <v>200</v>
      </c>
      <c r="L122" s="21">
        <v>0</v>
      </c>
      <c r="M122" s="21">
        <v>0</v>
      </c>
      <c r="N122" s="21">
        <v>0</v>
      </c>
      <c r="O122" s="21">
        <v>9000</v>
      </c>
      <c r="P122" s="21">
        <v>0</v>
      </c>
      <c r="Q122" s="21">
        <v>0</v>
      </c>
      <c r="R122" s="21">
        <v>4000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</row>
    <row r="123" spans="1:24" x14ac:dyDescent="0.25">
      <c r="A123" s="14" t="s">
        <v>104</v>
      </c>
      <c r="B123" s="15">
        <f t="shared" si="55"/>
        <v>3235500</v>
      </c>
      <c r="C123" s="16">
        <f t="shared" ref="C123:X123" si="60">IFERROR(ROUND(C124+C126+C128+C130+C132+C134+C138+C140+C142, 2), 0)</f>
        <v>2474600</v>
      </c>
      <c r="D123" s="16">
        <f t="shared" si="60"/>
        <v>41300</v>
      </c>
      <c r="E123" s="16">
        <f t="shared" si="60"/>
        <v>0</v>
      </c>
      <c r="F123" s="16">
        <f t="shared" si="60"/>
        <v>300</v>
      </c>
      <c r="G123" s="16">
        <f t="shared" si="60"/>
        <v>16400</v>
      </c>
      <c r="H123" s="16">
        <f t="shared" si="60"/>
        <v>14200</v>
      </c>
      <c r="I123" s="16">
        <f t="shared" si="60"/>
        <v>500</v>
      </c>
      <c r="J123" s="16">
        <f t="shared" si="60"/>
        <v>2900</v>
      </c>
      <c r="K123" s="16">
        <f t="shared" si="60"/>
        <v>2900</v>
      </c>
      <c r="L123" s="16">
        <f t="shared" si="60"/>
        <v>0</v>
      </c>
      <c r="M123" s="16">
        <f t="shared" si="60"/>
        <v>3840</v>
      </c>
      <c r="N123" s="16">
        <f t="shared" si="60"/>
        <v>0</v>
      </c>
      <c r="O123" s="16">
        <f t="shared" si="60"/>
        <v>212000</v>
      </c>
      <c r="P123" s="16">
        <f t="shared" si="60"/>
        <v>7500</v>
      </c>
      <c r="Q123" s="16">
        <f t="shared" si="60"/>
        <v>900</v>
      </c>
      <c r="R123" s="16">
        <f t="shared" si="60"/>
        <v>420660</v>
      </c>
      <c r="S123" s="16">
        <f t="shared" si="60"/>
        <v>0</v>
      </c>
      <c r="T123" s="16">
        <f t="shared" si="60"/>
        <v>0</v>
      </c>
      <c r="U123" s="16">
        <f t="shared" si="60"/>
        <v>0</v>
      </c>
      <c r="V123" s="16">
        <f t="shared" si="60"/>
        <v>0</v>
      </c>
      <c r="W123" s="16">
        <f t="shared" si="60"/>
        <v>0</v>
      </c>
      <c r="X123" s="16">
        <f t="shared" si="60"/>
        <v>37500</v>
      </c>
    </row>
    <row r="124" spans="1:24" s="2" customFormat="1" x14ac:dyDescent="0.25">
      <c r="A124" s="22" t="s">
        <v>105</v>
      </c>
      <c r="B124" s="23">
        <f t="shared" si="55"/>
        <v>113700</v>
      </c>
      <c r="C124" s="23">
        <f t="shared" ref="C124:X124" si="61">IFERROR(ROUND(C125, 2), 0)</f>
        <v>102000</v>
      </c>
      <c r="D124" s="23">
        <f t="shared" si="61"/>
        <v>1600</v>
      </c>
      <c r="E124" s="23">
        <f t="shared" si="61"/>
        <v>0</v>
      </c>
      <c r="F124" s="23">
        <f t="shared" si="61"/>
        <v>0</v>
      </c>
      <c r="G124" s="23">
        <f t="shared" si="61"/>
        <v>300</v>
      </c>
      <c r="H124" s="23">
        <f t="shared" si="61"/>
        <v>0</v>
      </c>
      <c r="I124" s="23">
        <f t="shared" si="61"/>
        <v>0</v>
      </c>
      <c r="J124" s="23">
        <f t="shared" si="61"/>
        <v>0</v>
      </c>
      <c r="K124" s="23">
        <f t="shared" si="61"/>
        <v>100</v>
      </c>
      <c r="L124" s="23">
        <f t="shared" si="61"/>
        <v>0</v>
      </c>
      <c r="M124" s="23">
        <f t="shared" si="61"/>
        <v>0</v>
      </c>
      <c r="N124" s="23">
        <f t="shared" si="61"/>
        <v>0</v>
      </c>
      <c r="O124" s="23">
        <f t="shared" si="61"/>
        <v>8200</v>
      </c>
      <c r="P124" s="23">
        <f t="shared" si="61"/>
        <v>0</v>
      </c>
      <c r="Q124" s="23">
        <f t="shared" si="61"/>
        <v>0</v>
      </c>
      <c r="R124" s="23">
        <f t="shared" si="61"/>
        <v>1500</v>
      </c>
      <c r="S124" s="23">
        <f t="shared" si="61"/>
        <v>0</v>
      </c>
      <c r="T124" s="23">
        <f t="shared" si="61"/>
        <v>0</v>
      </c>
      <c r="U124" s="23">
        <f t="shared" si="61"/>
        <v>0</v>
      </c>
      <c r="V124" s="23">
        <f t="shared" si="61"/>
        <v>0</v>
      </c>
      <c r="W124" s="23">
        <f t="shared" si="61"/>
        <v>0</v>
      </c>
      <c r="X124" s="23">
        <f t="shared" si="61"/>
        <v>0</v>
      </c>
    </row>
    <row r="125" spans="1:24" x14ac:dyDescent="0.25">
      <c r="A125" s="17" t="s">
        <v>106</v>
      </c>
      <c r="B125" s="20">
        <f t="shared" si="55"/>
        <v>113700</v>
      </c>
      <c r="C125" s="21">
        <v>102000</v>
      </c>
      <c r="D125" s="21">
        <v>1600</v>
      </c>
      <c r="E125" s="21">
        <v>0</v>
      </c>
      <c r="F125" s="21">
        <v>0</v>
      </c>
      <c r="G125" s="21">
        <v>300</v>
      </c>
      <c r="H125" s="21">
        <v>0</v>
      </c>
      <c r="I125" s="21">
        <v>0</v>
      </c>
      <c r="J125" s="21">
        <v>0</v>
      </c>
      <c r="K125" s="21">
        <v>100</v>
      </c>
      <c r="L125" s="21">
        <v>0</v>
      </c>
      <c r="M125" s="21">
        <v>0</v>
      </c>
      <c r="N125" s="21">
        <v>0</v>
      </c>
      <c r="O125" s="21">
        <v>8200</v>
      </c>
      <c r="P125" s="21">
        <v>0</v>
      </c>
      <c r="Q125" s="21">
        <v>0</v>
      </c>
      <c r="R125" s="21">
        <v>1500</v>
      </c>
      <c r="S125" s="21">
        <v>0</v>
      </c>
      <c r="T125" s="21">
        <v>0</v>
      </c>
      <c r="U125" s="21">
        <v>0</v>
      </c>
      <c r="V125" s="21">
        <v>0</v>
      </c>
      <c r="W125" s="21">
        <v>0</v>
      </c>
      <c r="X125" s="21">
        <v>0</v>
      </c>
    </row>
    <row r="126" spans="1:24" s="2" customFormat="1" x14ac:dyDescent="0.25">
      <c r="A126" s="22" t="s">
        <v>107</v>
      </c>
      <c r="B126" s="23">
        <f t="shared" si="55"/>
        <v>113000</v>
      </c>
      <c r="C126" s="23">
        <f t="shared" ref="C126:X126" si="62">IFERROR(ROUND(C127, 2), 0)</f>
        <v>100800</v>
      </c>
      <c r="D126" s="23">
        <f t="shared" si="62"/>
        <v>1700</v>
      </c>
      <c r="E126" s="23">
        <f t="shared" si="62"/>
        <v>0</v>
      </c>
      <c r="F126" s="23">
        <f t="shared" si="62"/>
        <v>0</v>
      </c>
      <c r="G126" s="23">
        <f t="shared" si="62"/>
        <v>400</v>
      </c>
      <c r="H126" s="23">
        <f t="shared" si="62"/>
        <v>100</v>
      </c>
      <c r="I126" s="23">
        <f t="shared" si="62"/>
        <v>0</v>
      </c>
      <c r="J126" s="23">
        <f t="shared" si="62"/>
        <v>0</v>
      </c>
      <c r="K126" s="23">
        <f t="shared" si="62"/>
        <v>200</v>
      </c>
      <c r="L126" s="23">
        <f t="shared" si="62"/>
        <v>0</v>
      </c>
      <c r="M126" s="23">
        <f t="shared" si="62"/>
        <v>0</v>
      </c>
      <c r="N126" s="23">
        <f t="shared" si="62"/>
        <v>0</v>
      </c>
      <c r="O126" s="23">
        <f t="shared" si="62"/>
        <v>7800</v>
      </c>
      <c r="P126" s="23">
        <f t="shared" si="62"/>
        <v>0</v>
      </c>
      <c r="Q126" s="23">
        <f t="shared" si="62"/>
        <v>0</v>
      </c>
      <c r="R126" s="23">
        <f t="shared" si="62"/>
        <v>2000</v>
      </c>
      <c r="S126" s="23">
        <f t="shared" si="62"/>
        <v>0</v>
      </c>
      <c r="T126" s="23">
        <f t="shared" si="62"/>
        <v>0</v>
      </c>
      <c r="U126" s="23">
        <f t="shared" si="62"/>
        <v>0</v>
      </c>
      <c r="V126" s="23">
        <f t="shared" si="62"/>
        <v>0</v>
      </c>
      <c r="W126" s="23">
        <f t="shared" si="62"/>
        <v>0</v>
      </c>
      <c r="X126" s="23">
        <f t="shared" si="62"/>
        <v>0</v>
      </c>
    </row>
    <row r="127" spans="1:24" x14ac:dyDescent="0.25">
      <c r="A127" s="17" t="s">
        <v>108</v>
      </c>
      <c r="B127" s="20">
        <f t="shared" si="55"/>
        <v>113000</v>
      </c>
      <c r="C127" s="21">
        <v>100800</v>
      </c>
      <c r="D127" s="21">
        <v>1700</v>
      </c>
      <c r="E127" s="21">
        <v>0</v>
      </c>
      <c r="F127" s="21">
        <v>0</v>
      </c>
      <c r="G127" s="21">
        <v>400</v>
      </c>
      <c r="H127" s="21">
        <v>100</v>
      </c>
      <c r="I127" s="21">
        <v>0</v>
      </c>
      <c r="J127" s="21">
        <v>0</v>
      </c>
      <c r="K127" s="21">
        <v>200</v>
      </c>
      <c r="L127" s="21">
        <v>0</v>
      </c>
      <c r="M127" s="21">
        <v>0</v>
      </c>
      <c r="N127" s="21">
        <v>0</v>
      </c>
      <c r="O127" s="21">
        <v>7800</v>
      </c>
      <c r="P127" s="21">
        <v>0</v>
      </c>
      <c r="Q127" s="21">
        <v>0</v>
      </c>
      <c r="R127" s="21">
        <v>2000</v>
      </c>
      <c r="S127" s="21">
        <v>0</v>
      </c>
      <c r="T127" s="21">
        <v>0</v>
      </c>
      <c r="U127" s="21">
        <v>0</v>
      </c>
      <c r="V127" s="21">
        <v>0</v>
      </c>
      <c r="W127" s="21">
        <v>0</v>
      </c>
      <c r="X127" s="21">
        <v>0</v>
      </c>
    </row>
    <row r="128" spans="1:24" s="2" customFormat="1" x14ac:dyDescent="0.25">
      <c r="A128" s="22" t="s">
        <v>109</v>
      </c>
      <c r="B128" s="23">
        <f t="shared" si="55"/>
        <v>112200</v>
      </c>
      <c r="C128" s="23">
        <f t="shared" ref="C128:X128" si="63">IFERROR(ROUND(C129, 2), 0)</f>
        <v>95200</v>
      </c>
      <c r="D128" s="23">
        <f t="shared" si="63"/>
        <v>1400</v>
      </c>
      <c r="E128" s="23">
        <f t="shared" si="63"/>
        <v>0</v>
      </c>
      <c r="F128" s="23">
        <f t="shared" si="63"/>
        <v>0</v>
      </c>
      <c r="G128" s="23">
        <f t="shared" si="63"/>
        <v>600</v>
      </c>
      <c r="H128" s="23">
        <f t="shared" si="63"/>
        <v>1800</v>
      </c>
      <c r="I128" s="23">
        <f t="shared" si="63"/>
        <v>0</v>
      </c>
      <c r="J128" s="23">
        <f t="shared" si="63"/>
        <v>0</v>
      </c>
      <c r="K128" s="23">
        <f t="shared" si="63"/>
        <v>200</v>
      </c>
      <c r="L128" s="23">
        <f t="shared" si="63"/>
        <v>0</v>
      </c>
      <c r="M128" s="23">
        <f t="shared" si="63"/>
        <v>0</v>
      </c>
      <c r="N128" s="23">
        <f t="shared" si="63"/>
        <v>0</v>
      </c>
      <c r="O128" s="23">
        <f t="shared" si="63"/>
        <v>11500</v>
      </c>
      <c r="P128" s="23">
        <f t="shared" si="63"/>
        <v>0</v>
      </c>
      <c r="Q128" s="23">
        <f t="shared" si="63"/>
        <v>0</v>
      </c>
      <c r="R128" s="23">
        <f t="shared" si="63"/>
        <v>1500</v>
      </c>
      <c r="S128" s="23">
        <f t="shared" si="63"/>
        <v>0</v>
      </c>
      <c r="T128" s="23">
        <f t="shared" si="63"/>
        <v>0</v>
      </c>
      <c r="U128" s="23">
        <f t="shared" si="63"/>
        <v>0</v>
      </c>
      <c r="V128" s="23">
        <f t="shared" si="63"/>
        <v>0</v>
      </c>
      <c r="W128" s="23">
        <f t="shared" si="63"/>
        <v>0</v>
      </c>
      <c r="X128" s="23">
        <f t="shared" si="63"/>
        <v>0</v>
      </c>
    </row>
    <row r="129" spans="1:24" x14ac:dyDescent="0.25">
      <c r="A129" s="17" t="s">
        <v>110</v>
      </c>
      <c r="B129" s="20">
        <f t="shared" si="55"/>
        <v>112200</v>
      </c>
      <c r="C129" s="21">
        <v>95200</v>
      </c>
      <c r="D129" s="21">
        <v>1400</v>
      </c>
      <c r="E129" s="21">
        <v>0</v>
      </c>
      <c r="F129" s="21">
        <v>0</v>
      </c>
      <c r="G129" s="21">
        <v>600</v>
      </c>
      <c r="H129" s="21">
        <v>1800</v>
      </c>
      <c r="I129" s="21">
        <v>0</v>
      </c>
      <c r="J129" s="21">
        <v>0</v>
      </c>
      <c r="K129" s="21">
        <v>200</v>
      </c>
      <c r="L129" s="21">
        <v>0</v>
      </c>
      <c r="M129" s="21">
        <v>0</v>
      </c>
      <c r="N129" s="21">
        <v>0</v>
      </c>
      <c r="O129" s="21">
        <v>11500</v>
      </c>
      <c r="P129" s="21">
        <v>0</v>
      </c>
      <c r="Q129" s="21">
        <v>0</v>
      </c>
      <c r="R129" s="21">
        <v>1500</v>
      </c>
      <c r="S129" s="21">
        <v>0</v>
      </c>
      <c r="T129" s="21">
        <v>0</v>
      </c>
      <c r="U129" s="21">
        <v>0</v>
      </c>
      <c r="V129" s="21">
        <v>0</v>
      </c>
      <c r="W129" s="21">
        <v>0</v>
      </c>
      <c r="X129" s="21">
        <v>0</v>
      </c>
    </row>
    <row r="130" spans="1:24" s="2" customFormat="1" x14ac:dyDescent="0.25">
      <c r="A130" s="22" t="s">
        <v>111</v>
      </c>
      <c r="B130" s="23">
        <f t="shared" si="55"/>
        <v>613000</v>
      </c>
      <c r="C130" s="23">
        <f t="shared" ref="C130:X130" si="64">IFERROR(ROUND(C131, 2), 0)</f>
        <v>468200</v>
      </c>
      <c r="D130" s="23">
        <f t="shared" si="64"/>
        <v>7000</v>
      </c>
      <c r="E130" s="23">
        <f t="shared" si="64"/>
        <v>0</v>
      </c>
      <c r="F130" s="23">
        <f t="shared" si="64"/>
        <v>100</v>
      </c>
      <c r="G130" s="23">
        <f t="shared" si="64"/>
        <v>3500</v>
      </c>
      <c r="H130" s="23">
        <f t="shared" si="64"/>
        <v>1000</v>
      </c>
      <c r="I130" s="23">
        <f t="shared" si="64"/>
        <v>0</v>
      </c>
      <c r="J130" s="23">
        <f t="shared" si="64"/>
        <v>400</v>
      </c>
      <c r="K130" s="23">
        <f t="shared" si="64"/>
        <v>300</v>
      </c>
      <c r="L130" s="23">
        <f t="shared" si="64"/>
        <v>0</v>
      </c>
      <c r="M130" s="23">
        <f t="shared" si="64"/>
        <v>0</v>
      </c>
      <c r="N130" s="23">
        <f t="shared" si="64"/>
        <v>0</v>
      </c>
      <c r="O130" s="23">
        <f t="shared" si="64"/>
        <v>64000</v>
      </c>
      <c r="P130" s="23">
        <f t="shared" si="64"/>
        <v>3000</v>
      </c>
      <c r="Q130" s="23">
        <f t="shared" si="64"/>
        <v>0</v>
      </c>
      <c r="R130" s="23">
        <f t="shared" si="64"/>
        <v>30000</v>
      </c>
      <c r="S130" s="23">
        <f t="shared" si="64"/>
        <v>0</v>
      </c>
      <c r="T130" s="23">
        <f t="shared" si="64"/>
        <v>0</v>
      </c>
      <c r="U130" s="23">
        <f t="shared" si="64"/>
        <v>0</v>
      </c>
      <c r="V130" s="23">
        <f t="shared" si="64"/>
        <v>0</v>
      </c>
      <c r="W130" s="23">
        <f t="shared" si="64"/>
        <v>0</v>
      </c>
      <c r="X130" s="23">
        <f t="shared" si="64"/>
        <v>35500</v>
      </c>
    </row>
    <row r="131" spans="1:24" x14ac:dyDescent="0.25">
      <c r="A131" s="17" t="s">
        <v>112</v>
      </c>
      <c r="B131" s="20">
        <f t="shared" si="55"/>
        <v>613000</v>
      </c>
      <c r="C131" s="21">
        <v>468200</v>
      </c>
      <c r="D131" s="21">
        <v>7000</v>
      </c>
      <c r="E131" s="21">
        <v>0</v>
      </c>
      <c r="F131" s="21">
        <v>100</v>
      </c>
      <c r="G131" s="21">
        <v>3500</v>
      </c>
      <c r="H131" s="21">
        <v>1000</v>
      </c>
      <c r="I131" s="21">
        <v>0</v>
      </c>
      <c r="J131" s="21">
        <v>400</v>
      </c>
      <c r="K131" s="21">
        <v>300</v>
      </c>
      <c r="L131" s="21">
        <v>0</v>
      </c>
      <c r="M131" s="21">
        <v>0</v>
      </c>
      <c r="N131" s="21">
        <v>0</v>
      </c>
      <c r="O131" s="21">
        <v>64000</v>
      </c>
      <c r="P131" s="21">
        <v>3000</v>
      </c>
      <c r="Q131" s="21">
        <v>0</v>
      </c>
      <c r="R131" s="21">
        <v>30000</v>
      </c>
      <c r="S131" s="21">
        <v>0</v>
      </c>
      <c r="T131" s="21">
        <v>0</v>
      </c>
      <c r="U131" s="21">
        <v>0</v>
      </c>
      <c r="V131" s="21">
        <v>0</v>
      </c>
      <c r="W131" s="21">
        <v>0</v>
      </c>
      <c r="X131" s="21">
        <v>35500</v>
      </c>
    </row>
    <row r="132" spans="1:24" s="2" customFormat="1" x14ac:dyDescent="0.25">
      <c r="A132" s="22" t="s">
        <v>113</v>
      </c>
      <c r="B132" s="23">
        <f t="shared" si="55"/>
        <v>166500</v>
      </c>
      <c r="C132" s="23">
        <f t="shared" ref="C132:X132" si="65">IFERROR(ROUND(C133, 2), 0)</f>
        <v>163900</v>
      </c>
      <c r="D132" s="23">
        <f t="shared" si="65"/>
        <v>2600</v>
      </c>
      <c r="E132" s="23">
        <f t="shared" si="65"/>
        <v>0</v>
      </c>
      <c r="F132" s="23">
        <f t="shared" si="65"/>
        <v>0</v>
      </c>
      <c r="G132" s="23">
        <f t="shared" si="65"/>
        <v>0</v>
      </c>
      <c r="H132" s="23">
        <f t="shared" si="65"/>
        <v>0</v>
      </c>
      <c r="I132" s="23">
        <f t="shared" si="65"/>
        <v>0</v>
      </c>
      <c r="J132" s="23">
        <f t="shared" si="65"/>
        <v>0</v>
      </c>
      <c r="K132" s="23">
        <f t="shared" si="65"/>
        <v>0</v>
      </c>
      <c r="L132" s="23">
        <f t="shared" si="65"/>
        <v>0</v>
      </c>
      <c r="M132" s="23">
        <f t="shared" si="65"/>
        <v>0</v>
      </c>
      <c r="N132" s="23">
        <f t="shared" si="65"/>
        <v>0</v>
      </c>
      <c r="O132" s="23">
        <f t="shared" si="65"/>
        <v>0</v>
      </c>
      <c r="P132" s="23">
        <f t="shared" si="65"/>
        <v>0</v>
      </c>
      <c r="Q132" s="23">
        <f t="shared" si="65"/>
        <v>0</v>
      </c>
      <c r="R132" s="23">
        <f t="shared" si="65"/>
        <v>0</v>
      </c>
      <c r="S132" s="23">
        <f t="shared" si="65"/>
        <v>0</v>
      </c>
      <c r="T132" s="23">
        <f t="shared" si="65"/>
        <v>0</v>
      </c>
      <c r="U132" s="23">
        <f t="shared" si="65"/>
        <v>0</v>
      </c>
      <c r="V132" s="23">
        <f t="shared" si="65"/>
        <v>0</v>
      </c>
      <c r="W132" s="23">
        <f t="shared" si="65"/>
        <v>0</v>
      </c>
      <c r="X132" s="23">
        <f t="shared" si="65"/>
        <v>0</v>
      </c>
    </row>
    <row r="133" spans="1:24" x14ac:dyDescent="0.25">
      <c r="A133" s="17" t="s">
        <v>114</v>
      </c>
      <c r="B133" s="20">
        <f t="shared" si="55"/>
        <v>166500</v>
      </c>
      <c r="C133" s="21">
        <v>163900</v>
      </c>
      <c r="D133" s="21">
        <v>2600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0</v>
      </c>
    </row>
    <row r="134" spans="1:24" s="2" customFormat="1" x14ac:dyDescent="0.25">
      <c r="A134" s="22" t="s">
        <v>25</v>
      </c>
      <c r="B134" s="23">
        <f t="shared" si="55"/>
        <v>346600</v>
      </c>
      <c r="C134" s="23">
        <f t="shared" ref="C134:X134" si="66">IFERROR(ROUND(SUM(C135:C137), 2), 0)</f>
        <v>0</v>
      </c>
      <c r="D134" s="23">
        <f t="shared" si="66"/>
        <v>0</v>
      </c>
      <c r="E134" s="23">
        <f t="shared" si="66"/>
        <v>0</v>
      </c>
      <c r="F134" s="23">
        <f t="shared" si="66"/>
        <v>0</v>
      </c>
      <c r="G134" s="23">
        <f t="shared" si="66"/>
        <v>0</v>
      </c>
      <c r="H134" s="23">
        <f t="shared" si="66"/>
        <v>0</v>
      </c>
      <c r="I134" s="23">
        <f t="shared" si="66"/>
        <v>0</v>
      </c>
      <c r="J134" s="23">
        <f t="shared" si="66"/>
        <v>0</v>
      </c>
      <c r="K134" s="23">
        <f t="shared" si="66"/>
        <v>0</v>
      </c>
      <c r="L134" s="23">
        <f t="shared" si="66"/>
        <v>0</v>
      </c>
      <c r="M134" s="23">
        <f t="shared" si="66"/>
        <v>0</v>
      </c>
      <c r="N134" s="23">
        <f t="shared" si="66"/>
        <v>0</v>
      </c>
      <c r="O134" s="23">
        <f t="shared" si="66"/>
        <v>0</v>
      </c>
      <c r="P134" s="23">
        <f t="shared" si="66"/>
        <v>0</v>
      </c>
      <c r="Q134" s="23">
        <f t="shared" si="66"/>
        <v>0</v>
      </c>
      <c r="R134" s="23">
        <f t="shared" si="66"/>
        <v>346600</v>
      </c>
      <c r="S134" s="23">
        <f t="shared" si="66"/>
        <v>0</v>
      </c>
      <c r="T134" s="23">
        <f t="shared" si="66"/>
        <v>0</v>
      </c>
      <c r="U134" s="23">
        <f t="shared" si="66"/>
        <v>0</v>
      </c>
      <c r="V134" s="23">
        <f t="shared" si="66"/>
        <v>0</v>
      </c>
      <c r="W134" s="23">
        <f t="shared" si="66"/>
        <v>0</v>
      </c>
      <c r="X134" s="23">
        <f t="shared" si="66"/>
        <v>0</v>
      </c>
    </row>
    <row r="135" spans="1:24" x14ac:dyDescent="0.25">
      <c r="A135" s="17" t="s">
        <v>115</v>
      </c>
      <c r="B135" s="20">
        <f t="shared" si="55"/>
        <v>10000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10000</v>
      </c>
      <c r="S135" s="21">
        <v>0</v>
      </c>
      <c r="T135" s="21">
        <v>0</v>
      </c>
      <c r="U135" s="21">
        <v>0</v>
      </c>
      <c r="V135" s="21">
        <v>0</v>
      </c>
      <c r="W135" s="21">
        <v>0</v>
      </c>
      <c r="X135" s="21">
        <v>0</v>
      </c>
    </row>
    <row r="136" spans="1:24" x14ac:dyDescent="0.25">
      <c r="A136" s="17" t="s">
        <v>241</v>
      </c>
      <c r="B136" s="20">
        <f t="shared" si="55"/>
        <v>330600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330600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0</v>
      </c>
    </row>
    <row r="137" spans="1:24" ht="14.25" customHeight="1" x14ac:dyDescent="0.25">
      <c r="A137" s="17" t="s">
        <v>116</v>
      </c>
      <c r="B137" s="20">
        <f t="shared" si="55"/>
        <v>6000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6000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</row>
    <row r="138" spans="1:24" s="2" customFormat="1" x14ac:dyDescent="0.25">
      <c r="A138" s="22" t="s">
        <v>117</v>
      </c>
      <c r="B138" s="23">
        <f t="shared" si="55"/>
        <v>1153200</v>
      </c>
      <c r="C138" s="23">
        <f t="shared" ref="C138:X138" si="67">IFERROR(ROUND(C139, 2), 0)</f>
        <v>1007000</v>
      </c>
      <c r="D138" s="23">
        <f t="shared" si="67"/>
        <v>18000</v>
      </c>
      <c r="E138" s="23">
        <f t="shared" si="67"/>
        <v>0</v>
      </c>
      <c r="F138" s="23">
        <f t="shared" si="67"/>
        <v>0</v>
      </c>
      <c r="G138" s="23">
        <f t="shared" si="67"/>
        <v>9300</v>
      </c>
      <c r="H138" s="23">
        <f t="shared" si="67"/>
        <v>7000</v>
      </c>
      <c r="I138" s="23">
        <f t="shared" si="67"/>
        <v>0</v>
      </c>
      <c r="J138" s="23">
        <f t="shared" si="67"/>
        <v>1500</v>
      </c>
      <c r="K138" s="23">
        <f t="shared" si="67"/>
        <v>1500</v>
      </c>
      <c r="L138" s="23">
        <f t="shared" si="67"/>
        <v>0</v>
      </c>
      <c r="M138" s="23">
        <f t="shared" si="67"/>
        <v>3840</v>
      </c>
      <c r="N138" s="23">
        <f t="shared" si="67"/>
        <v>0</v>
      </c>
      <c r="O138" s="23">
        <f t="shared" si="67"/>
        <v>78000</v>
      </c>
      <c r="P138" s="23">
        <f t="shared" si="67"/>
        <v>4000</v>
      </c>
      <c r="Q138" s="23">
        <f t="shared" si="67"/>
        <v>500</v>
      </c>
      <c r="R138" s="23">
        <f>IFERROR(ROUND(R139, 2), 0)</f>
        <v>22560</v>
      </c>
      <c r="S138" s="23">
        <f t="shared" si="67"/>
        <v>0</v>
      </c>
      <c r="T138" s="23">
        <f t="shared" si="67"/>
        <v>0</v>
      </c>
      <c r="U138" s="23">
        <f t="shared" si="67"/>
        <v>0</v>
      </c>
      <c r="V138" s="23">
        <f t="shared" si="67"/>
        <v>0</v>
      </c>
      <c r="W138" s="23">
        <f t="shared" si="67"/>
        <v>0</v>
      </c>
      <c r="X138" s="23">
        <f t="shared" si="67"/>
        <v>0</v>
      </c>
    </row>
    <row r="139" spans="1:24" ht="14.25" customHeight="1" x14ac:dyDescent="0.25">
      <c r="A139" s="17" t="s">
        <v>118</v>
      </c>
      <c r="B139" s="20">
        <f t="shared" si="55"/>
        <v>1153200</v>
      </c>
      <c r="C139" s="21">
        <v>1007000</v>
      </c>
      <c r="D139" s="21">
        <v>18000</v>
      </c>
      <c r="E139" s="21">
        <v>0</v>
      </c>
      <c r="F139" s="21">
        <v>0</v>
      </c>
      <c r="G139" s="21">
        <v>9300</v>
      </c>
      <c r="H139" s="21">
        <v>7000</v>
      </c>
      <c r="I139" s="21">
        <v>0</v>
      </c>
      <c r="J139" s="21">
        <v>1500</v>
      </c>
      <c r="K139" s="21">
        <v>1500</v>
      </c>
      <c r="L139" s="21">
        <v>0</v>
      </c>
      <c r="M139" s="21">
        <v>3840</v>
      </c>
      <c r="N139" s="21">
        <v>0</v>
      </c>
      <c r="O139" s="21">
        <v>78000</v>
      </c>
      <c r="P139" s="21">
        <v>4000</v>
      </c>
      <c r="Q139" s="21">
        <v>500</v>
      </c>
      <c r="R139" s="21">
        <v>22560</v>
      </c>
      <c r="S139" s="21">
        <v>0</v>
      </c>
      <c r="T139" s="21">
        <v>0</v>
      </c>
      <c r="U139" s="21">
        <v>0</v>
      </c>
      <c r="V139" s="21">
        <v>0</v>
      </c>
      <c r="W139" s="21">
        <v>0</v>
      </c>
      <c r="X139" s="21">
        <v>0</v>
      </c>
    </row>
    <row r="140" spans="1:24" s="2" customFormat="1" x14ac:dyDescent="0.25">
      <c r="A140" s="22" t="s">
        <v>119</v>
      </c>
      <c r="B140" s="23">
        <f t="shared" si="55"/>
        <v>494700</v>
      </c>
      <c r="C140" s="23">
        <f t="shared" ref="C140:X140" si="68">IFERROR(ROUND(C141, 2), 0)</f>
        <v>428000</v>
      </c>
      <c r="D140" s="23">
        <f t="shared" si="68"/>
        <v>7200</v>
      </c>
      <c r="E140" s="23">
        <f t="shared" si="68"/>
        <v>0</v>
      </c>
      <c r="F140" s="23">
        <f t="shared" si="68"/>
        <v>200</v>
      </c>
      <c r="G140" s="23">
        <f t="shared" si="68"/>
        <v>1300</v>
      </c>
      <c r="H140" s="23">
        <f t="shared" si="68"/>
        <v>4300</v>
      </c>
      <c r="I140" s="23">
        <f t="shared" si="68"/>
        <v>500</v>
      </c>
      <c r="J140" s="23">
        <f t="shared" si="68"/>
        <v>1000</v>
      </c>
      <c r="K140" s="23">
        <f t="shared" si="68"/>
        <v>300</v>
      </c>
      <c r="L140" s="23">
        <f t="shared" si="68"/>
        <v>0</v>
      </c>
      <c r="M140" s="23">
        <f t="shared" si="68"/>
        <v>0</v>
      </c>
      <c r="N140" s="23">
        <f t="shared" si="68"/>
        <v>0</v>
      </c>
      <c r="O140" s="23">
        <f t="shared" si="68"/>
        <v>34000</v>
      </c>
      <c r="P140" s="23">
        <f t="shared" si="68"/>
        <v>500</v>
      </c>
      <c r="Q140" s="23">
        <f t="shared" si="68"/>
        <v>400</v>
      </c>
      <c r="R140" s="23">
        <f t="shared" si="68"/>
        <v>15000</v>
      </c>
      <c r="S140" s="23">
        <f t="shared" si="68"/>
        <v>0</v>
      </c>
      <c r="T140" s="23">
        <f t="shared" si="68"/>
        <v>0</v>
      </c>
      <c r="U140" s="23">
        <f t="shared" si="68"/>
        <v>0</v>
      </c>
      <c r="V140" s="23">
        <f t="shared" si="68"/>
        <v>0</v>
      </c>
      <c r="W140" s="23">
        <f t="shared" si="68"/>
        <v>0</v>
      </c>
      <c r="X140" s="23">
        <f t="shared" si="68"/>
        <v>2000</v>
      </c>
    </row>
    <row r="141" spans="1:24" x14ac:dyDescent="0.25">
      <c r="A141" s="17" t="s">
        <v>120</v>
      </c>
      <c r="B141" s="20">
        <f t="shared" si="55"/>
        <v>494700</v>
      </c>
      <c r="C141" s="21">
        <v>428000</v>
      </c>
      <c r="D141" s="21">
        <v>7200</v>
      </c>
      <c r="E141" s="21">
        <v>0</v>
      </c>
      <c r="F141" s="21">
        <v>200</v>
      </c>
      <c r="G141" s="21">
        <v>1300</v>
      </c>
      <c r="H141" s="21">
        <v>4300</v>
      </c>
      <c r="I141" s="21">
        <v>500</v>
      </c>
      <c r="J141" s="21">
        <v>1000</v>
      </c>
      <c r="K141" s="21">
        <v>300</v>
      </c>
      <c r="L141" s="21">
        <v>0</v>
      </c>
      <c r="M141" s="21">
        <v>0</v>
      </c>
      <c r="N141" s="21">
        <v>0</v>
      </c>
      <c r="O141" s="21">
        <v>34000</v>
      </c>
      <c r="P141" s="21">
        <v>500</v>
      </c>
      <c r="Q141" s="21">
        <v>400</v>
      </c>
      <c r="R141" s="21">
        <v>15000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1">
        <v>2000</v>
      </c>
    </row>
    <row r="142" spans="1:24" s="2" customFormat="1" x14ac:dyDescent="0.25">
      <c r="A142" s="22" t="s">
        <v>121</v>
      </c>
      <c r="B142" s="23">
        <f t="shared" si="55"/>
        <v>122600</v>
      </c>
      <c r="C142" s="23">
        <f t="shared" ref="C142:X142" si="69">IFERROR(ROUND(C143, 2), 0)</f>
        <v>109500</v>
      </c>
      <c r="D142" s="23">
        <f t="shared" si="69"/>
        <v>1800</v>
      </c>
      <c r="E142" s="23">
        <f t="shared" si="69"/>
        <v>0</v>
      </c>
      <c r="F142" s="23">
        <f t="shared" si="69"/>
        <v>0</v>
      </c>
      <c r="G142" s="23">
        <f t="shared" si="69"/>
        <v>1000</v>
      </c>
      <c r="H142" s="23">
        <f t="shared" si="69"/>
        <v>0</v>
      </c>
      <c r="I142" s="23">
        <f t="shared" si="69"/>
        <v>0</v>
      </c>
      <c r="J142" s="23">
        <f t="shared" si="69"/>
        <v>0</v>
      </c>
      <c r="K142" s="23">
        <f t="shared" si="69"/>
        <v>300</v>
      </c>
      <c r="L142" s="23">
        <f t="shared" si="69"/>
        <v>0</v>
      </c>
      <c r="M142" s="23">
        <f t="shared" si="69"/>
        <v>0</v>
      </c>
      <c r="N142" s="23">
        <f t="shared" si="69"/>
        <v>0</v>
      </c>
      <c r="O142" s="23">
        <f t="shared" si="69"/>
        <v>8500</v>
      </c>
      <c r="P142" s="23">
        <f t="shared" si="69"/>
        <v>0</v>
      </c>
      <c r="Q142" s="23">
        <f t="shared" si="69"/>
        <v>0</v>
      </c>
      <c r="R142" s="23">
        <f t="shared" si="69"/>
        <v>1500</v>
      </c>
      <c r="S142" s="23">
        <f t="shared" si="69"/>
        <v>0</v>
      </c>
      <c r="T142" s="23">
        <f t="shared" si="69"/>
        <v>0</v>
      </c>
      <c r="U142" s="23">
        <f t="shared" si="69"/>
        <v>0</v>
      </c>
      <c r="V142" s="23">
        <f t="shared" si="69"/>
        <v>0</v>
      </c>
      <c r="W142" s="23">
        <f t="shared" si="69"/>
        <v>0</v>
      </c>
      <c r="X142" s="23">
        <f t="shared" si="69"/>
        <v>0</v>
      </c>
    </row>
    <row r="143" spans="1:24" x14ac:dyDescent="0.25">
      <c r="A143" s="17" t="s">
        <v>122</v>
      </c>
      <c r="B143" s="20">
        <f t="shared" si="55"/>
        <v>122600</v>
      </c>
      <c r="C143" s="21">
        <v>109500</v>
      </c>
      <c r="D143" s="21">
        <v>1800</v>
      </c>
      <c r="E143" s="21">
        <v>0</v>
      </c>
      <c r="F143" s="21">
        <v>0</v>
      </c>
      <c r="G143" s="21">
        <v>1000</v>
      </c>
      <c r="H143" s="21">
        <v>0</v>
      </c>
      <c r="I143" s="21">
        <v>0</v>
      </c>
      <c r="J143" s="21">
        <v>0</v>
      </c>
      <c r="K143" s="21">
        <v>300</v>
      </c>
      <c r="L143" s="21">
        <v>0</v>
      </c>
      <c r="M143" s="21">
        <v>0</v>
      </c>
      <c r="N143" s="21">
        <v>0</v>
      </c>
      <c r="O143" s="21">
        <v>8500</v>
      </c>
      <c r="P143" s="21">
        <v>0</v>
      </c>
      <c r="Q143" s="21">
        <v>0</v>
      </c>
      <c r="R143" s="21">
        <v>1500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</row>
    <row r="144" spans="1:24" x14ac:dyDescent="0.25">
      <c r="A144" s="14" t="s">
        <v>123</v>
      </c>
      <c r="B144" s="15">
        <f>IFERROR(ROUND(C144+D144+E144+F144+G144+H144+I144+J144+L144+K144+M144+N144+O144+P144+Q144+R144+S144+T144+U144+V144+W144+X144, 2), 0)</f>
        <v>12128905</v>
      </c>
      <c r="C144" s="16">
        <f>IFERROR(ROUND(C145+C147+C172, 2), 0)</f>
        <v>7053535</v>
      </c>
      <c r="D144" s="16">
        <f t="shared" ref="D144:X144" si="70">IFERROR(ROUND(D145+D147+D172, 2), 0)</f>
        <v>99841</v>
      </c>
      <c r="E144" s="16">
        <f t="shared" si="70"/>
        <v>0</v>
      </c>
      <c r="F144" s="16">
        <f t="shared" si="70"/>
        <v>2054</v>
      </c>
      <c r="G144" s="16">
        <f t="shared" si="70"/>
        <v>42050</v>
      </c>
      <c r="H144" s="16">
        <f t="shared" si="70"/>
        <v>229000</v>
      </c>
      <c r="I144" s="16">
        <f t="shared" si="70"/>
        <v>0</v>
      </c>
      <c r="J144" s="16">
        <f t="shared" si="70"/>
        <v>2170</v>
      </c>
      <c r="K144" s="16">
        <f t="shared" si="70"/>
        <v>11300</v>
      </c>
      <c r="L144" s="16">
        <f t="shared" si="70"/>
        <v>0</v>
      </c>
      <c r="M144" s="16">
        <f t="shared" si="70"/>
        <v>0</v>
      </c>
      <c r="N144" s="16">
        <f t="shared" si="70"/>
        <v>0</v>
      </c>
      <c r="O144" s="16">
        <f t="shared" si="70"/>
        <v>407600</v>
      </c>
      <c r="P144" s="16">
        <f t="shared" si="70"/>
        <v>242800</v>
      </c>
      <c r="Q144" s="16">
        <f t="shared" si="70"/>
        <v>62350</v>
      </c>
      <c r="R144" s="16">
        <f t="shared" si="70"/>
        <v>548300</v>
      </c>
      <c r="S144" s="16">
        <f t="shared" si="70"/>
        <v>0</v>
      </c>
      <c r="T144" s="16">
        <f t="shared" si="70"/>
        <v>0</v>
      </c>
      <c r="U144" s="16">
        <f t="shared" si="70"/>
        <v>66300</v>
      </c>
      <c r="V144" s="16">
        <f t="shared" si="70"/>
        <v>550000</v>
      </c>
      <c r="W144" s="16">
        <f t="shared" si="70"/>
        <v>1967905</v>
      </c>
      <c r="X144" s="16">
        <f t="shared" si="70"/>
        <v>843700</v>
      </c>
    </row>
    <row r="145" spans="1:24" s="2" customFormat="1" x14ac:dyDescent="0.25">
      <c r="A145" s="22" t="s">
        <v>124</v>
      </c>
      <c r="B145" s="23">
        <f t="shared" si="55"/>
        <v>154700</v>
      </c>
      <c r="C145" s="23">
        <f t="shared" ref="C145:X145" si="71">IFERROR(ROUND(C146, 2), 0)</f>
        <v>147635</v>
      </c>
      <c r="D145" s="23">
        <f t="shared" si="71"/>
        <v>2141</v>
      </c>
      <c r="E145" s="23">
        <f t="shared" si="71"/>
        <v>0</v>
      </c>
      <c r="F145" s="23">
        <f t="shared" si="71"/>
        <v>54</v>
      </c>
      <c r="G145" s="23">
        <f t="shared" si="71"/>
        <v>250</v>
      </c>
      <c r="H145" s="23">
        <f t="shared" si="71"/>
        <v>0</v>
      </c>
      <c r="I145" s="23">
        <f t="shared" si="71"/>
        <v>0</v>
      </c>
      <c r="J145" s="23">
        <f t="shared" si="71"/>
        <v>170</v>
      </c>
      <c r="K145" s="23">
        <f t="shared" si="71"/>
        <v>1900</v>
      </c>
      <c r="L145" s="23">
        <f t="shared" si="71"/>
        <v>0</v>
      </c>
      <c r="M145" s="23">
        <f t="shared" si="71"/>
        <v>0</v>
      </c>
      <c r="N145" s="23">
        <f t="shared" si="71"/>
        <v>0</v>
      </c>
      <c r="O145" s="23">
        <f t="shared" si="71"/>
        <v>1100</v>
      </c>
      <c r="P145" s="23">
        <f t="shared" si="71"/>
        <v>200</v>
      </c>
      <c r="Q145" s="23">
        <f t="shared" si="71"/>
        <v>50</v>
      </c>
      <c r="R145" s="23">
        <f t="shared" si="71"/>
        <v>1200</v>
      </c>
      <c r="S145" s="23">
        <f t="shared" si="71"/>
        <v>0</v>
      </c>
      <c r="T145" s="23">
        <f t="shared" si="71"/>
        <v>0</v>
      </c>
      <c r="U145" s="23">
        <f t="shared" si="71"/>
        <v>0</v>
      </c>
      <c r="V145" s="23">
        <f t="shared" si="71"/>
        <v>0</v>
      </c>
      <c r="W145" s="23">
        <f t="shared" si="71"/>
        <v>0</v>
      </c>
      <c r="X145" s="23">
        <f t="shared" si="71"/>
        <v>0</v>
      </c>
    </row>
    <row r="146" spans="1:24" x14ac:dyDescent="0.25">
      <c r="A146" s="17" t="s">
        <v>125</v>
      </c>
      <c r="B146" s="20">
        <f t="shared" si="55"/>
        <v>154700</v>
      </c>
      <c r="C146" s="21">
        <v>147635</v>
      </c>
      <c r="D146" s="21">
        <v>2141</v>
      </c>
      <c r="E146" s="21">
        <v>0</v>
      </c>
      <c r="F146" s="21">
        <v>54</v>
      </c>
      <c r="G146" s="21">
        <v>250</v>
      </c>
      <c r="H146" s="21">
        <v>0</v>
      </c>
      <c r="I146" s="21">
        <v>0</v>
      </c>
      <c r="J146" s="21">
        <v>170</v>
      </c>
      <c r="K146" s="21">
        <v>1900</v>
      </c>
      <c r="L146" s="21">
        <v>0</v>
      </c>
      <c r="M146" s="21">
        <v>0</v>
      </c>
      <c r="N146" s="21">
        <v>0</v>
      </c>
      <c r="O146" s="21">
        <v>1100</v>
      </c>
      <c r="P146" s="21">
        <v>200</v>
      </c>
      <c r="Q146" s="21">
        <v>50</v>
      </c>
      <c r="R146" s="21">
        <v>1200</v>
      </c>
      <c r="S146" s="21">
        <v>0</v>
      </c>
      <c r="T146" s="21">
        <v>0</v>
      </c>
      <c r="U146" s="21">
        <v>0</v>
      </c>
      <c r="V146" s="21">
        <v>0</v>
      </c>
      <c r="W146" s="21">
        <v>0</v>
      </c>
      <c r="X146" s="21">
        <v>0</v>
      </c>
    </row>
    <row r="147" spans="1:24" s="2" customFormat="1" x14ac:dyDescent="0.25">
      <c r="A147" s="22" t="s">
        <v>25</v>
      </c>
      <c r="B147" s="23">
        <f t="shared" si="55"/>
        <v>9456300</v>
      </c>
      <c r="C147" s="23">
        <f t="shared" ref="C147:X147" si="72">IFERROR(ROUND(SUM(C148:C171), 2), 0)</f>
        <v>6905900</v>
      </c>
      <c r="D147" s="23">
        <f t="shared" si="72"/>
        <v>97700</v>
      </c>
      <c r="E147" s="23">
        <f t="shared" si="72"/>
        <v>0</v>
      </c>
      <c r="F147" s="23">
        <f t="shared" si="72"/>
        <v>2000</v>
      </c>
      <c r="G147" s="23">
        <f t="shared" si="72"/>
        <v>41800</v>
      </c>
      <c r="H147" s="23">
        <f t="shared" si="72"/>
        <v>229000</v>
      </c>
      <c r="I147" s="23">
        <f t="shared" si="72"/>
        <v>0</v>
      </c>
      <c r="J147" s="23">
        <f t="shared" si="72"/>
        <v>2000</v>
      </c>
      <c r="K147" s="23">
        <f t="shared" si="72"/>
        <v>9400</v>
      </c>
      <c r="L147" s="23">
        <f t="shared" si="72"/>
        <v>0</v>
      </c>
      <c r="M147" s="23">
        <f t="shared" si="72"/>
        <v>0</v>
      </c>
      <c r="N147" s="23">
        <f t="shared" si="72"/>
        <v>0</v>
      </c>
      <c r="O147" s="23">
        <f t="shared" si="72"/>
        <v>406500</v>
      </c>
      <c r="P147" s="23">
        <f t="shared" si="72"/>
        <v>242600</v>
      </c>
      <c r="Q147" s="23">
        <f t="shared" si="72"/>
        <v>62300</v>
      </c>
      <c r="R147" s="23">
        <f t="shared" si="72"/>
        <v>547100</v>
      </c>
      <c r="S147" s="23">
        <f t="shared" si="72"/>
        <v>0</v>
      </c>
      <c r="T147" s="23">
        <f t="shared" si="72"/>
        <v>0</v>
      </c>
      <c r="U147" s="23">
        <f t="shared" si="72"/>
        <v>66300</v>
      </c>
      <c r="V147" s="23">
        <f t="shared" si="72"/>
        <v>0</v>
      </c>
      <c r="W147" s="23">
        <f t="shared" si="72"/>
        <v>0</v>
      </c>
      <c r="X147" s="23">
        <f t="shared" si="72"/>
        <v>843700</v>
      </c>
    </row>
    <row r="148" spans="1:24" x14ac:dyDescent="0.25">
      <c r="A148" s="17" t="s">
        <v>126</v>
      </c>
      <c r="B148" s="20">
        <f t="shared" si="55"/>
        <v>294700</v>
      </c>
      <c r="C148" s="21">
        <v>290000</v>
      </c>
      <c r="D148" s="21">
        <v>4200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500</v>
      </c>
      <c r="V148" s="21">
        <v>0</v>
      </c>
      <c r="W148" s="21">
        <v>0</v>
      </c>
      <c r="X148" s="21">
        <v>0</v>
      </c>
    </row>
    <row r="149" spans="1:24" x14ac:dyDescent="0.25">
      <c r="A149" s="17" t="s">
        <v>127</v>
      </c>
      <c r="B149" s="20">
        <f t="shared" si="55"/>
        <v>24000</v>
      </c>
      <c r="C149" s="21">
        <v>0</v>
      </c>
      <c r="D149" s="21">
        <v>0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24000</v>
      </c>
      <c r="S149" s="21">
        <v>0</v>
      </c>
      <c r="T149" s="21">
        <v>0</v>
      </c>
      <c r="U149" s="21">
        <v>0</v>
      </c>
      <c r="V149" s="21">
        <v>0</v>
      </c>
      <c r="W149" s="21">
        <v>0</v>
      </c>
      <c r="X149" s="21">
        <v>0</v>
      </c>
    </row>
    <row r="150" spans="1:24" x14ac:dyDescent="0.25">
      <c r="A150" s="17" t="s">
        <v>128</v>
      </c>
      <c r="B150" s="20">
        <f t="shared" si="55"/>
        <v>335000</v>
      </c>
      <c r="C150" s="21">
        <v>335000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</row>
    <row r="151" spans="1:24" x14ac:dyDescent="0.25">
      <c r="A151" s="17" t="s">
        <v>129</v>
      </c>
      <c r="B151" s="20">
        <f t="shared" si="55"/>
        <v>46000</v>
      </c>
      <c r="C151" s="21">
        <v>0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46000</v>
      </c>
      <c r="S151" s="21">
        <v>0</v>
      </c>
      <c r="T151" s="21">
        <v>0</v>
      </c>
      <c r="U151" s="21">
        <v>0</v>
      </c>
      <c r="V151" s="21">
        <v>0</v>
      </c>
      <c r="W151" s="21">
        <v>0</v>
      </c>
      <c r="X151" s="21">
        <v>0</v>
      </c>
    </row>
    <row r="152" spans="1:24" x14ac:dyDescent="0.25">
      <c r="A152" s="17" t="s">
        <v>130</v>
      </c>
      <c r="B152" s="20">
        <f t="shared" si="55"/>
        <v>231800</v>
      </c>
      <c r="C152" s="21">
        <v>228000</v>
      </c>
      <c r="D152" s="21">
        <v>3300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500</v>
      </c>
      <c r="V152" s="21">
        <v>0</v>
      </c>
      <c r="W152" s="21">
        <v>0</v>
      </c>
      <c r="X152" s="21">
        <v>0</v>
      </c>
    </row>
    <row r="153" spans="1:24" x14ac:dyDescent="0.25">
      <c r="A153" s="17" t="s">
        <v>131</v>
      </c>
      <c r="B153" s="20">
        <f>IFERROR(ROUND(C153+D153+E153+F153+G153+H153+I153+J153+L153+K153+M153+N153+O153+P153+Q153+R153+S153+T153+U153+V153+W153+X153, 2), 0)</f>
        <v>5574000</v>
      </c>
      <c r="C153" s="21">
        <v>3900000</v>
      </c>
      <c r="D153" s="21">
        <v>58000</v>
      </c>
      <c r="E153" s="21">
        <v>0</v>
      </c>
      <c r="F153" s="21">
        <v>2000</v>
      </c>
      <c r="G153" s="21">
        <v>25000</v>
      </c>
      <c r="H153" s="21">
        <v>170000</v>
      </c>
      <c r="I153" s="21">
        <v>0</v>
      </c>
      <c r="J153" s="21">
        <v>2000</v>
      </c>
      <c r="K153" s="21">
        <v>6000</v>
      </c>
      <c r="L153" s="21">
        <v>0</v>
      </c>
      <c r="M153" s="21">
        <v>0</v>
      </c>
      <c r="N153" s="21">
        <v>0</v>
      </c>
      <c r="O153" s="21">
        <v>310000</v>
      </c>
      <c r="P153" s="21">
        <v>35000</v>
      </c>
      <c r="Q153" s="21">
        <v>0</v>
      </c>
      <c r="R153" s="21">
        <v>210000</v>
      </c>
      <c r="S153" s="21">
        <v>0</v>
      </c>
      <c r="T153" s="21">
        <v>0</v>
      </c>
      <c r="U153" s="21">
        <v>60000</v>
      </c>
      <c r="V153" s="21">
        <v>0</v>
      </c>
      <c r="W153" s="21">
        <v>0</v>
      </c>
      <c r="X153" s="21">
        <v>796000</v>
      </c>
    </row>
    <row r="154" spans="1:24" x14ac:dyDescent="0.25">
      <c r="A154" s="17" t="s">
        <v>132</v>
      </c>
      <c r="B154" s="20">
        <f t="shared" si="55"/>
        <v>80400</v>
      </c>
      <c r="C154" s="21">
        <v>79000</v>
      </c>
      <c r="D154" s="21">
        <v>1200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200</v>
      </c>
      <c r="V154" s="21">
        <v>0</v>
      </c>
      <c r="W154" s="21">
        <v>0</v>
      </c>
      <c r="X154" s="21">
        <v>0</v>
      </c>
    </row>
    <row r="155" spans="1:24" x14ac:dyDescent="0.25">
      <c r="A155" s="17" t="s">
        <v>133</v>
      </c>
      <c r="B155" s="20">
        <f>IFERROR(ROUND(C155+D155+E155+F155+G155+H155+I155+J155+L155+K155+M155+N155+O155+P155+Q155+R155+S155+T155+U155+V155+W155+X155, 2), 0)</f>
        <v>291500</v>
      </c>
      <c r="C155" s="21">
        <v>287000</v>
      </c>
      <c r="D155" s="21">
        <v>4200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1">
        <v>300</v>
      </c>
      <c r="V155" s="21">
        <v>0</v>
      </c>
      <c r="W155" s="21">
        <v>0</v>
      </c>
      <c r="X155" s="21">
        <v>0</v>
      </c>
    </row>
    <row r="156" spans="1:24" x14ac:dyDescent="0.25">
      <c r="A156" s="17" t="s">
        <v>134</v>
      </c>
      <c r="B156" s="20">
        <f t="shared" si="55"/>
        <v>628400</v>
      </c>
      <c r="C156" s="21">
        <v>548000</v>
      </c>
      <c r="D156" s="21">
        <v>8900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70000</v>
      </c>
      <c r="S156" s="21">
        <v>0</v>
      </c>
      <c r="T156" s="21">
        <v>0</v>
      </c>
      <c r="U156" s="21">
        <v>1500</v>
      </c>
      <c r="V156" s="21">
        <v>0</v>
      </c>
      <c r="W156" s="21">
        <v>0</v>
      </c>
      <c r="X156" s="21">
        <v>0</v>
      </c>
    </row>
    <row r="157" spans="1:24" x14ac:dyDescent="0.25">
      <c r="A157" s="17" t="s">
        <v>135</v>
      </c>
      <c r="B157" s="20">
        <f t="shared" si="55"/>
        <v>117900</v>
      </c>
      <c r="C157" s="21">
        <v>102100</v>
      </c>
      <c r="D157" s="21">
        <v>1500</v>
      </c>
      <c r="E157" s="21">
        <v>0</v>
      </c>
      <c r="F157" s="21">
        <v>0</v>
      </c>
      <c r="G157" s="21">
        <v>400</v>
      </c>
      <c r="H157" s="21">
        <v>5000</v>
      </c>
      <c r="I157" s="21">
        <v>0</v>
      </c>
      <c r="J157" s="21">
        <v>0</v>
      </c>
      <c r="K157" s="21">
        <v>400</v>
      </c>
      <c r="L157" s="21">
        <v>0</v>
      </c>
      <c r="M157" s="21">
        <v>0</v>
      </c>
      <c r="N157" s="21">
        <v>0</v>
      </c>
      <c r="O157" s="21">
        <v>6000</v>
      </c>
      <c r="P157" s="21">
        <v>0</v>
      </c>
      <c r="Q157" s="21">
        <v>200</v>
      </c>
      <c r="R157" s="21">
        <v>2000</v>
      </c>
      <c r="S157" s="21">
        <v>0</v>
      </c>
      <c r="T157" s="21">
        <v>0</v>
      </c>
      <c r="U157" s="21">
        <v>300</v>
      </c>
      <c r="V157" s="21">
        <v>0</v>
      </c>
      <c r="W157" s="21">
        <v>0</v>
      </c>
      <c r="X157" s="21">
        <v>0</v>
      </c>
    </row>
    <row r="158" spans="1:24" x14ac:dyDescent="0.25">
      <c r="A158" s="17" t="s">
        <v>136</v>
      </c>
      <c r="B158" s="20">
        <f t="shared" si="55"/>
        <v>124600</v>
      </c>
      <c r="C158" s="21">
        <v>96100</v>
      </c>
      <c r="D158" s="21">
        <v>1400</v>
      </c>
      <c r="E158" s="21">
        <v>0</v>
      </c>
      <c r="F158" s="21">
        <v>0</v>
      </c>
      <c r="G158" s="21">
        <v>700</v>
      </c>
      <c r="H158" s="21">
        <v>4000</v>
      </c>
      <c r="I158" s="21">
        <v>0</v>
      </c>
      <c r="J158" s="21">
        <v>0</v>
      </c>
      <c r="K158" s="21">
        <v>400</v>
      </c>
      <c r="L158" s="21">
        <v>0</v>
      </c>
      <c r="M158" s="21">
        <v>0</v>
      </c>
      <c r="N158" s="21">
        <v>0</v>
      </c>
      <c r="O158" s="21">
        <v>19500</v>
      </c>
      <c r="P158" s="21">
        <v>0</v>
      </c>
      <c r="Q158" s="21">
        <v>200</v>
      </c>
      <c r="R158" s="21">
        <v>2000</v>
      </c>
      <c r="S158" s="21">
        <v>0</v>
      </c>
      <c r="T158" s="21">
        <v>0</v>
      </c>
      <c r="U158" s="21">
        <v>300</v>
      </c>
      <c r="V158" s="21">
        <v>0</v>
      </c>
      <c r="W158" s="21">
        <v>0</v>
      </c>
      <c r="X158" s="21">
        <v>0</v>
      </c>
    </row>
    <row r="159" spans="1:24" x14ac:dyDescent="0.25">
      <c r="A159" s="17" t="s">
        <v>137</v>
      </c>
      <c r="B159" s="20">
        <f t="shared" si="55"/>
        <v>118600</v>
      </c>
      <c r="C159" s="21">
        <v>98000</v>
      </c>
      <c r="D159" s="21">
        <v>1400</v>
      </c>
      <c r="E159" s="21">
        <v>0</v>
      </c>
      <c r="F159" s="21">
        <v>0</v>
      </c>
      <c r="G159" s="21">
        <v>400</v>
      </c>
      <c r="H159" s="21">
        <v>3500</v>
      </c>
      <c r="I159" s="21">
        <v>0</v>
      </c>
      <c r="J159" s="21">
        <v>0</v>
      </c>
      <c r="K159" s="21">
        <v>300</v>
      </c>
      <c r="L159" s="21">
        <v>0</v>
      </c>
      <c r="M159" s="21">
        <v>0</v>
      </c>
      <c r="N159" s="21">
        <v>0</v>
      </c>
      <c r="O159" s="21">
        <v>10500</v>
      </c>
      <c r="P159" s="21">
        <v>0</v>
      </c>
      <c r="Q159" s="21">
        <v>200</v>
      </c>
      <c r="R159" s="21">
        <v>4000</v>
      </c>
      <c r="S159" s="21">
        <v>0</v>
      </c>
      <c r="T159" s="21">
        <v>0</v>
      </c>
      <c r="U159" s="21">
        <v>300</v>
      </c>
      <c r="V159" s="21">
        <v>0</v>
      </c>
      <c r="W159" s="21">
        <v>0</v>
      </c>
      <c r="X159" s="21">
        <v>0</v>
      </c>
    </row>
    <row r="160" spans="1:24" x14ac:dyDescent="0.25">
      <c r="A160" s="17" t="s">
        <v>138</v>
      </c>
      <c r="B160" s="20">
        <f t="shared" si="55"/>
        <v>110400</v>
      </c>
      <c r="C160" s="21">
        <v>98200</v>
      </c>
      <c r="D160" s="21">
        <v>1500</v>
      </c>
      <c r="E160" s="21">
        <v>0</v>
      </c>
      <c r="F160" s="21">
        <v>0</v>
      </c>
      <c r="G160" s="21">
        <v>400</v>
      </c>
      <c r="H160" s="21">
        <v>5000</v>
      </c>
      <c r="I160" s="21">
        <v>0</v>
      </c>
      <c r="J160" s="21">
        <v>0</v>
      </c>
      <c r="K160" s="21">
        <v>300</v>
      </c>
      <c r="L160" s="21">
        <v>0</v>
      </c>
      <c r="M160" s="21">
        <v>0</v>
      </c>
      <c r="N160" s="21">
        <v>0</v>
      </c>
      <c r="O160" s="21">
        <v>3500</v>
      </c>
      <c r="P160" s="21">
        <v>0</v>
      </c>
      <c r="Q160" s="21">
        <v>200</v>
      </c>
      <c r="R160" s="21">
        <v>1000</v>
      </c>
      <c r="S160" s="21">
        <v>0</v>
      </c>
      <c r="T160" s="21">
        <v>0</v>
      </c>
      <c r="U160" s="21">
        <v>300</v>
      </c>
      <c r="V160" s="21">
        <v>0</v>
      </c>
      <c r="W160" s="21">
        <v>0</v>
      </c>
      <c r="X160" s="21">
        <v>0</v>
      </c>
    </row>
    <row r="161" spans="1:24" x14ac:dyDescent="0.25">
      <c r="A161" s="17" t="s">
        <v>139</v>
      </c>
      <c r="B161" s="20">
        <f t="shared" si="55"/>
        <v>127200</v>
      </c>
      <c r="C161" s="21">
        <v>104600</v>
      </c>
      <c r="D161" s="21">
        <v>1400</v>
      </c>
      <c r="E161" s="21">
        <v>0</v>
      </c>
      <c r="F161" s="21">
        <v>0</v>
      </c>
      <c r="G161" s="21">
        <v>400</v>
      </c>
      <c r="H161" s="21">
        <v>8000</v>
      </c>
      <c r="I161" s="21">
        <v>0</v>
      </c>
      <c r="J161" s="21">
        <v>0</v>
      </c>
      <c r="K161" s="21">
        <v>300</v>
      </c>
      <c r="L161" s="21">
        <v>0</v>
      </c>
      <c r="M161" s="21">
        <v>0</v>
      </c>
      <c r="N161" s="21">
        <v>0</v>
      </c>
      <c r="O161" s="21">
        <v>10500</v>
      </c>
      <c r="P161" s="21">
        <v>0</v>
      </c>
      <c r="Q161" s="21">
        <v>200</v>
      </c>
      <c r="R161" s="21">
        <v>1500</v>
      </c>
      <c r="S161" s="21">
        <v>0</v>
      </c>
      <c r="T161" s="21">
        <v>0</v>
      </c>
      <c r="U161" s="21">
        <v>300</v>
      </c>
      <c r="V161" s="21">
        <v>0</v>
      </c>
      <c r="W161" s="21">
        <v>0</v>
      </c>
      <c r="X161" s="21">
        <v>0</v>
      </c>
    </row>
    <row r="162" spans="1:24" x14ac:dyDescent="0.25">
      <c r="A162" s="17" t="s">
        <v>140</v>
      </c>
      <c r="B162" s="20">
        <f t="shared" si="55"/>
        <v>123300</v>
      </c>
      <c r="C162" s="21">
        <v>112000</v>
      </c>
      <c r="D162" s="21">
        <v>1600</v>
      </c>
      <c r="E162" s="21">
        <v>0</v>
      </c>
      <c r="F162" s="21">
        <v>0</v>
      </c>
      <c r="G162" s="21">
        <v>400</v>
      </c>
      <c r="H162" s="21">
        <v>4500</v>
      </c>
      <c r="I162" s="21">
        <v>0</v>
      </c>
      <c r="J162" s="21">
        <v>0</v>
      </c>
      <c r="K162" s="21">
        <v>300</v>
      </c>
      <c r="L162" s="21">
        <v>0</v>
      </c>
      <c r="M162" s="21">
        <v>0</v>
      </c>
      <c r="N162" s="21">
        <v>0</v>
      </c>
      <c r="O162" s="21">
        <v>2500</v>
      </c>
      <c r="P162" s="21">
        <v>0</v>
      </c>
      <c r="Q162" s="21">
        <v>200</v>
      </c>
      <c r="R162" s="21">
        <v>1500</v>
      </c>
      <c r="S162" s="21">
        <v>0</v>
      </c>
      <c r="T162" s="21">
        <v>0</v>
      </c>
      <c r="U162" s="21">
        <v>300</v>
      </c>
      <c r="V162" s="21">
        <v>0</v>
      </c>
      <c r="W162" s="21">
        <v>0</v>
      </c>
      <c r="X162" s="21">
        <v>0</v>
      </c>
    </row>
    <row r="163" spans="1:24" x14ac:dyDescent="0.25">
      <c r="A163" s="17" t="s">
        <v>141</v>
      </c>
      <c r="B163" s="20">
        <f t="shared" ref="B163:B232" si="73">IFERROR(ROUND(C163+D163+E163+F163+G163+H163+I163+J163+L163+K163+M163+N163+O163+P163+Q163+R163+S163+T163+U163+V163+W163+X163, 2), 0)</f>
        <v>254700</v>
      </c>
      <c r="C163" s="21">
        <v>215500</v>
      </c>
      <c r="D163" s="21">
        <v>3100</v>
      </c>
      <c r="E163" s="21">
        <v>0</v>
      </c>
      <c r="F163" s="21">
        <v>0</v>
      </c>
      <c r="G163" s="21">
        <v>800</v>
      </c>
      <c r="H163" s="21">
        <v>10500</v>
      </c>
      <c r="I163" s="21">
        <v>0</v>
      </c>
      <c r="J163" s="21">
        <v>0</v>
      </c>
      <c r="K163" s="21">
        <v>200</v>
      </c>
      <c r="L163" s="21">
        <v>0</v>
      </c>
      <c r="M163" s="21">
        <v>0</v>
      </c>
      <c r="N163" s="21">
        <v>0</v>
      </c>
      <c r="O163" s="21">
        <v>19000</v>
      </c>
      <c r="P163" s="21">
        <v>0</v>
      </c>
      <c r="Q163" s="21">
        <v>300</v>
      </c>
      <c r="R163" s="21">
        <v>5000</v>
      </c>
      <c r="S163" s="21">
        <v>0</v>
      </c>
      <c r="T163" s="21">
        <v>0</v>
      </c>
      <c r="U163" s="21">
        <v>300</v>
      </c>
      <c r="V163" s="21">
        <v>0</v>
      </c>
      <c r="W163" s="21">
        <v>0</v>
      </c>
      <c r="X163" s="21">
        <v>0</v>
      </c>
    </row>
    <row r="164" spans="1:24" x14ac:dyDescent="0.25">
      <c r="A164" s="17" t="s">
        <v>142</v>
      </c>
      <c r="B164" s="20">
        <f t="shared" si="73"/>
        <v>121400</v>
      </c>
      <c r="C164" s="21">
        <v>103100</v>
      </c>
      <c r="D164" s="21">
        <v>1500</v>
      </c>
      <c r="E164" s="21">
        <v>0</v>
      </c>
      <c r="F164" s="21">
        <v>0</v>
      </c>
      <c r="G164" s="21">
        <v>800</v>
      </c>
      <c r="H164" s="21">
        <v>4000</v>
      </c>
      <c r="I164" s="21">
        <v>0</v>
      </c>
      <c r="J164" s="21">
        <v>0</v>
      </c>
      <c r="K164" s="21">
        <v>200</v>
      </c>
      <c r="L164" s="21">
        <v>0</v>
      </c>
      <c r="M164" s="21">
        <v>0</v>
      </c>
      <c r="N164" s="21">
        <v>0</v>
      </c>
      <c r="O164" s="21">
        <v>7300</v>
      </c>
      <c r="P164" s="21">
        <v>0</v>
      </c>
      <c r="Q164" s="21">
        <v>200</v>
      </c>
      <c r="R164" s="21">
        <v>4000</v>
      </c>
      <c r="S164" s="21">
        <v>0</v>
      </c>
      <c r="T164" s="21">
        <v>0</v>
      </c>
      <c r="U164" s="21">
        <v>300</v>
      </c>
      <c r="V164" s="21">
        <v>0</v>
      </c>
      <c r="W164" s="21">
        <v>0</v>
      </c>
      <c r="X164" s="21">
        <v>0</v>
      </c>
    </row>
    <row r="165" spans="1:24" x14ac:dyDescent="0.25">
      <c r="A165" s="17" t="s">
        <v>143</v>
      </c>
      <c r="B165" s="20">
        <f t="shared" si="73"/>
        <v>113800</v>
      </c>
      <c r="C165" s="21">
        <v>98800</v>
      </c>
      <c r="D165" s="21">
        <v>1400</v>
      </c>
      <c r="E165" s="21">
        <v>0</v>
      </c>
      <c r="F165" s="21">
        <v>0</v>
      </c>
      <c r="G165" s="21">
        <v>600</v>
      </c>
      <c r="H165" s="21">
        <v>3000</v>
      </c>
      <c r="I165" s="21">
        <v>0</v>
      </c>
      <c r="J165" s="21">
        <v>0</v>
      </c>
      <c r="K165" s="21">
        <v>300</v>
      </c>
      <c r="L165" s="21">
        <v>0</v>
      </c>
      <c r="M165" s="21">
        <v>0</v>
      </c>
      <c r="N165" s="21">
        <v>0</v>
      </c>
      <c r="O165" s="21">
        <v>7200</v>
      </c>
      <c r="P165" s="21">
        <v>0</v>
      </c>
      <c r="Q165" s="21">
        <v>200</v>
      </c>
      <c r="R165" s="21">
        <v>2000</v>
      </c>
      <c r="S165" s="21">
        <v>0</v>
      </c>
      <c r="T165" s="21">
        <v>0</v>
      </c>
      <c r="U165" s="21">
        <v>300</v>
      </c>
      <c r="V165" s="21">
        <v>0</v>
      </c>
      <c r="W165" s="21">
        <v>0</v>
      </c>
      <c r="X165" s="21">
        <v>0</v>
      </c>
    </row>
    <row r="166" spans="1:24" x14ac:dyDescent="0.25">
      <c r="A166" s="17" t="s">
        <v>144</v>
      </c>
      <c r="B166" s="20">
        <f t="shared" si="73"/>
        <v>132200</v>
      </c>
      <c r="C166" s="21">
        <v>115200</v>
      </c>
      <c r="D166" s="21">
        <v>1700</v>
      </c>
      <c r="E166" s="21">
        <v>0</v>
      </c>
      <c r="F166" s="21">
        <v>0</v>
      </c>
      <c r="G166" s="21">
        <v>500</v>
      </c>
      <c r="H166" s="21">
        <v>5000</v>
      </c>
      <c r="I166" s="21">
        <v>0</v>
      </c>
      <c r="J166" s="21">
        <v>0</v>
      </c>
      <c r="K166" s="21">
        <v>300</v>
      </c>
      <c r="L166" s="21">
        <v>0</v>
      </c>
      <c r="M166" s="21">
        <v>0</v>
      </c>
      <c r="N166" s="21">
        <v>0</v>
      </c>
      <c r="O166" s="21">
        <v>5000</v>
      </c>
      <c r="P166" s="21">
        <v>0</v>
      </c>
      <c r="Q166" s="21">
        <v>200</v>
      </c>
      <c r="R166" s="21">
        <v>4000</v>
      </c>
      <c r="S166" s="21">
        <v>0</v>
      </c>
      <c r="T166" s="21">
        <v>0</v>
      </c>
      <c r="U166" s="21">
        <v>300</v>
      </c>
      <c r="V166" s="21">
        <v>0</v>
      </c>
      <c r="W166" s="21">
        <v>0</v>
      </c>
      <c r="X166" s="21">
        <v>0</v>
      </c>
    </row>
    <row r="167" spans="1:24" x14ac:dyDescent="0.25">
      <c r="A167" s="17" t="s">
        <v>145</v>
      </c>
      <c r="B167" s="20">
        <f t="shared" si="73"/>
        <v>113000</v>
      </c>
      <c r="C167" s="21">
        <v>95300</v>
      </c>
      <c r="D167" s="21">
        <v>1400</v>
      </c>
      <c r="E167" s="21">
        <v>0</v>
      </c>
      <c r="F167" s="21">
        <v>0</v>
      </c>
      <c r="G167" s="21">
        <v>400</v>
      </c>
      <c r="H167" s="21">
        <v>6500</v>
      </c>
      <c r="I167" s="21">
        <v>0</v>
      </c>
      <c r="J167" s="21">
        <v>0</v>
      </c>
      <c r="K167" s="21">
        <v>400</v>
      </c>
      <c r="L167" s="21">
        <v>0</v>
      </c>
      <c r="M167" s="21">
        <v>0</v>
      </c>
      <c r="N167" s="21">
        <v>0</v>
      </c>
      <c r="O167" s="21">
        <v>5500</v>
      </c>
      <c r="P167" s="21">
        <v>0</v>
      </c>
      <c r="Q167" s="21">
        <v>200</v>
      </c>
      <c r="R167" s="21">
        <v>3000</v>
      </c>
      <c r="S167" s="21">
        <v>0</v>
      </c>
      <c r="T167" s="21">
        <v>0</v>
      </c>
      <c r="U167" s="21">
        <v>300</v>
      </c>
      <c r="V167" s="21">
        <v>0</v>
      </c>
      <c r="W167" s="21">
        <v>0</v>
      </c>
      <c r="X167" s="21">
        <v>0</v>
      </c>
    </row>
    <row r="168" spans="1:24" x14ac:dyDescent="0.25">
      <c r="A168" s="17" t="s">
        <v>146</v>
      </c>
      <c r="B168" s="20">
        <f t="shared" si="73"/>
        <v>25000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25000</v>
      </c>
      <c r="Q168" s="21">
        <v>0</v>
      </c>
      <c r="R168" s="21">
        <v>0</v>
      </c>
      <c r="S168" s="21">
        <v>0</v>
      </c>
      <c r="T168" s="21">
        <v>0</v>
      </c>
      <c r="U168" s="21">
        <v>0</v>
      </c>
      <c r="V168" s="21">
        <v>0</v>
      </c>
      <c r="W168" s="21">
        <v>0</v>
      </c>
      <c r="X168" s="21">
        <v>0</v>
      </c>
    </row>
    <row r="169" spans="1:24" x14ac:dyDescent="0.25">
      <c r="A169" s="17" t="s">
        <v>147</v>
      </c>
      <c r="B169" s="20">
        <f t="shared" si="73"/>
        <v>242300</v>
      </c>
      <c r="C169" s="21">
        <v>0</v>
      </c>
      <c r="D169" s="21">
        <v>0</v>
      </c>
      <c r="E169" s="21">
        <v>0</v>
      </c>
      <c r="F169" s="21">
        <v>0</v>
      </c>
      <c r="G169" s="21">
        <v>11000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182600</v>
      </c>
      <c r="Q169" s="21">
        <v>0</v>
      </c>
      <c r="R169" s="21">
        <v>1000</v>
      </c>
      <c r="S169" s="21">
        <v>0</v>
      </c>
      <c r="T169" s="21">
        <v>0</v>
      </c>
      <c r="U169" s="21">
        <v>0</v>
      </c>
      <c r="V169" s="21">
        <v>0</v>
      </c>
      <c r="W169" s="21">
        <v>0</v>
      </c>
      <c r="X169" s="21">
        <v>47700</v>
      </c>
    </row>
    <row r="170" spans="1:24" x14ac:dyDescent="0.25">
      <c r="A170" s="17" t="s">
        <v>148</v>
      </c>
      <c r="B170" s="20">
        <f t="shared" si="73"/>
        <v>115900</v>
      </c>
      <c r="C170" s="21">
        <v>0</v>
      </c>
      <c r="D170" s="21">
        <v>0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60000</v>
      </c>
      <c r="R170" s="21">
        <v>55900</v>
      </c>
      <c r="S170" s="21">
        <v>0</v>
      </c>
      <c r="T170" s="21">
        <v>0</v>
      </c>
      <c r="U170" s="21">
        <v>0</v>
      </c>
      <c r="V170" s="21">
        <v>0</v>
      </c>
      <c r="W170" s="21">
        <v>0</v>
      </c>
      <c r="X170" s="21">
        <v>0</v>
      </c>
    </row>
    <row r="171" spans="1:24" x14ac:dyDescent="0.25">
      <c r="A171" s="17" t="s">
        <v>149</v>
      </c>
      <c r="B171" s="20">
        <f t="shared" si="73"/>
        <v>110200</v>
      </c>
      <c r="C171" s="21">
        <v>0</v>
      </c>
      <c r="D171" s="21">
        <v>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110200</v>
      </c>
      <c r="S171" s="21">
        <v>0</v>
      </c>
      <c r="T171" s="21">
        <v>0</v>
      </c>
      <c r="U171" s="21">
        <v>0</v>
      </c>
      <c r="V171" s="21">
        <v>0</v>
      </c>
      <c r="W171" s="21">
        <v>0</v>
      </c>
      <c r="X171" s="21">
        <v>0</v>
      </c>
    </row>
    <row r="172" spans="1:24" s="2" customFormat="1" x14ac:dyDescent="0.25">
      <c r="A172" s="22" t="s">
        <v>230</v>
      </c>
      <c r="B172" s="23">
        <f>IFERROR(ROUND(C172+D172+E172+F172+G172+H172+I172+J172+L172+K172+M172+N172+O172+P172+Q172+R172+S172+T172+U172+V172+W172, 2), 0)</f>
        <v>2517905</v>
      </c>
      <c r="C172" s="23">
        <f t="shared" ref="C172:X172" si="74">IFERROR(ROUND(SUM(C173:C174), 2), 0)</f>
        <v>0</v>
      </c>
      <c r="D172" s="23">
        <f t="shared" si="74"/>
        <v>0</v>
      </c>
      <c r="E172" s="23">
        <f t="shared" si="74"/>
        <v>0</v>
      </c>
      <c r="F172" s="23">
        <f t="shared" si="74"/>
        <v>0</v>
      </c>
      <c r="G172" s="23">
        <f t="shared" si="74"/>
        <v>0</v>
      </c>
      <c r="H172" s="23">
        <f t="shared" si="74"/>
        <v>0</v>
      </c>
      <c r="I172" s="23">
        <f t="shared" si="74"/>
        <v>0</v>
      </c>
      <c r="J172" s="23">
        <f t="shared" si="74"/>
        <v>0</v>
      </c>
      <c r="K172" s="23">
        <f t="shared" si="74"/>
        <v>0</v>
      </c>
      <c r="L172" s="23">
        <f t="shared" si="74"/>
        <v>0</v>
      </c>
      <c r="M172" s="23">
        <f t="shared" si="74"/>
        <v>0</v>
      </c>
      <c r="N172" s="23">
        <f t="shared" si="74"/>
        <v>0</v>
      </c>
      <c r="O172" s="23">
        <f t="shared" si="74"/>
        <v>0</v>
      </c>
      <c r="P172" s="23">
        <f t="shared" si="74"/>
        <v>0</v>
      </c>
      <c r="Q172" s="23">
        <f t="shared" si="74"/>
        <v>0</v>
      </c>
      <c r="R172" s="23">
        <f t="shared" si="74"/>
        <v>0</v>
      </c>
      <c r="S172" s="23">
        <f t="shared" si="74"/>
        <v>0</v>
      </c>
      <c r="T172" s="23">
        <f t="shared" si="74"/>
        <v>0</v>
      </c>
      <c r="U172" s="23">
        <f t="shared" si="74"/>
        <v>0</v>
      </c>
      <c r="V172" s="23">
        <f t="shared" si="74"/>
        <v>550000</v>
      </c>
      <c r="W172" s="23">
        <f t="shared" si="74"/>
        <v>1967905</v>
      </c>
      <c r="X172" s="23">
        <f t="shared" si="74"/>
        <v>0</v>
      </c>
    </row>
    <row r="173" spans="1:24" x14ac:dyDescent="0.25">
      <c r="A173" s="17" t="s">
        <v>231</v>
      </c>
      <c r="B173" s="20">
        <f t="shared" ref="B173:B174" si="75">IFERROR(ROUND(C173+D173+E173+F173+G173+H173+I173+J173+L173+K173+M173+N173+O173+P173+Q173+R173+S173+T173+U173+V173+W173, 2), 0)</f>
        <v>1967905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0</v>
      </c>
      <c r="V173" s="21">
        <v>0</v>
      </c>
      <c r="W173" s="21">
        <v>1967905</v>
      </c>
      <c r="X173" s="21">
        <v>0</v>
      </c>
    </row>
    <row r="174" spans="1:24" x14ac:dyDescent="0.25">
      <c r="A174" s="17" t="s">
        <v>232</v>
      </c>
      <c r="B174" s="20">
        <f t="shared" si="75"/>
        <v>550000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  <c r="V174" s="21">
        <v>550000</v>
      </c>
      <c r="W174" s="21">
        <v>0</v>
      </c>
      <c r="X174" s="21">
        <v>0</v>
      </c>
    </row>
    <row r="175" spans="1:24" x14ac:dyDescent="0.25">
      <c r="A175" s="14" t="s">
        <v>150</v>
      </c>
      <c r="B175" s="15">
        <f t="shared" si="73"/>
        <v>5744082</v>
      </c>
      <c r="C175" s="16">
        <f t="shared" ref="C175:X175" si="76">IFERROR(ROUND(C176, 2), 0)</f>
        <v>1184300</v>
      </c>
      <c r="D175" s="16">
        <f t="shared" si="76"/>
        <v>17100</v>
      </c>
      <c r="E175" s="16">
        <f t="shared" si="76"/>
        <v>0</v>
      </c>
      <c r="F175" s="16">
        <f t="shared" si="76"/>
        <v>0</v>
      </c>
      <c r="G175" s="16">
        <f t="shared" si="76"/>
        <v>32300</v>
      </c>
      <c r="H175" s="16">
        <f t="shared" si="76"/>
        <v>108700</v>
      </c>
      <c r="I175" s="16">
        <f t="shared" si="76"/>
        <v>800</v>
      </c>
      <c r="J175" s="16">
        <f t="shared" si="76"/>
        <v>200</v>
      </c>
      <c r="K175" s="16">
        <f t="shared" si="76"/>
        <v>500</v>
      </c>
      <c r="L175" s="16">
        <f t="shared" si="76"/>
        <v>1000000</v>
      </c>
      <c r="M175" s="16">
        <f t="shared" si="76"/>
        <v>0</v>
      </c>
      <c r="N175" s="16">
        <f t="shared" si="76"/>
        <v>0</v>
      </c>
      <c r="O175" s="16">
        <f t="shared" si="76"/>
        <v>224100</v>
      </c>
      <c r="P175" s="16">
        <f t="shared" si="76"/>
        <v>1300</v>
      </c>
      <c r="Q175" s="16">
        <f t="shared" si="76"/>
        <v>0</v>
      </c>
      <c r="R175" s="16">
        <f t="shared" si="76"/>
        <v>1837628</v>
      </c>
      <c r="S175" s="16">
        <f t="shared" si="76"/>
        <v>770000</v>
      </c>
      <c r="T175" s="16">
        <f t="shared" si="76"/>
        <v>429000</v>
      </c>
      <c r="U175" s="16">
        <f t="shared" si="76"/>
        <v>2700</v>
      </c>
      <c r="V175" s="16">
        <f t="shared" si="76"/>
        <v>0</v>
      </c>
      <c r="W175" s="16">
        <f t="shared" si="76"/>
        <v>0</v>
      </c>
      <c r="X175" s="16">
        <f t="shared" si="76"/>
        <v>135454</v>
      </c>
    </row>
    <row r="176" spans="1:24" s="2" customFormat="1" x14ac:dyDescent="0.25">
      <c r="A176" s="22" t="s">
        <v>25</v>
      </c>
      <c r="B176" s="23">
        <f t="shared" si="73"/>
        <v>5744082</v>
      </c>
      <c r="C176" s="23">
        <f>IFERROR(ROUND(SUM(C177:C207), 2), 0)</f>
        <v>1184300</v>
      </c>
      <c r="D176" s="23">
        <f t="shared" ref="D176:X176" si="77">IFERROR(ROUND(SUM(D177:D207), 2), 0)</f>
        <v>17100</v>
      </c>
      <c r="E176" s="23">
        <f t="shared" si="77"/>
        <v>0</v>
      </c>
      <c r="F176" s="23">
        <f t="shared" si="77"/>
        <v>0</v>
      </c>
      <c r="G176" s="23">
        <f t="shared" si="77"/>
        <v>32300</v>
      </c>
      <c r="H176" s="23">
        <f t="shared" si="77"/>
        <v>108700</v>
      </c>
      <c r="I176" s="23">
        <f t="shared" si="77"/>
        <v>800</v>
      </c>
      <c r="J176" s="23">
        <f t="shared" si="77"/>
        <v>200</v>
      </c>
      <c r="K176" s="23">
        <f t="shared" si="77"/>
        <v>500</v>
      </c>
      <c r="L176" s="23">
        <f t="shared" si="77"/>
        <v>1000000</v>
      </c>
      <c r="M176" s="23">
        <f t="shared" si="77"/>
        <v>0</v>
      </c>
      <c r="N176" s="23">
        <f t="shared" si="77"/>
        <v>0</v>
      </c>
      <c r="O176" s="23">
        <f t="shared" si="77"/>
        <v>224100</v>
      </c>
      <c r="P176" s="23">
        <f t="shared" si="77"/>
        <v>1300</v>
      </c>
      <c r="Q176" s="23">
        <f t="shared" si="77"/>
        <v>0</v>
      </c>
      <c r="R176" s="23">
        <f t="shared" si="77"/>
        <v>1837628</v>
      </c>
      <c r="S176" s="23">
        <f t="shared" si="77"/>
        <v>770000</v>
      </c>
      <c r="T176" s="23">
        <f t="shared" si="77"/>
        <v>429000</v>
      </c>
      <c r="U176" s="23">
        <f t="shared" si="77"/>
        <v>2700</v>
      </c>
      <c r="V176" s="23">
        <f t="shared" si="77"/>
        <v>0</v>
      </c>
      <c r="W176" s="23">
        <f t="shared" si="77"/>
        <v>0</v>
      </c>
      <c r="X176" s="23">
        <f t="shared" si="77"/>
        <v>135454</v>
      </c>
    </row>
    <row r="177" spans="1:24" x14ac:dyDescent="0.25">
      <c r="A177" s="17" t="s">
        <v>151</v>
      </c>
      <c r="B177" s="20">
        <f t="shared" si="73"/>
        <v>50000</v>
      </c>
      <c r="C177" s="21">
        <v>0</v>
      </c>
      <c r="D177" s="21">
        <v>0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50000</v>
      </c>
      <c r="S177" s="21">
        <v>0</v>
      </c>
      <c r="T177" s="21">
        <v>0</v>
      </c>
      <c r="U177" s="21">
        <v>0</v>
      </c>
      <c r="V177" s="21">
        <v>0</v>
      </c>
      <c r="W177" s="21">
        <v>0</v>
      </c>
      <c r="X177" s="21">
        <v>0</v>
      </c>
    </row>
    <row r="178" spans="1:24" x14ac:dyDescent="0.25">
      <c r="A178" s="17" t="s">
        <v>152</v>
      </c>
      <c r="B178" s="20">
        <f t="shared" si="73"/>
        <v>1000</v>
      </c>
      <c r="C178" s="21">
        <v>0</v>
      </c>
      <c r="D178" s="21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1000</v>
      </c>
      <c r="S178" s="21">
        <v>0</v>
      </c>
      <c r="T178" s="21">
        <v>0</v>
      </c>
      <c r="U178" s="21">
        <v>0</v>
      </c>
      <c r="V178" s="21">
        <v>0</v>
      </c>
      <c r="W178" s="21">
        <v>0</v>
      </c>
      <c r="X178" s="21">
        <v>0</v>
      </c>
    </row>
    <row r="179" spans="1:24" x14ac:dyDescent="0.25">
      <c r="A179" s="17" t="s">
        <v>153</v>
      </c>
      <c r="B179" s="20">
        <f t="shared" si="73"/>
        <v>23000</v>
      </c>
      <c r="C179" s="21">
        <v>0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0</v>
      </c>
      <c r="R179" s="21">
        <v>0</v>
      </c>
      <c r="S179" s="21">
        <v>0</v>
      </c>
      <c r="T179" s="21">
        <v>23000</v>
      </c>
      <c r="U179" s="21">
        <v>0</v>
      </c>
      <c r="V179" s="21">
        <v>0</v>
      </c>
      <c r="W179" s="21">
        <v>0</v>
      </c>
      <c r="X179" s="21">
        <v>0</v>
      </c>
    </row>
    <row r="180" spans="1:24" x14ac:dyDescent="0.25">
      <c r="A180" s="17" t="s">
        <v>154</v>
      </c>
      <c r="B180" s="20">
        <f t="shared" si="73"/>
        <v>406000</v>
      </c>
      <c r="C180" s="21">
        <v>0</v>
      </c>
      <c r="D180" s="21">
        <v>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406000</v>
      </c>
      <c r="U180" s="21">
        <v>0</v>
      </c>
      <c r="V180" s="21">
        <v>0</v>
      </c>
      <c r="W180" s="21">
        <v>0</v>
      </c>
      <c r="X180" s="21">
        <v>0</v>
      </c>
    </row>
    <row r="181" spans="1:24" x14ac:dyDescent="0.25">
      <c r="A181" s="17" t="s">
        <v>155</v>
      </c>
      <c r="B181" s="20">
        <f t="shared" si="73"/>
        <v>770000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770000</v>
      </c>
      <c r="T181" s="21">
        <v>0</v>
      </c>
      <c r="U181" s="21">
        <v>0</v>
      </c>
      <c r="V181" s="21">
        <v>0</v>
      </c>
      <c r="W181" s="21">
        <v>0</v>
      </c>
      <c r="X181" s="21">
        <v>0</v>
      </c>
    </row>
    <row r="182" spans="1:24" x14ac:dyDescent="0.25">
      <c r="A182" s="17" t="s">
        <v>156</v>
      </c>
      <c r="B182" s="20">
        <f t="shared" si="73"/>
        <v>5000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4000</v>
      </c>
      <c r="P182" s="21">
        <v>0</v>
      </c>
      <c r="Q182" s="21">
        <v>0</v>
      </c>
      <c r="R182" s="21">
        <v>1000</v>
      </c>
      <c r="S182" s="21">
        <v>0</v>
      </c>
      <c r="T182" s="21">
        <v>0</v>
      </c>
      <c r="U182" s="21">
        <v>0</v>
      </c>
      <c r="V182" s="21">
        <v>0</v>
      </c>
      <c r="W182" s="21">
        <v>0</v>
      </c>
      <c r="X182" s="21">
        <v>0</v>
      </c>
    </row>
    <row r="183" spans="1:24" x14ac:dyDescent="0.25">
      <c r="A183" s="17" t="s">
        <v>157</v>
      </c>
      <c r="B183" s="20">
        <f t="shared" si="73"/>
        <v>9000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7000</v>
      </c>
      <c r="P183" s="21">
        <v>0</v>
      </c>
      <c r="Q183" s="21">
        <v>0</v>
      </c>
      <c r="R183" s="21">
        <v>2000</v>
      </c>
      <c r="S183" s="21">
        <v>0</v>
      </c>
      <c r="T183" s="21">
        <v>0</v>
      </c>
      <c r="U183" s="21">
        <v>0</v>
      </c>
      <c r="V183" s="21">
        <v>0</v>
      </c>
      <c r="W183" s="21">
        <v>0</v>
      </c>
      <c r="X183" s="21">
        <v>0</v>
      </c>
    </row>
    <row r="184" spans="1:24" x14ac:dyDescent="0.25">
      <c r="A184" s="17" t="s">
        <v>158</v>
      </c>
      <c r="B184" s="20">
        <f t="shared" si="73"/>
        <v>3100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1600</v>
      </c>
      <c r="P184" s="21">
        <v>0</v>
      </c>
      <c r="Q184" s="21">
        <v>0</v>
      </c>
      <c r="R184" s="21">
        <v>1500</v>
      </c>
      <c r="S184" s="21">
        <v>0</v>
      </c>
      <c r="T184" s="21">
        <v>0</v>
      </c>
      <c r="U184" s="21">
        <v>0</v>
      </c>
      <c r="V184" s="21">
        <v>0</v>
      </c>
      <c r="W184" s="21">
        <v>0</v>
      </c>
      <c r="X184" s="21">
        <v>0</v>
      </c>
    </row>
    <row r="185" spans="1:24" x14ac:dyDescent="0.25">
      <c r="A185" s="17" t="s">
        <v>159</v>
      </c>
      <c r="B185" s="20">
        <f t="shared" si="73"/>
        <v>4300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3500</v>
      </c>
      <c r="P185" s="21">
        <v>0</v>
      </c>
      <c r="Q185" s="21">
        <v>0</v>
      </c>
      <c r="R185" s="21">
        <v>800</v>
      </c>
      <c r="S185" s="21">
        <v>0</v>
      </c>
      <c r="T185" s="21">
        <v>0</v>
      </c>
      <c r="U185" s="21">
        <v>0</v>
      </c>
      <c r="V185" s="21">
        <v>0</v>
      </c>
      <c r="W185" s="21">
        <v>0</v>
      </c>
      <c r="X185" s="21">
        <v>0</v>
      </c>
    </row>
    <row r="186" spans="1:24" ht="13.5" customHeight="1" x14ac:dyDescent="0.25">
      <c r="A186" s="17" t="s">
        <v>160</v>
      </c>
      <c r="B186" s="20">
        <f t="shared" si="73"/>
        <v>7700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5700</v>
      </c>
      <c r="P186" s="21">
        <v>0</v>
      </c>
      <c r="Q186" s="21">
        <v>0</v>
      </c>
      <c r="R186" s="21">
        <v>2000</v>
      </c>
      <c r="S186" s="21">
        <v>0</v>
      </c>
      <c r="T186" s="21">
        <v>0</v>
      </c>
      <c r="U186" s="21">
        <v>0</v>
      </c>
      <c r="V186" s="21">
        <v>0</v>
      </c>
      <c r="W186" s="21">
        <v>0</v>
      </c>
      <c r="X186" s="21">
        <v>0</v>
      </c>
    </row>
    <row r="187" spans="1:24" x14ac:dyDescent="0.25">
      <c r="A187" s="17" t="s">
        <v>161</v>
      </c>
      <c r="B187" s="20">
        <f t="shared" si="73"/>
        <v>8300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6800</v>
      </c>
      <c r="P187" s="21">
        <v>0</v>
      </c>
      <c r="Q187" s="21">
        <v>0</v>
      </c>
      <c r="R187" s="21">
        <v>1500</v>
      </c>
      <c r="S187" s="21">
        <v>0</v>
      </c>
      <c r="T187" s="21">
        <v>0</v>
      </c>
      <c r="U187" s="21">
        <v>0</v>
      </c>
      <c r="V187" s="21">
        <v>0</v>
      </c>
      <c r="W187" s="21">
        <v>0</v>
      </c>
      <c r="X187" s="21">
        <v>0</v>
      </c>
    </row>
    <row r="188" spans="1:24" x14ac:dyDescent="0.25">
      <c r="A188" s="17" t="s">
        <v>162</v>
      </c>
      <c r="B188" s="20">
        <f t="shared" si="73"/>
        <v>158000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98000</v>
      </c>
      <c r="P188" s="21">
        <v>0</v>
      </c>
      <c r="Q188" s="21">
        <v>0</v>
      </c>
      <c r="R188" s="21">
        <v>60000</v>
      </c>
      <c r="S188" s="21">
        <v>0</v>
      </c>
      <c r="T188" s="21">
        <v>0</v>
      </c>
      <c r="U188" s="21">
        <v>0</v>
      </c>
      <c r="V188" s="21">
        <v>0</v>
      </c>
      <c r="W188" s="21">
        <v>0</v>
      </c>
      <c r="X188" s="21">
        <v>0</v>
      </c>
    </row>
    <row r="189" spans="1:24" x14ac:dyDescent="0.25">
      <c r="A189" s="17" t="s">
        <v>163</v>
      </c>
      <c r="B189" s="20">
        <f t="shared" si="73"/>
        <v>14700</v>
      </c>
      <c r="C189" s="21">
        <v>0</v>
      </c>
      <c r="D189" s="21">
        <v>0</v>
      </c>
      <c r="E189" s="21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13700</v>
      </c>
      <c r="P189" s="21">
        <v>0</v>
      </c>
      <c r="Q189" s="21">
        <v>0</v>
      </c>
      <c r="R189" s="21">
        <v>1000</v>
      </c>
      <c r="S189" s="21">
        <v>0</v>
      </c>
      <c r="T189" s="21">
        <v>0</v>
      </c>
      <c r="U189" s="21">
        <v>0</v>
      </c>
      <c r="V189" s="21">
        <v>0</v>
      </c>
      <c r="W189" s="21">
        <v>0</v>
      </c>
      <c r="X189" s="21">
        <v>0</v>
      </c>
    </row>
    <row r="190" spans="1:24" x14ac:dyDescent="0.25">
      <c r="A190" s="17" t="s">
        <v>164</v>
      </c>
      <c r="B190" s="20">
        <f t="shared" si="73"/>
        <v>2200</v>
      </c>
      <c r="C190" s="21">
        <v>0</v>
      </c>
      <c r="D190" s="21">
        <v>0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1200</v>
      </c>
      <c r="P190" s="21">
        <v>0</v>
      </c>
      <c r="Q190" s="21">
        <v>0</v>
      </c>
      <c r="R190" s="21">
        <v>1000</v>
      </c>
      <c r="S190" s="21">
        <v>0</v>
      </c>
      <c r="T190" s="21">
        <v>0</v>
      </c>
      <c r="U190" s="21">
        <v>0</v>
      </c>
      <c r="V190" s="21">
        <v>0</v>
      </c>
      <c r="W190" s="21">
        <v>0</v>
      </c>
      <c r="X190" s="21">
        <v>0</v>
      </c>
    </row>
    <row r="191" spans="1:24" x14ac:dyDescent="0.25">
      <c r="A191" s="17" t="s">
        <v>165</v>
      </c>
      <c r="B191" s="20">
        <f t="shared" si="73"/>
        <v>8800</v>
      </c>
      <c r="C191" s="21">
        <v>0</v>
      </c>
      <c r="D191" s="21">
        <v>0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7300</v>
      </c>
      <c r="P191" s="21">
        <v>0</v>
      </c>
      <c r="Q191" s="21">
        <v>0</v>
      </c>
      <c r="R191" s="21">
        <v>1500</v>
      </c>
      <c r="S191" s="21">
        <v>0</v>
      </c>
      <c r="T191" s="21">
        <v>0</v>
      </c>
      <c r="U191" s="21">
        <v>0</v>
      </c>
      <c r="V191" s="21">
        <v>0</v>
      </c>
      <c r="W191" s="21">
        <v>0</v>
      </c>
      <c r="X191" s="21">
        <v>0</v>
      </c>
    </row>
    <row r="192" spans="1:24" x14ac:dyDescent="0.25">
      <c r="A192" s="17" t="s">
        <v>233</v>
      </c>
      <c r="B192" s="20">
        <f t="shared" ref="B192" si="78">IFERROR(ROUND(C192+D192+E192+F192+G192+H192+I192+J192+L192+K192+M192+N192+O192+P192+Q192+R192+S192+T192+U192+V192+W192+X192, 2), 0)</f>
        <v>12000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10000</v>
      </c>
      <c r="P192" s="21">
        <v>0</v>
      </c>
      <c r="Q192" s="21">
        <v>0</v>
      </c>
      <c r="R192" s="21">
        <v>2000</v>
      </c>
      <c r="S192" s="21">
        <v>0</v>
      </c>
      <c r="T192" s="21">
        <v>0</v>
      </c>
      <c r="U192" s="21">
        <v>0</v>
      </c>
      <c r="V192" s="21">
        <v>0</v>
      </c>
      <c r="W192" s="21">
        <v>0</v>
      </c>
      <c r="X192" s="21">
        <v>0</v>
      </c>
    </row>
    <row r="193" spans="1:24" x14ac:dyDescent="0.25">
      <c r="A193" s="17" t="s">
        <v>166</v>
      </c>
      <c r="B193" s="20">
        <f t="shared" si="73"/>
        <v>119700</v>
      </c>
      <c r="C193" s="21">
        <v>103500</v>
      </c>
      <c r="D193" s="21">
        <v>1500</v>
      </c>
      <c r="E193" s="21">
        <v>0</v>
      </c>
      <c r="F193" s="21">
        <v>0</v>
      </c>
      <c r="G193" s="21">
        <v>0</v>
      </c>
      <c r="H193" s="21">
        <v>5000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1500</v>
      </c>
      <c r="P193" s="21">
        <v>0</v>
      </c>
      <c r="Q193" s="21">
        <v>0</v>
      </c>
      <c r="R193" s="21">
        <v>8000</v>
      </c>
      <c r="S193" s="21">
        <v>0</v>
      </c>
      <c r="T193" s="21">
        <v>0</v>
      </c>
      <c r="U193" s="21">
        <v>200</v>
      </c>
      <c r="V193" s="21">
        <v>0</v>
      </c>
      <c r="W193" s="21">
        <v>0</v>
      </c>
      <c r="X193" s="21">
        <v>0</v>
      </c>
    </row>
    <row r="194" spans="1:24" x14ac:dyDescent="0.25">
      <c r="A194" s="17" t="s">
        <v>167</v>
      </c>
      <c r="B194" s="20">
        <f t="shared" si="73"/>
        <v>131500</v>
      </c>
      <c r="C194" s="21">
        <v>104600</v>
      </c>
      <c r="D194" s="21">
        <v>1500</v>
      </c>
      <c r="E194" s="21">
        <v>0</v>
      </c>
      <c r="F194" s="21">
        <v>0</v>
      </c>
      <c r="G194" s="21">
        <v>0</v>
      </c>
      <c r="H194" s="21">
        <v>9000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4200</v>
      </c>
      <c r="P194" s="21">
        <v>0</v>
      </c>
      <c r="Q194" s="21">
        <v>0</v>
      </c>
      <c r="R194" s="21">
        <v>12000</v>
      </c>
      <c r="S194" s="21">
        <v>0</v>
      </c>
      <c r="T194" s="21">
        <v>0</v>
      </c>
      <c r="U194" s="21">
        <v>200</v>
      </c>
      <c r="V194" s="21">
        <v>0</v>
      </c>
      <c r="W194" s="21">
        <v>0</v>
      </c>
      <c r="X194" s="21">
        <v>0</v>
      </c>
    </row>
    <row r="195" spans="1:24" x14ac:dyDescent="0.25">
      <c r="A195" s="17" t="s">
        <v>168</v>
      </c>
      <c r="B195" s="20">
        <f t="shared" si="73"/>
        <v>73500</v>
      </c>
      <c r="C195" s="21">
        <v>59200</v>
      </c>
      <c r="D195" s="21">
        <v>900</v>
      </c>
      <c r="E195" s="21">
        <v>0</v>
      </c>
      <c r="F195" s="21">
        <v>0</v>
      </c>
      <c r="G195" s="21">
        <v>0</v>
      </c>
      <c r="H195" s="21">
        <v>5000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200</v>
      </c>
      <c r="P195" s="21">
        <v>0</v>
      </c>
      <c r="Q195" s="21">
        <v>0</v>
      </c>
      <c r="R195" s="21">
        <v>8000</v>
      </c>
      <c r="S195" s="21">
        <v>0</v>
      </c>
      <c r="T195" s="21">
        <v>0</v>
      </c>
      <c r="U195" s="21">
        <v>200</v>
      </c>
      <c r="V195" s="21">
        <v>0</v>
      </c>
      <c r="W195" s="21">
        <v>0</v>
      </c>
      <c r="X195" s="21">
        <v>0</v>
      </c>
    </row>
    <row r="196" spans="1:24" x14ac:dyDescent="0.25">
      <c r="A196" s="17" t="s">
        <v>169</v>
      </c>
      <c r="B196" s="20">
        <f t="shared" si="73"/>
        <v>96400</v>
      </c>
      <c r="C196" s="21">
        <v>73700</v>
      </c>
      <c r="D196" s="21">
        <v>1100</v>
      </c>
      <c r="E196" s="21">
        <v>0</v>
      </c>
      <c r="F196" s="21">
        <v>0</v>
      </c>
      <c r="G196" s="21">
        <v>0</v>
      </c>
      <c r="H196" s="21">
        <v>8200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3200</v>
      </c>
      <c r="P196" s="21">
        <v>0</v>
      </c>
      <c r="Q196" s="21">
        <v>0</v>
      </c>
      <c r="R196" s="21">
        <v>10000</v>
      </c>
      <c r="S196" s="21">
        <v>0</v>
      </c>
      <c r="T196" s="21">
        <v>0</v>
      </c>
      <c r="U196" s="21">
        <v>200</v>
      </c>
      <c r="V196" s="21">
        <v>0</v>
      </c>
      <c r="W196" s="21">
        <v>0</v>
      </c>
      <c r="X196" s="21">
        <v>0</v>
      </c>
    </row>
    <row r="197" spans="1:24" x14ac:dyDescent="0.25">
      <c r="A197" s="17" t="s">
        <v>170</v>
      </c>
      <c r="B197" s="20">
        <f t="shared" si="73"/>
        <v>96000</v>
      </c>
      <c r="C197" s="21">
        <v>76000</v>
      </c>
      <c r="D197" s="21">
        <v>1100</v>
      </c>
      <c r="E197" s="21">
        <v>0</v>
      </c>
      <c r="F197" s="21">
        <v>0</v>
      </c>
      <c r="G197" s="21">
        <v>0</v>
      </c>
      <c r="H197" s="21">
        <v>7500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200</v>
      </c>
      <c r="P197" s="21">
        <v>0</v>
      </c>
      <c r="Q197" s="21">
        <v>0</v>
      </c>
      <c r="R197" s="21">
        <v>11000</v>
      </c>
      <c r="S197" s="21">
        <v>0</v>
      </c>
      <c r="T197" s="21">
        <v>0</v>
      </c>
      <c r="U197" s="21">
        <v>200</v>
      </c>
      <c r="V197" s="21">
        <v>0</v>
      </c>
      <c r="W197" s="21">
        <v>0</v>
      </c>
      <c r="X197" s="21">
        <v>0</v>
      </c>
    </row>
    <row r="198" spans="1:24" x14ac:dyDescent="0.25">
      <c r="A198" s="17" t="s">
        <v>171</v>
      </c>
      <c r="B198" s="20">
        <f t="shared" si="73"/>
        <v>101800</v>
      </c>
      <c r="C198" s="21">
        <v>81700</v>
      </c>
      <c r="D198" s="21">
        <v>1200</v>
      </c>
      <c r="E198" s="21">
        <v>0</v>
      </c>
      <c r="F198" s="21">
        <v>0</v>
      </c>
      <c r="G198" s="21">
        <v>0</v>
      </c>
      <c r="H198" s="21">
        <v>7000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2700</v>
      </c>
      <c r="P198" s="21">
        <v>0</v>
      </c>
      <c r="Q198" s="21">
        <v>0</v>
      </c>
      <c r="R198" s="21">
        <v>9000</v>
      </c>
      <c r="S198" s="21">
        <v>0</v>
      </c>
      <c r="T198" s="21">
        <v>0</v>
      </c>
      <c r="U198" s="21">
        <v>200</v>
      </c>
      <c r="V198" s="21">
        <v>0</v>
      </c>
      <c r="W198" s="21">
        <v>0</v>
      </c>
      <c r="X198" s="21">
        <v>0</v>
      </c>
    </row>
    <row r="199" spans="1:24" x14ac:dyDescent="0.25">
      <c r="A199" s="17" t="s">
        <v>172</v>
      </c>
      <c r="B199" s="20">
        <f t="shared" si="73"/>
        <v>1222300</v>
      </c>
      <c r="C199" s="21">
        <v>160100</v>
      </c>
      <c r="D199" s="21">
        <v>2200</v>
      </c>
      <c r="E199" s="21">
        <v>0</v>
      </c>
      <c r="F199" s="21">
        <v>0</v>
      </c>
      <c r="G199" s="21">
        <v>0</v>
      </c>
      <c r="H199" s="21">
        <v>30000</v>
      </c>
      <c r="I199" s="21">
        <v>800</v>
      </c>
      <c r="J199" s="21">
        <v>0</v>
      </c>
      <c r="K199" s="21">
        <v>0</v>
      </c>
      <c r="L199" s="21">
        <v>1000000</v>
      </c>
      <c r="M199" s="21">
        <v>0</v>
      </c>
      <c r="N199" s="21">
        <v>0</v>
      </c>
      <c r="O199" s="21">
        <v>13000</v>
      </c>
      <c r="P199" s="21">
        <v>0</v>
      </c>
      <c r="Q199" s="21">
        <v>0</v>
      </c>
      <c r="R199" s="21">
        <v>16000</v>
      </c>
      <c r="S199" s="21">
        <v>0</v>
      </c>
      <c r="T199" s="21">
        <v>0</v>
      </c>
      <c r="U199" s="21">
        <v>200</v>
      </c>
      <c r="V199" s="21">
        <v>0</v>
      </c>
      <c r="W199" s="21">
        <v>0</v>
      </c>
      <c r="X199" s="21">
        <v>0</v>
      </c>
    </row>
    <row r="200" spans="1:24" x14ac:dyDescent="0.25">
      <c r="A200" s="17" t="s">
        <v>173</v>
      </c>
      <c r="B200" s="20">
        <f t="shared" si="73"/>
        <v>123900</v>
      </c>
      <c r="C200" s="21">
        <v>98800</v>
      </c>
      <c r="D200" s="21">
        <v>1400</v>
      </c>
      <c r="E200" s="21">
        <v>0</v>
      </c>
      <c r="F200" s="21">
        <v>0</v>
      </c>
      <c r="G200" s="21">
        <v>0</v>
      </c>
      <c r="H200" s="21">
        <v>12000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3500</v>
      </c>
      <c r="P200" s="21">
        <v>0</v>
      </c>
      <c r="Q200" s="21">
        <v>0</v>
      </c>
      <c r="R200" s="21">
        <v>8000</v>
      </c>
      <c r="S200" s="21">
        <v>0</v>
      </c>
      <c r="T200" s="21">
        <v>0</v>
      </c>
      <c r="U200" s="21">
        <v>200</v>
      </c>
      <c r="V200" s="21">
        <v>0</v>
      </c>
      <c r="W200" s="21">
        <v>0</v>
      </c>
      <c r="X200" s="21">
        <v>0</v>
      </c>
    </row>
    <row r="201" spans="1:24" x14ac:dyDescent="0.25">
      <c r="A201" s="17" t="s">
        <v>174</v>
      </c>
      <c r="B201" s="20">
        <f t="shared" si="73"/>
        <v>84900</v>
      </c>
      <c r="C201" s="21">
        <v>72800</v>
      </c>
      <c r="D201" s="21">
        <v>1100</v>
      </c>
      <c r="E201" s="21">
        <v>0</v>
      </c>
      <c r="F201" s="21">
        <v>0</v>
      </c>
      <c r="G201" s="21">
        <v>0</v>
      </c>
      <c r="H201" s="21">
        <v>5000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800</v>
      </c>
      <c r="P201" s="21">
        <v>0</v>
      </c>
      <c r="Q201" s="21">
        <v>0</v>
      </c>
      <c r="R201" s="21">
        <v>5000</v>
      </c>
      <c r="S201" s="21">
        <v>0</v>
      </c>
      <c r="T201" s="21">
        <v>0</v>
      </c>
      <c r="U201" s="21">
        <v>200</v>
      </c>
      <c r="V201" s="21">
        <v>0</v>
      </c>
      <c r="W201" s="21">
        <v>0</v>
      </c>
      <c r="X201" s="21">
        <v>0</v>
      </c>
    </row>
    <row r="202" spans="1:24" x14ac:dyDescent="0.25">
      <c r="A202" s="17" t="s">
        <v>175</v>
      </c>
      <c r="B202" s="20">
        <f t="shared" si="73"/>
        <v>122800</v>
      </c>
      <c r="C202" s="21">
        <v>96200</v>
      </c>
      <c r="D202" s="21">
        <v>1400</v>
      </c>
      <c r="E202" s="21">
        <v>0</v>
      </c>
      <c r="F202" s="21">
        <v>0</v>
      </c>
      <c r="G202" s="21">
        <v>0</v>
      </c>
      <c r="H202" s="21">
        <v>13500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5500</v>
      </c>
      <c r="P202" s="21">
        <v>0</v>
      </c>
      <c r="Q202" s="21">
        <v>0</v>
      </c>
      <c r="R202" s="21">
        <v>6000</v>
      </c>
      <c r="S202" s="21">
        <v>0</v>
      </c>
      <c r="T202" s="21">
        <v>0</v>
      </c>
      <c r="U202" s="21">
        <v>200</v>
      </c>
      <c r="V202" s="21">
        <v>0</v>
      </c>
      <c r="W202" s="21">
        <v>0</v>
      </c>
      <c r="X202" s="21">
        <v>0</v>
      </c>
    </row>
    <row r="203" spans="1:24" x14ac:dyDescent="0.25">
      <c r="A203" s="17" t="s">
        <v>176</v>
      </c>
      <c r="B203" s="20">
        <f t="shared" si="73"/>
        <v>123300</v>
      </c>
      <c r="C203" s="21">
        <v>94700</v>
      </c>
      <c r="D203" s="21">
        <v>1400</v>
      </c>
      <c r="E203" s="21">
        <v>0</v>
      </c>
      <c r="F203" s="21">
        <v>0</v>
      </c>
      <c r="G203" s="21">
        <v>0</v>
      </c>
      <c r="H203" s="21">
        <v>6500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10500</v>
      </c>
      <c r="P203" s="21">
        <v>0</v>
      </c>
      <c r="Q203" s="21">
        <v>0</v>
      </c>
      <c r="R203" s="21">
        <v>10000</v>
      </c>
      <c r="S203" s="21">
        <v>0</v>
      </c>
      <c r="T203" s="21">
        <v>0</v>
      </c>
      <c r="U203" s="21">
        <v>200</v>
      </c>
      <c r="V203" s="21">
        <v>0</v>
      </c>
      <c r="W203" s="21">
        <v>0</v>
      </c>
      <c r="X203" s="21">
        <v>0</v>
      </c>
    </row>
    <row r="204" spans="1:24" x14ac:dyDescent="0.25">
      <c r="A204" s="17" t="s">
        <v>177</v>
      </c>
      <c r="B204" s="20">
        <f t="shared" si="73"/>
        <v>135454</v>
      </c>
      <c r="C204" s="21">
        <v>0</v>
      </c>
      <c r="D204" s="21">
        <v>0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  <c r="V204" s="21">
        <v>0</v>
      </c>
      <c r="W204" s="21">
        <v>0</v>
      </c>
      <c r="X204" s="21">
        <v>135454</v>
      </c>
    </row>
    <row r="205" spans="1:24" x14ac:dyDescent="0.25">
      <c r="A205" s="17" t="s">
        <v>178</v>
      </c>
      <c r="B205" s="20">
        <f t="shared" si="73"/>
        <v>341600</v>
      </c>
      <c r="C205" s="21">
        <v>40000</v>
      </c>
      <c r="D205" s="21">
        <v>600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20000</v>
      </c>
      <c r="P205" s="21">
        <v>0</v>
      </c>
      <c r="Q205" s="21">
        <v>0</v>
      </c>
      <c r="R205" s="21">
        <v>281000</v>
      </c>
      <c r="S205" s="21">
        <v>0</v>
      </c>
      <c r="T205" s="21">
        <v>0</v>
      </c>
      <c r="U205" s="21">
        <v>0</v>
      </c>
      <c r="V205" s="21">
        <v>0</v>
      </c>
      <c r="W205" s="21">
        <v>0</v>
      </c>
      <c r="X205" s="21">
        <v>0</v>
      </c>
    </row>
    <row r="206" spans="1:24" x14ac:dyDescent="0.25">
      <c r="A206" s="17" t="s">
        <v>179</v>
      </c>
      <c r="B206" s="20">
        <f t="shared" si="73"/>
        <v>1469328</v>
      </c>
      <c r="C206" s="21">
        <v>123000</v>
      </c>
      <c r="D206" s="21">
        <v>1700</v>
      </c>
      <c r="E206" s="21">
        <v>0</v>
      </c>
      <c r="F206" s="21">
        <v>0</v>
      </c>
      <c r="G206" s="21">
        <v>32300</v>
      </c>
      <c r="H206" s="21">
        <v>0</v>
      </c>
      <c r="I206" s="21">
        <v>0</v>
      </c>
      <c r="J206" s="21">
        <v>200</v>
      </c>
      <c r="K206" s="21">
        <v>500</v>
      </c>
      <c r="L206" s="21">
        <v>0</v>
      </c>
      <c r="M206" s="21">
        <v>0</v>
      </c>
      <c r="N206" s="21">
        <v>0</v>
      </c>
      <c r="O206" s="21">
        <v>0</v>
      </c>
      <c r="P206" s="21">
        <v>1300</v>
      </c>
      <c r="Q206" s="21">
        <v>0</v>
      </c>
      <c r="R206" s="21">
        <v>1309828</v>
      </c>
      <c r="S206" s="21">
        <v>0</v>
      </c>
      <c r="T206" s="21">
        <v>0</v>
      </c>
      <c r="U206" s="21">
        <v>500</v>
      </c>
      <c r="V206" s="21">
        <v>0</v>
      </c>
      <c r="W206" s="21">
        <v>0</v>
      </c>
      <c r="X206" s="21">
        <v>0</v>
      </c>
    </row>
    <row r="207" spans="1:24" x14ac:dyDescent="0.25">
      <c r="A207" s="24" t="s">
        <v>244</v>
      </c>
      <c r="B207" s="25">
        <f t="shared" si="73"/>
        <v>18500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18500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</row>
    <row r="208" spans="1:24" x14ac:dyDescent="0.25">
      <c r="A208" s="14" t="s">
        <v>180</v>
      </c>
      <c r="B208" s="15">
        <f>IFERROR(ROUND(C208+D208+E208+F208+G208+H208+I208+J208+L208+K208+M208+N208+O208+P208+Q208+R208+S208+T208+U208+V208+W208+X208, 2), 0)</f>
        <v>5585527</v>
      </c>
      <c r="C208" s="16">
        <f>IFERROR(ROUND(C209, 2), 0)</f>
        <v>0</v>
      </c>
      <c r="D208" s="16">
        <f>IFERROR(ROUND(D209, 2), 0)</f>
        <v>0</v>
      </c>
      <c r="E208" s="16">
        <f>IFERROR(ROUND(E209, 2), 0)</f>
        <v>0</v>
      </c>
      <c r="F208" s="16">
        <f t="shared" ref="F208:X208" si="79">IFERROR(ROUND(F209, 2), 0)</f>
        <v>0</v>
      </c>
      <c r="G208" s="16">
        <f t="shared" si="79"/>
        <v>0</v>
      </c>
      <c r="H208" s="16">
        <f t="shared" si="79"/>
        <v>0</v>
      </c>
      <c r="I208" s="16">
        <f t="shared" si="79"/>
        <v>0</v>
      </c>
      <c r="J208" s="16">
        <f t="shared" si="79"/>
        <v>0</v>
      </c>
      <c r="K208" s="16">
        <f t="shared" si="79"/>
        <v>0</v>
      </c>
      <c r="L208" s="16">
        <f t="shared" si="79"/>
        <v>0</v>
      </c>
      <c r="M208" s="16">
        <f t="shared" si="79"/>
        <v>0</v>
      </c>
      <c r="N208" s="16">
        <f t="shared" si="79"/>
        <v>0</v>
      </c>
      <c r="O208" s="16">
        <f t="shared" si="79"/>
        <v>0</v>
      </c>
      <c r="P208" s="16">
        <f t="shared" si="79"/>
        <v>0</v>
      </c>
      <c r="Q208" s="16">
        <f t="shared" si="79"/>
        <v>0</v>
      </c>
      <c r="R208" s="16">
        <f t="shared" si="79"/>
        <v>386604</v>
      </c>
      <c r="S208" s="16">
        <f t="shared" si="79"/>
        <v>0</v>
      </c>
      <c r="T208" s="16">
        <f t="shared" si="79"/>
        <v>0</v>
      </c>
      <c r="U208" s="16">
        <f t="shared" si="79"/>
        <v>0</v>
      </c>
      <c r="V208" s="16">
        <f t="shared" si="79"/>
        <v>0</v>
      </c>
      <c r="W208" s="16">
        <f t="shared" si="79"/>
        <v>0</v>
      </c>
      <c r="X208" s="16">
        <f t="shared" si="79"/>
        <v>5198923</v>
      </c>
    </row>
    <row r="209" spans="1:24" s="2" customFormat="1" x14ac:dyDescent="0.25">
      <c r="A209" s="22" t="s">
        <v>25</v>
      </c>
      <c r="B209" s="23">
        <f>IFERROR(ROUND(C209+D209+E209+F209+G209+H209+I209+J209+L209+K209+M209+N209+O209+P209+Q209+R209+S209+T209+U209+V209+W209+X209, 2), 0)</f>
        <v>5585527</v>
      </c>
      <c r="C209" s="23">
        <f t="shared" ref="C209:X209" si="80">IFERROR(ROUND(SUM(C210:C263), 2), 0)</f>
        <v>0</v>
      </c>
      <c r="D209" s="23">
        <f t="shared" si="80"/>
        <v>0</v>
      </c>
      <c r="E209" s="23">
        <f t="shared" si="80"/>
        <v>0</v>
      </c>
      <c r="F209" s="23">
        <f t="shared" si="80"/>
        <v>0</v>
      </c>
      <c r="G209" s="23">
        <f t="shared" si="80"/>
        <v>0</v>
      </c>
      <c r="H209" s="23">
        <f t="shared" si="80"/>
        <v>0</v>
      </c>
      <c r="I209" s="23">
        <f t="shared" si="80"/>
        <v>0</v>
      </c>
      <c r="J209" s="23">
        <f t="shared" si="80"/>
        <v>0</v>
      </c>
      <c r="K209" s="23">
        <f t="shared" si="80"/>
        <v>0</v>
      </c>
      <c r="L209" s="23">
        <f t="shared" si="80"/>
        <v>0</v>
      </c>
      <c r="M209" s="23">
        <f t="shared" si="80"/>
        <v>0</v>
      </c>
      <c r="N209" s="23">
        <f t="shared" si="80"/>
        <v>0</v>
      </c>
      <c r="O209" s="23">
        <f t="shared" si="80"/>
        <v>0</v>
      </c>
      <c r="P209" s="23">
        <f t="shared" si="80"/>
        <v>0</v>
      </c>
      <c r="Q209" s="23">
        <f t="shared" si="80"/>
        <v>0</v>
      </c>
      <c r="R209" s="23">
        <f t="shared" si="80"/>
        <v>386604</v>
      </c>
      <c r="S209" s="23">
        <f t="shared" si="80"/>
        <v>0</v>
      </c>
      <c r="T209" s="23">
        <f t="shared" si="80"/>
        <v>0</v>
      </c>
      <c r="U209" s="23">
        <f t="shared" si="80"/>
        <v>0</v>
      </c>
      <c r="V209" s="23">
        <f t="shared" si="80"/>
        <v>0</v>
      </c>
      <c r="W209" s="23">
        <f t="shared" si="80"/>
        <v>0</v>
      </c>
      <c r="X209" s="23">
        <f t="shared" si="80"/>
        <v>5198923</v>
      </c>
    </row>
    <row r="210" spans="1:24" x14ac:dyDescent="0.25">
      <c r="A210" s="17" t="s">
        <v>181</v>
      </c>
      <c r="B210" s="20">
        <f t="shared" si="73"/>
        <v>141365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  <c r="V210" s="21">
        <v>0</v>
      </c>
      <c r="W210" s="21">
        <v>0</v>
      </c>
      <c r="X210" s="21">
        <v>141365</v>
      </c>
    </row>
    <row r="211" spans="1:24" x14ac:dyDescent="0.25">
      <c r="A211" s="17" t="s">
        <v>182</v>
      </c>
      <c r="B211" s="20">
        <f t="shared" si="73"/>
        <v>60000</v>
      </c>
      <c r="C211" s="21">
        <v>0</v>
      </c>
      <c r="D211" s="21">
        <v>0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1">
        <v>0</v>
      </c>
      <c r="U211" s="21">
        <v>0</v>
      </c>
      <c r="V211" s="21">
        <v>0</v>
      </c>
      <c r="W211" s="21">
        <v>0</v>
      </c>
      <c r="X211" s="21">
        <v>60000</v>
      </c>
    </row>
    <row r="212" spans="1:24" x14ac:dyDescent="0.25">
      <c r="A212" s="17" t="s">
        <v>183</v>
      </c>
      <c r="B212" s="20">
        <f t="shared" si="73"/>
        <v>70000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  <c r="V212" s="21">
        <v>0</v>
      </c>
      <c r="W212" s="21">
        <v>0</v>
      </c>
      <c r="X212" s="21">
        <v>70000</v>
      </c>
    </row>
    <row r="213" spans="1:24" x14ac:dyDescent="0.25">
      <c r="A213" s="17" t="s">
        <v>184</v>
      </c>
      <c r="B213" s="20">
        <f t="shared" si="73"/>
        <v>150000</v>
      </c>
      <c r="C213" s="21">
        <v>0</v>
      </c>
      <c r="D213" s="21">
        <v>0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21">
        <v>0</v>
      </c>
      <c r="T213" s="21">
        <v>0</v>
      </c>
      <c r="U213" s="21">
        <v>0</v>
      </c>
      <c r="V213" s="21">
        <v>0</v>
      </c>
      <c r="W213" s="21">
        <v>0</v>
      </c>
      <c r="X213" s="21">
        <v>150000</v>
      </c>
    </row>
    <row r="214" spans="1:24" x14ac:dyDescent="0.25">
      <c r="A214" s="17" t="s">
        <v>185</v>
      </c>
      <c r="B214" s="20">
        <f t="shared" si="73"/>
        <v>80000</v>
      </c>
      <c r="C214" s="21">
        <v>0</v>
      </c>
      <c r="D214" s="21">
        <v>0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  <c r="V214" s="21">
        <v>0</v>
      </c>
      <c r="W214" s="21">
        <v>0</v>
      </c>
      <c r="X214" s="21">
        <v>80000</v>
      </c>
    </row>
    <row r="215" spans="1:24" x14ac:dyDescent="0.25">
      <c r="A215" s="17" t="s">
        <v>186</v>
      </c>
      <c r="B215" s="20">
        <f t="shared" si="73"/>
        <v>150000</v>
      </c>
      <c r="C215" s="21">
        <v>0</v>
      </c>
      <c r="D215" s="21">
        <v>0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21">
        <v>0</v>
      </c>
      <c r="T215" s="21">
        <v>0</v>
      </c>
      <c r="U215" s="21">
        <v>0</v>
      </c>
      <c r="V215" s="21">
        <v>0</v>
      </c>
      <c r="W215" s="21">
        <v>0</v>
      </c>
      <c r="X215" s="21">
        <v>150000</v>
      </c>
    </row>
    <row r="216" spans="1:24" x14ac:dyDescent="0.25">
      <c r="A216" s="17" t="s">
        <v>187</v>
      </c>
      <c r="B216" s="20">
        <f t="shared" si="73"/>
        <v>18000</v>
      </c>
      <c r="C216" s="21">
        <v>0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  <c r="V216" s="21">
        <v>0</v>
      </c>
      <c r="W216" s="21">
        <v>0</v>
      </c>
      <c r="X216" s="21">
        <v>18000</v>
      </c>
    </row>
    <row r="217" spans="1:24" x14ac:dyDescent="0.25">
      <c r="A217" s="17" t="s">
        <v>188</v>
      </c>
      <c r="B217" s="20">
        <f t="shared" si="73"/>
        <v>50000</v>
      </c>
      <c r="C217" s="21">
        <v>0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  <c r="V217" s="21">
        <v>0</v>
      </c>
      <c r="W217" s="21">
        <v>0</v>
      </c>
      <c r="X217" s="21">
        <v>50000</v>
      </c>
    </row>
    <row r="218" spans="1:24" x14ac:dyDescent="0.25">
      <c r="A218" s="17" t="s">
        <v>189</v>
      </c>
      <c r="B218" s="20">
        <f t="shared" si="73"/>
        <v>200000</v>
      </c>
      <c r="C218" s="21">
        <v>0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  <c r="V218" s="21">
        <v>0</v>
      </c>
      <c r="W218" s="21">
        <v>0</v>
      </c>
      <c r="X218" s="21">
        <v>200000</v>
      </c>
    </row>
    <row r="219" spans="1:24" x14ac:dyDescent="0.25">
      <c r="A219" s="17" t="s">
        <v>234</v>
      </c>
      <c r="B219" s="20">
        <f t="shared" ref="B219" si="81">IFERROR(ROUND(C219+D219+E219+F219+G219+H219+I219+J219+L219+K219+M219+N219+O219+P219+Q219+R219+S219+T219+U219+V219+W219+X219, 2), 0)</f>
        <v>3300</v>
      </c>
      <c r="C219" s="21">
        <v>0</v>
      </c>
      <c r="D219" s="21">
        <v>0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0</v>
      </c>
      <c r="R219" s="21">
        <v>3300</v>
      </c>
      <c r="S219" s="21">
        <v>0</v>
      </c>
      <c r="T219" s="21">
        <v>0</v>
      </c>
      <c r="U219" s="21">
        <v>0</v>
      </c>
      <c r="V219" s="21">
        <v>0</v>
      </c>
      <c r="W219" s="21">
        <v>0</v>
      </c>
      <c r="X219" s="21">
        <v>0</v>
      </c>
    </row>
    <row r="220" spans="1:24" x14ac:dyDescent="0.25">
      <c r="A220" s="17" t="s">
        <v>235</v>
      </c>
      <c r="B220" s="20">
        <f t="shared" ref="B220" si="82">IFERROR(ROUND(C220+D220+E220+F220+G220+H220+I220+J220+L220+K220+M220+N220+O220+P220+Q220+R220+S220+T220+U220+V220+W220+X220, 2), 0)</f>
        <v>142800</v>
      </c>
      <c r="C220" s="21">
        <v>0</v>
      </c>
      <c r="D220" s="21">
        <v>0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  <c r="V220" s="21">
        <v>0</v>
      </c>
      <c r="W220" s="21">
        <v>0</v>
      </c>
      <c r="X220" s="21">
        <v>142800</v>
      </c>
    </row>
    <row r="221" spans="1:24" x14ac:dyDescent="0.25">
      <c r="A221" s="17" t="s">
        <v>190</v>
      </c>
      <c r="B221" s="20">
        <f t="shared" si="73"/>
        <v>24923</v>
      </c>
      <c r="C221" s="21">
        <v>0</v>
      </c>
      <c r="D221" s="21">
        <v>0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  <c r="V221" s="21">
        <v>0</v>
      </c>
      <c r="W221" s="21">
        <v>0</v>
      </c>
      <c r="X221" s="21">
        <v>24923</v>
      </c>
    </row>
    <row r="222" spans="1:24" x14ac:dyDescent="0.25">
      <c r="A222" s="17" t="s">
        <v>191</v>
      </c>
      <c r="B222" s="20">
        <f t="shared" si="73"/>
        <v>20000</v>
      </c>
      <c r="C222" s="21">
        <v>0</v>
      </c>
      <c r="D222" s="21">
        <v>0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20000</v>
      </c>
      <c r="S222" s="21">
        <v>0</v>
      </c>
      <c r="T222" s="21">
        <v>0</v>
      </c>
      <c r="U222" s="21">
        <v>0</v>
      </c>
      <c r="V222" s="21">
        <v>0</v>
      </c>
      <c r="W222" s="21">
        <v>0</v>
      </c>
      <c r="X222" s="21">
        <v>0</v>
      </c>
    </row>
    <row r="223" spans="1:24" x14ac:dyDescent="0.25">
      <c r="A223" s="17" t="s">
        <v>192</v>
      </c>
      <c r="B223" s="20">
        <f t="shared" si="73"/>
        <v>20000</v>
      </c>
      <c r="C223" s="21">
        <v>0</v>
      </c>
      <c r="D223" s="21">
        <v>0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20000</v>
      </c>
      <c r="S223" s="21">
        <v>0</v>
      </c>
      <c r="T223" s="21">
        <v>0</v>
      </c>
      <c r="U223" s="21">
        <v>0</v>
      </c>
      <c r="V223" s="21">
        <v>0</v>
      </c>
      <c r="W223" s="21">
        <v>0</v>
      </c>
      <c r="X223" s="21">
        <v>0</v>
      </c>
    </row>
    <row r="224" spans="1:24" x14ac:dyDescent="0.25">
      <c r="A224" s="17" t="s">
        <v>193</v>
      </c>
      <c r="B224" s="20">
        <f t="shared" si="73"/>
        <v>70000</v>
      </c>
      <c r="C224" s="21">
        <v>0</v>
      </c>
      <c r="D224" s="21">
        <v>0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  <c r="V224" s="21">
        <v>0</v>
      </c>
      <c r="W224" s="21">
        <v>0</v>
      </c>
      <c r="X224" s="21">
        <v>70000</v>
      </c>
    </row>
    <row r="225" spans="1:24" x14ac:dyDescent="0.25">
      <c r="A225" s="17" t="s">
        <v>194</v>
      </c>
      <c r="B225" s="20">
        <f t="shared" si="73"/>
        <v>70000</v>
      </c>
      <c r="C225" s="21">
        <v>0</v>
      </c>
      <c r="D225" s="21">
        <v>0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1">
        <v>0</v>
      </c>
      <c r="V225" s="21">
        <v>0</v>
      </c>
      <c r="W225" s="21">
        <v>0</v>
      </c>
      <c r="X225" s="21">
        <v>70000</v>
      </c>
    </row>
    <row r="226" spans="1:24" x14ac:dyDescent="0.25">
      <c r="A226" s="17" t="s">
        <v>195</v>
      </c>
      <c r="B226" s="20">
        <f t="shared" si="73"/>
        <v>20000</v>
      </c>
      <c r="C226" s="21">
        <v>0</v>
      </c>
      <c r="D226" s="21">
        <v>0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20000</v>
      </c>
      <c r="S226" s="21">
        <v>0</v>
      </c>
      <c r="T226" s="21">
        <v>0</v>
      </c>
      <c r="U226" s="21">
        <v>0</v>
      </c>
      <c r="V226" s="21">
        <v>0</v>
      </c>
      <c r="W226" s="21">
        <v>0</v>
      </c>
      <c r="X226" s="21">
        <v>0</v>
      </c>
    </row>
    <row r="227" spans="1:24" x14ac:dyDescent="0.25">
      <c r="A227" s="17" t="s">
        <v>196</v>
      </c>
      <c r="B227" s="20">
        <f t="shared" si="73"/>
        <v>200000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1">
        <v>0</v>
      </c>
      <c r="V227" s="21">
        <v>0</v>
      </c>
      <c r="W227" s="21">
        <v>0</v>
      </c>
      <c r="X227" s="21">
        <v>200000</v>
      </c>
    </row>
    <row r="228" spans="1:24" x14ac:dyDescent="0.25">
      <c r="A228" s="17" t="s">
        <v>197</v>
      </c>
      <c r="B228" s="20">
        <f t="shared" si="73"/>
        <v>78650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0</v>
      </c>
      <c r="U228" s="21">
        <v>0</v>
      </c>
      <c r="V228" s="21">
        <v>0</v>
      </c>
      <c r="W228" s="21">
        <v>0</v>
      </c>
      <c r="X228" s="21">
        <v>78650</v>
      </c>
    </row>
    <row r="229" spans="1:24" x14ac:dyDescent="0.25">
      <c r="A229" s="17" t="s">
        <v>198</v>
      </c>
      <c r="B229" s="20">
        <f t="shared" si="73"/>
        <v>2000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1">
        <v>0</v>
      </c>
      <c r="V229" s="21">
        <v>0</v>
      </c>
      <c r="W229" s="21">
        <v>0</v>
      </c>
      <c r="X229" s="21">
        <v>2000</v>
      </c>
    </row>
    <row r="230" spans="1:24" x14ac:dyDescent="0.25">
      <c r="A230" s="17" t="s">
        <v>240</v>
      </c>
      <c r="B230" s="20">
        <f t="shared" ref="B230" si="83">IFERROR(ROUND(C230+D230+E230+F230+G230+H230+I230+J230+L230+K230+M230+N230+O230+P230+Q230+R230+S230+T230+U230+V230+W230+X230, 2), 0)</f>
        <v>9768</v>
      </c>
      <c r="C230" s="21">
        <v>0</v>
      </c>
      <c r="D230" s="21">
        <v>0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0</v>
      </c>
      <c r="V230" s="21">
        <v>0</v>
      </c>
      <c r="W230" s="21">
        <v>0</v>
      </c>
      <c r="X230" s="21">
        <v>9768</v>
      </c>
    </row>
    <row r="231" spans="1:24" x14ac:dyDescent="0.25">
      <c r="A231" s="17" t="s">
        <v>199</v>
      </c>
      <c r="B231" s="20">
        <f t="shared" si="73"/>
        <v>7028</v>
      </c>
      <c r="C231" s="21">
        <v>0</v>
      </c>
      <c r="D231" s="21">
        <v>0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  <c r="S231" s="21">
        <v>0</v>
      </c>
      <c r="T231" s="21">
        <v>0</v>
      </c>
      <c r="U231" s="21">
        <v>0</v>
      </c>
      <c r="V231" s="21">
        <v>0</v>
      </c>
      <c r="W231" s="21">
        <v>0</v>
      </c>
      <c r="X231" s="21">
        <v>7028</v>
      </c>
    </row>
    <row r="232" spans="1:24" x14ac:dyDescent="0.25">
      <c r="A232" s="17" t="s">
        <v>200</v>
      </c>
      <c r="B232" s="20">
        <f t="shared" si="73"/>
        <v>6373</v>
      </c>
      <c r="C232" s="21">
        <v>0</v>
      </c>
      <c r="D232" s="21">
        <v>0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  <c r="K232" s="21">
        <v>0</v>
      </c>
      <c r="L232" s="21">
        <v>0</v>
      </c>
      <c r="M232" s="21">
        <v>0</v>
      </c>
      <c r="N232" s="21">
        <v>0</v>
      </c>
      <c r="O232" s="21">
        <v>0</v>
      </c>
      <c r="P232" s="21">
        <v>0</v>
      </c>
      <c r="Q232" s="21">
        <v>0</v>
      </c>
      <c r="R232" s="21">
        <v>0</v>
      </c>
      <c r="S232" s="21">
        <v>0</v>
      </c>
      <c r="T232" s="21">
        <v>0</v>
      </c>
      <c r="U232" s="21">
        <v>0</v>
      </c>
      <c r="V232" s="21">
        <v>0</v>
      </c>
      <c r="W232" s="21">
        <v>0</v>
      </c>
      <c r="X232" s="21">
        <v>6373</v>
      </c>
    </row>
    <row r="233" spans="1:24" x14ac:dyDescent="0.25">
      <c r="A233" s="17" t="s">
        <v>201</v>
      </c>
      <c r="B233" s="20">
        <f t="shared" ref="B233:B263" si="84">IFERROR(ROUND(C233+D233+E233+F233+G233+H233+I233+J233+L233+K233+M233+N233+O233+P233+Q233+R233+S233+T233+U233+V233+W233+X233, 2), 0)</f>
        <v>8717</v>
      </c>
      <c r="C233" s="21">
        <v>0</v>
      </c>
      <c r="D233" s="21">
        <v>0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0</v>
      </c>
      <c r="T233" s="21">
        <v>0</v>
      </c>
      <c r="U233" s="21">
        <v>0</v>
      </c>
      <c r="V233" s="21">
        <v>0</v>
      </c>
      <c r="W233" s="21">
        <v>0</v>
      </c>
      <c r="X233" s="21">
        <v>8717</v>
      </c>
    </row>
    <row r="234" spans="1:24" x14ac:dyDescent="0.25">
      <c r="A234" s="17" t="s">
        <v>202</v>
      </c>
      <c r="B234" s="20">
        <f t="shared" si="84"/>
        <v>15682</v>
      </c>
      <c r="C234" s="21">
        <v>0</v>
      </c>
      <c r="D234" s="21">
        <v>0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1">
        <v>0</v>
      </c>
      <c r="U234" s="21">
        <v>0</v>
      </c>
      <c r="V234" s="21">
        <v>0</v>
      </c>
      <c r="W234" s="21">
        <v>0</v>
      </c>
      <c r="X234" s="21">
        <v>15682</v>
      </c>
    </row>
    <row r="235" spans="1:24" x14ac:dyDescent="0.25">
      <c r="A235" s="17" t="s">
        <v>203</v>
      </c>
      <c r="B235" s="20">
        <f t="shared" si="84"/>
        <v>5895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0</v>
      </c>
      <c r="T235" s="21">
        <v>0</v>
      </c>
      <c r="U235" s="21">
        <v>0</v>
      </c>
      <c r="V235" s="21">
        <v>0</v>
      </c>
      <c r="W235" s="21">
        <v>0</v>
      </c>
      <c r="X235" s="21">
        <v>5895</v>
      </c>
    </row>
    <row r="236" spans="1:24" x14ac:dyDescent="0.25">
      <c r="A236" s="17" t="s">
        <v>249</v>
      </c>
      <c r="B236" s="20">
        <f t="shared" ref="B236" si="85">IFERROR(ROUND(C236+D236+E236+F236+G236+H236+I236+J236+L236+K236+M236+N236+O236+P236+Q236+R236+S236+T236+U236+V236+W236+X236, 2), 0)</f>
        <v>8763</v>
      </c>
      <c r="C236" s="21">
        <v>0</v>
      </c>
      <c r="D236" s="21">
        <v>0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  <c r="V236" s="21">
        <v>0</v>
      </c>
      <c r="W236" s="21">
        <v>0</v>
      </c>
      <c r="X236" s="21">
        <v>8763</v>
      </c>
    </row>
    <row r="237" spans="1:24" x14ac:dyDescent="0.25">
      <c r="A237" s="17" t="s">
        <v>204</v>
      </c>
      <c r="B237" s="20">
        <f t="shared" si="84"/>
        <v>5304</v>
      </c>
      <c r="C237" s="21">
        <v>0</v>
      </c>
      <c r="D237" s="21">
        <v>0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5304</v>
      </c>
      <c r="S237" s="21">
        <v>0</v>
      </c>
      <c r="T237" s="21">
        <v>0</v>
      </c>
      <c r="U237" s="21">
        <v>0</v>
      </c>
      <c r="V237" s="21">
        <v>0</v>
      </c>
      <c r="W237" s="21">
        <v>0</v>
      </c>
      <c r="X237" s="21">
        <v>0</v>
      </c>
    </row>
    <row r="238" spans="1:24" x14ac:dyDescent="0.25">
      <c r="A238" s="17" t="s">
        <v>205</v>
      </c>
      <c r="B238" s="20">
        <f t="shared" si="84"/>
        <v>30000</v>
      </c>
      <c r="C238" s="21">
        <v>0</v>
      </c>
      <c r="D238" s="21">
        <v>0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  <c r="V238" s="21">
        <v>0</v>
      </c>
      <c r="W238" s="21">
        <v>0</v>
      </c>
      <c r="X238" s="21">
        <v>30000</v>
      </c>
    </row>
    <row r="239" spans="1:24" x14ac:dyDescent="0.25">
      <c r="A239" s="17" t="s">
        <v>206</v>
      </c>
      <c r="B239" s="20">
        <f t="shared" si="84"/>
        <v>50000</v>
      </c>
      <c r="C239" s="21">
        <v>0</v>
      </c>
      <c r="D239" s="21">
        <v>0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0</v>
      </c>
      <c r="R239" s="21">
        <v>50000</v>
      </c>
      <c r="S239" s="21">
        <v>0</v>
      </c>
      <c r="T239" s="21">
        <v>0</v>
      </c>
      <c r="U239" s="21">
        <v>0</v>
      </c>
      <c r="V239" s="21">
        <v>0</v>
      </c>
      <c r="W239" s="21">
        <v>0</v>
      </c>
      <c r="X239" s="21">
        <v>0</v>
      </c>
    </row>
    <row r="240" spans="1:24" x14ac:dyDescent="0.25">
      <c r="A240" s="17" t="s">
        <v>207</v>
      </c>
      <c r="B240" s="20">
        <f t="shared" si="84"/>
        <v>1600</v>
      </c>
      <c r="C240" s="21">
        <v>0</v>
      </c>
      <c r="D240" s="21">
        <v>0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  <c r="V240" s="21">
        <v>0</v>
      </c>
      <c r="W240" s="21">
        <v>0</v>
      </c>
      <c r="X240" s="21">
        <v>1600</v>
      </c>
    </row>
    <row r="241" spans="1:24" x14ac:dyDescent="0.25">
      <c r="A241" s="17" t="s">
        <v>208</v>
      </c>
      <c r="B241" s="20">
        <f t="shared" si="84"/>
        <v>1666</v>
      </c>
      <c r="C241" s="21">
        <v>0</v>
      </c>
      <c r="D241" s="21">
        <v>0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0</v>
      </c>
      <c r="V241" s="21">
        <v>0</v>
      </c>
      <c r="W241" s="21">
        <v>0</v>
      </c>
      <c r="X241" s="21">
        <v>1666</v>
      </c>
    </row>
    <row r="242" spans="1:24" x14ac:dyDescent="0.25">
      <c r="A242" s="17" t="s">
        <v>209</v>
      </c>
      <c r="B242" s="20">
        <f t="shared" si="84"/>
        <v>1200</v>
      </c>
      <c r="C242" s="21">
        <v>0</v>
      </c>
      <c r="D242" s="21">
        <v>0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  <c r="V242" s="21">
        <v>0</v>
      </c>
      <c r="W242" s="21">
        <v>0</v>
      </c>
      <c r="X242" s="21">
        <v>1200</v>
      </c>
    </row>
    <row r="243" spans="1:24" x14ac:dyDescent="0.25">
      <c r="A243" s="17" t="s">
        <v>210</v>
      </c>
      <c r="B243" s="20">
        <f t="shared" si="84"/>
        <v>2000</v>
      </c>
      <c r="C243" s="21">
        <v>0</v>
      </c>
      <c r="D243" s="21">
        <v>0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1">
        <v>0</v>
      </c>
      <c r="P243" s="21">
        <v>0</v>
      </c>
      <c r="Q243" s="21">
        <v>0</v>
      </c>
      <c r="R243" s="21">
        <v>2000</v>
      </c>
      <c r="S243" s="21">
        <v>0</v>
      </c>
      <c r="T243" s="21">
        <v>0</v>
      </c>
      <c r="U243" s="21">
        <v>0</v>
      </c>
      <c r="V243" s="21">
        <v>0</v>
      </c>
      <c r="W243" s="21">
        <v>0</v>
      </c>
      <c r="X243" s="21">
        <v>0</v>
      </c>
    </row>
    <row r="244" spans="1:24" x14ac:dyDescent="0.25">
      <c r="A244" s="17" t="s">
        <v>211</v>
      </c>
      <c r="B244" s="20">
        <f t="shared" si="84"/>
        <v>50000</v>
      </c>
      <c r="C244" s="21">
        <v>0</v>
      </c>
      <c r="D244" s="21">
        <v>0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  <c r="V244" s="21">
        <v>0</v>
      </c>
      <c r="W244" s="21">
        <v>0</v>
      </c>
      <c r="X244" s="21">
        <v>50000</v>
      </c>
    </row>
    <row r="245" spans="1:24" x14ac:dyDescent="0.25">
      <c r="A245" s="17" t="s">
        <v>212</v>
      </c>
      <c r="B245" s="20">
        <f t="shared" si="84"/>
        <v>18000</v>
      </c>
      <c r="C245" s="21">
        <v>0</v>
      </c>
      <c r="D245" s="21">
        <v>0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0</v>
      </c>
      <c r="V245" s="21">
        <v>0</v>
      </c>
      <c r="W245" s="21">
        <v>0</v>
      </c>
      <c r="X245" s="21">
        <v>18000</v>
      </c>
    </row>
    <row r="246" spans="1:24" x14ac:dyDescent="0.25">
      <c r="A246" s="17" t="s">
        <v>213</v>
      </c>
      <c r="B246" s="20">
        <f t="shared" si="84"/>
        <v>12200</v>
      </c>
      <c r="C246" s="21">
        <v>0</v>
      </c>
      <c r="D246" s="21">
        <v>0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12200</v>
      </c>
      <c r="S246" s="21">
        <v>0</v>
      </c>
      <c r="T246" s="21">
        <v>0</v>
      </c>
      <c r="U246" s="21">
        <v>0</v>
      </c>
      <c r="V246" s="21">
        <v>0</v>
      </c>
      <c r="W246" s="21">
        <v>0</v>
      </c>
      <c r="X246" s="21">
        <v>0</v>
      </c>
    </row>
    <row r="247" spans="1:24" x14ac:dyDescent="0.25">
      <c r="A247" s="17" t="s">
        <v>214</v>
      </c>
      <c r="B247" s="20">
        <f t="shared" si="84"/>
        <v>200000</v>
      </c>
      <c r="C247" s="21">
        <v>0</v>
      </c>
      <c r="D247" s="21">
        <v>0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>
        <v>0</v>
      </c>
      <c r="O247" s="21">
        <v>0</v>
      </c>
      <c r="P247" s="21">
        <v>0</v>
      </c>
      <c r="Q247" s="21">
        <v>0</v>
      </c>
      <c r="R247" s="21">
        <v>0</v>
      </c>
      <c r="S247" s="21">
        <v>0</v>
      </c>
      <c r="T247" s="21">
        <v>0</v>
      </c>
      <c r="U247" s="21">
        <v>0</v>
      </c>
      <c r="V247" s="21">
        <v>0</v>
      </c>
      <c r="W247" s="21">
        <v>0</v>
      </c>
      <c r="X247" s="21">
        <v>200000</v>
      </c>
    </row>
    <row r="248" spans="1:24" x14ac:dyDescent="0.25">
      <c r="A248" s="17" t="s">
        <v>215</v>
      </c>
      <c r="B248" s="20">
        <f t="shared" si="84"/>
        <v>130000</v>
      </c>
      <c r="C248" s="21">
        <v>0</v>
      </c>
      <c r="D248" s="21">
        <v>0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0</v>
      </c>
      <c r="N248" s="21">
        <v>0</v>
      </c>
      <c r="O248" s="21">
        <v>0</v>
      </c>
      <c r="P248" s="21">
        <v>0</v>
      </c>
      <c r="Q248" s="21">
        <v>0</v>
      </c>
      <c r="R248" s="21">
        <v>50000</v>
      </c>
      <c r="S248" s="21">
        <v>0</v>
      </c>
      <c r="T248" s="21">
        <v>0</v>
      </c>
      <c r="U248" s="21">
        <v>0</v>
      </c>
      <c r="V248" s="21">
        <v>0</v>
      </c>
      <c r="W248" s="21">
        <v>0</v>
      </c>
      <c r="X248" s="21">
        <v>80000</v>
      </c>
    </row>
    <row r="249" spans="1:24" x14ac:dyDescent="0.25">
      <c r="A249" s="17" t="s">
        <v>216</v>
      </c>
      <c r="B249" s="20">
        <f t="shared" si="84"/>
        <v>346800</v>
      </c>
      <c r="C249" s="21">
        <v>0</v>
      </c>
      <c r="D249" s="21">
        <v>0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0</v>
      </c>
      <c r="R249" s="21">
        <v>96800</v>
      </c>
      <c r="S249" s="21">
        <v>0</v>
      </c>
      <c r="T249" s="21">
        <v>0</v>
      </c>
      <c r="U249" s="21">
        <v>0</v>
      </c>
      <c r="V249" s="21">
        <v>0</v>
      </c>
      <c r="W249" s="21">
        <v>0</v>
      </c>
      <c r="X249" s="21">
        <v>250000</v>
      </c>
    </row>
    <row r="250" spans="1:24" x14ac:dyDescent="0.25">
      <c r="A250" s="17" t="s">
        <v>217</v>
      </c>
      <c r="B250" s="20">
        <f t="shared" si="84"/>
        <v>272320</v>
      </c>
      <c r="C250" s="21">
        <v>0</v>
      </c>
      <c r="D250" s="21">
        <v>0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0</v>
      </c>
      <c r="R250" s="21">
        <v>10000</v>
      </c>
      <c r="S250" s="21">
        <v>0</v>
      </c>
      <c r="T250" s="21">
        <v>0</v>
      </c>
      <c r="U250" s="21">
        <v>0</v>
      </c>
      <c r="V250" s="21">
        <v>0</v>
      </c>
      <c r="W250" s="21">
        <v>0</v>
      </c>
      <c r="X250" s="21">
        <v>262320</v>
      </c>
    </row>
    <row r="251" spans="1:24" x14ac:dyDescent="0.25">
      <c r="A251" s="17" t="s">
        <v>218</v>
      </c>
      <c r="B251" s="20">
        <f t="shared" si="84"/>
        <v>230000</v>
      </c>
      <c r="C251" s="21">
        <v>0</v>
      </c>
      <c r="D251" s="21">
        <v>0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  <c r="S251" s="21">
        <v>0</v>
      </c>
      <c r="T251" s="21">
        <v>0</v>
      </c>
      <c r="U251" s="21">
        <v>0</v>
      </c>
      <c r="V251" s="21">
        <v>0</v>
      </c>
      <c r="W251" s="21">
        <v>0</v>
      </c>
      <c r="X251" s="21">
        <v>230000</v>
      </c>
    </row>
    <row r="252" spans="1:24" x14ac:dyDescent="0.25">
      <c r="A252" s="17" t="s">
        <v>219</v>
      </c>
      <c r="B252" s="20">
        <f t="shared" si="84"/>
        <v>248715</v>
      </c>
      <c r="C252" s="21">
        <v>0</v>
      </c>
      <c r="D252" s="21">
        <v>0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21">
        <v>0</v>
      </c>
      <c r="P252" s="21">
        <v>0</v>
      </c>
      <c r="Q252" s="21">
        <v>0</v>
      </c>
      <c r="R252" s="21">
        <v>0</v>
      </c>
      <c r="S252" s="21">
        <v>0</v>
      </c>
      <c r="T252" s="21">
        <v>0</v>
      </c>
      <c r="U252" s="21">
        <v>0</v>
      </c>
      <c r="V252" s="21">
        <v>0</v>
      </c>
      <c r="W252" s="21">
        <v>0</v>
      </c>
      <c r="X252" s="21">
        <v>248715</v>
      </c>
    </row>
    <row r="253" spans="1:24" x14ac:dyDescent="0.25">
      <c r="A253" s="17" t="s">
        <v>220</v>
      </c>
      <c r="B253" s="20">
        <f t="shared" si="84"/>
        <v>50000</v>
      </c>
      <c r="C253" s="21">
        <v>0</v>
      </c>
      <c r="D253" s="21">
        <v>0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  <c r="Q253" s="21">
        <v>0</v>
      </c>
      <c r="R253" s="21">
        <v>50000</v>
      </c>
      <c r="S253" s="21">
        <v>0</v>
      </c>
      <c r="T253" s="21">
        <v>0</v>
      </c>
      <c r="U253" s="21">
        <v>0</v>
      </c>
      <c r="V253" s="21">
        <v>0</v>
      </c>
      <c r="W253" s="21">
        <v>0</v>
      </c>
      <c r="X253" s="21">
        <v>0</v>
      </c>
    </row>
    <row r="254" spans="1:24" x14ac:dyDescent="0.25">
      <c r="A254" s="17" t="s">
        <v>221</v>
      </c>
      <c r="B254" s="20">
        <f t="shared" si="84"/>
        <v>150000</v>
      </c>
      <c r="C254" s="21">
        <v>0</v>
      </c>
      <c r="D254" s="21">
        <v>0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  <c r="V254" s="21">
        <v>0</v>
      </c>
      <c r="W254" s="21">
        <v>0</v>
      </c>
      <c r="X254" s="21">
        <v>150000</v>
      </c>
    </row>
    <row r="255" spans="1:24" x14ac:dyDescent="0.25">
      <c r="A255" s="17" t="s">
        <v>222</v>
      </c>
      <c r="B255" s="20">
        <f t="shared" si="84"/>
        <v>600000</v>
      </c>
      <c r="C255" s="21">
        <v>0</v>
      </c>
      <c r="D255" s="21">
        <v>0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  <c r="S255" s="21">
        <v>0</v>
      </c>
      <c r="T255" s="21">
        <v>0</v>
      </c>
      <c r="U255" s="21">
        <v>0</v>
      </c>
      <c r="V255" s="21">
        <v>0</v>
      </c>
      <c r="W255" s="21">
        <v>0</v>
      </c>
      <c r="X255" s="21">
        <v>600000</v>
      </c>
    </row>
    <row r="256" spans="1:24" x14ac:dyDescent="0.25">
      <c r="A256" s="17" t="s">
        <v>238</v>
      </c>
      <c r="B256" s="20">
        <f t="shared" si="84"/>
        <v>150000</v>
      </c>
      <c r="C256" s="21">
        <v>0</v>
      </c>
      <c r="D256" s="21">
        <v>0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  <c r="S256" s="21">
        <v>0</v>
      </c>
      <c r="T256" s="21">
        <v>0</v>
      </c>
      <c r="U256" s="21">
        <v>0</v>
      </c>
      <c r="V256" s="21">
        <v>0</v>
      </c>
      <c r="W256" s="21">
        <v>0</v>
      </c>
      <c r="X256" s="21">
        <v>150000</v>
      </c>
    </row>
    <row r="257" spans="1:24" x14ac:dyDescent="0.25">
      <c r="A257" s="17" t="s">
        <v>223</v>
      </c>
      <c r="B257" s="20">
        <f t="shared" si="84"/>
        <v>703858</v>
      </c>
      <c r="C257" s="21">
        <v>0</v>
      </c>
      <c r="D257" s="21">
        <v>0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  <c r="V257" s="21">
        <v>0</v>
      </c>
      <c r="W257" s="21">
        <v>0</v>
      </c>
      <c r="X257" s="21">
        <v>703858</v>
      </c>
    </row>
    <row r="258" spans="1:24" x14ac:dyDescent="0.25">
      <c r="A258" s="17" t="s">
        <v>224</v>
      </c>
      <c r="B258" s="20">
        <f t="shared" si="84"/>
        <v>45000</v>
      </c>
      <c r="C258" s="21">
        <v>0</v>
      </c>
      <c r="D258" s="21">
        <v>0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0</v>
      </c>
      <c r="Q258" s="21">
        <v>0</v>
      </c>
      <c r="R258" s="21">
        <v>45000</v>
      </c>
      <c r="S258" s="21">
        <v>0</v>
      </c>
      <c r="T258" s="21">
        <v>0</v>
      </c>
      <c r="U258" s="21">
        <v>0</v>
      </c>
      <c r="V258" s="21">
        <v>0</v>
      </c>
      <c r="W258" s="21">
        <v>0</v>
      </c>
      <c r="X258" s="21">
        <v>0</v>
      </c>
    </row>
    <row r="259" spans="1:24" x14ac:dyDescent="0.25">
      <c r="A259" s="17" t="s">
        <v>225</v>
      </c>
      <c r="B259" s="20">
        <f t="shared" si="84"/>
        <v>1000</v>
      </c>
      <c r="C259" s="21">
        <v>0</v>
      </c>
      <c r="D259" s="21">
        <v>0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0</v>
      </c>
      <c r="R259" s="21">
        <v>1000</v>
      </c>
      <c r="S259" s="21">
        <v>0</v>
      </c>
      <c r="T259" s="21">
        <v>0</v>
      </c>
      <c r="U259" s="21">
        <v>0</v>
      </c>
      <c r="V259" s="21">
        <v>0</v>
      </c>
      <c r="W259" s="21">
        <v>0</v>
      </c>
      <c r="X259" s="21">
        <v>0</v>
      </c>
    </row>
    <row r="260" spans="1:24" x14ac:dyDescent="0.25">
      <c r="A260" s="17" t="s">
        <v>226</v>
      </c>
      <c r="B260" s="20">
        <f t="shared" si="84"/>
        <v>1000</v>
      </c>
      <c r="C260" s="21">
        <v>0</v>
      </c>
      <c r="D260" s="21">
        <v>0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1000</v>
      </c>
      <c r="S260" s="21">
        <v>0</v>
      </c>
      <c r="T260" s="21">
        <v>0</v>
      </c>
      <c r="U260" s="21">
        <v>0</v>
      </c>
      <c r="V260" s="21">
        <v>0</v>
      </c>
      <c r="W260" s="21">
        <v>0</v>
      </c>
      <c r="X260" s="21">
        <v>0</v>
      </c>
    </row>
    <row r="261" spans="1:24" x14ac:dyDescent="0.25">
      <c r="A261" s="17" t="s">
        <v>227</v>
      </c>
      <c r="B261" s="20">
        <f t="shared" si="84"/>
        <v>300000</v>
      </c>
      <c r="C261" s="21">
        <v>0</v>
      </c>
      <c r="D261" s="21">
        <v>0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  <c r="V261" s="21">
        <v>0</v>
      </c>
      <c r="W261" s="21">
        <v>0</v>
      </c>
      <c r="X261" s="21">
        <v>300000</v>
      </c>
    </row>
    <row r="262" spans="1:24" x14ac:dyDescent="0.25">
      <c r="A262" s="17" t="s">
        <v>228</v>
      </c>
      <c r="B262" s="20">
        <f t="shared" si="84"/>
        <v>231600</v>
      </c>
      <c r="C262" s="21">
        <v>0</v>
      </c>
      <c r="D262" s="21">
        <v>0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  <c r="V262" s="21">
        <v>0</v>
      </c>
      <c r="W262" s="21">
        <v>0</v>
      </c>
      <c r="X262" s="21">
        <v>231600</v>
      </c>
    </row>
    <row r="263" spans="1:24" x14ac:dyDescent="0.25">
      <c r="A263" s="17" t="s">
        <v>229</v>
      </c>
      <c r="B263" s="20">
        <f t="shared" si="84"/>
        <v>120000</v>
      </c>
      <c r="C263" s="21">
        <v>0</v>
      </c>
      <c r="D263" s="21">
        <v>0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0</v>
      </c>
      <c r="R263" s="21">
        <v>0</v>
      </c>
      <c r="S263" s="21">
        <v>0</v>
      </c>
      <c r="T263" s="21">
        <v>0</v>
      </c>
      <c r="U263" s="21">
        <v>0</v>
      </c>
      <c r="V263" s="21">
        <v>0</v>
      </c>
      <c r="W263" s="21">
        <v>0</v>
      </c>
      <c r="X263" s="21">
        <v>120000</v>
      </c>
    </row>
    <row r="264" spans="1:24" x14ac:dyDescent="0.25">
      <c r="A264" s="17" t="s">
        <v>103</v>
      </c>
      <c r="B264" s="18">
        <f>IFERROR(ROUND(C264+D264+E264+F264+G264+H264+I264+J264+L264+K264+M264+N264+O264+P264+Q264+R264+S264+T264+U264+V264+W264+X264, 2), 0)</f>
        <v>49034254</v>
      </c>
      <c r="C264" s="19">
        <f>IFERROR(ROUND(C5, 2), 0)</f>
        <v>24335015</v>
      </c>
      <c r="D264" s="19">
        <f t="shared" ref="D264:X264" si="86">IFERROR(ROUND(D5, 2), 0)</f>
        <v>364501</v>
      </c>
      <c r="E264" s="19">
        <f t="shared" si="86"/>
        <v>307470</v>
      </c>
      <c r="F264" s="19">
        <f t="shared" si="86"/>
        <v>13804</v>
      </c>
      <c r="G264" s="19">
        <f t="shared" si="86"/>
        <v>110350</v>
      </c>
      <c r="H264" s="19">
        <f t="shared" si="86"/>
        <v>547200</v>
      </c>
      <c r="I264" s="19">
        <f t="shared" si="86"/>
        <v>10800</v>
      </c>
      <c r="J264" s="19">
        <f t="shared" si="86"/>
        <v>32270</v>
      </c>
      <c r="K264" s="19">
        <f t="shared" si="86"/>
        <v>33300</v>
      </c>
      <c r="L264" s="19">
        <f t="shared" si="86"/>
        <v>1000000</v>
      </c>
      <c r="M264" s="19">
        <f t="shared" si="86"/>
        <v>3840</v>
      </c>
      <c r="N264" s="19">
        <f t="shared" si="86"/>
        <v>0</v>
      </c>
      <c r="O264" s="19">
        <f t="shared" si="86"/>
        <v>2208000</v>
      </c>
      <c r="P264" s="19">
        <f t="shared" si="86"/>
        <v>251600</v>
      </c>
      <c r="Q264" s="19">
        <f t="shared" si="86"/>
        <v>63850</v>
      </c>
      <c r="R264" s="19">
        <f t="shared" si="86"/>
        <v>5422782</v>
      </c>
      <c r="S264" s="19">
        <f t="shared" si="86"/>
        <v>770000</v>
      </c>
      <c r="T264" s="19">
        <f t="shared" si="86"/>
        <v>4049000</v>
      </c>
      <c r="U264" s="19">
        <f t="shared" si="86"/>
        <v>577990</v>
      </c>
      <c r="V264" s="19">
        <f t="shared" si="86"/>
        <v>638000</v>
      </c>
      <c r="W264" s="19">
        <f t="shared" si="86"/>
        <v>1967905</v>
      </c>
      <c r="X264" s="19">
        <f t="shared" si="86"/>
        <v>6326577</v>
      </c>
    </row>
    <row r="270" spans="1:24" x14ac:dyDescent="0.25">
      <c r="B270" s="17"/>
    </row>
  </sheetData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Dorita Mongirdaitė</cp:lastModifiedBy>
  <cp:lastPrinted>2024-01-29T17:20:54Z</cp:lastPrinted>
  <dcterms:created xsi:type="dcterms:W3CDTF">2023-12-01T13:02:45Z</dcterms:created>
  <dcterms:modified xsi:type="dcterms:W3CDTF">2024-02-28T09:11:17Z</dcterms:modified>
</cp:coreProperties>
</file>