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4164A14C-CD33-48A3-8F56-126707E4CB1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4" sheetId="1" r:id="rId1"/>
  </sheets>
  <definedNames>
    <definedName name="Excel_BuiltIn_Print_Area" localSheetId="0">'2024'!$A$1:$C$347</definedName>
    <definedName name="_xlnm.Print_Area" localSheetId="0">'2024'!$A$1:$C$347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2" i="1" l="1"/>
  <c r="C341" i="1"/>
  <c r="C337" i="1"/>
  <c r="C346" i="1"/>
  <c r="C62" i="1"/>
  <c r="C320" i="1"/>
  <c r="C318" i="1"/>
  <c r="C317" i="1"/>
  <c r="C312" i="1"/>
  <c r="C263" i="1"/>
  <c r="C229" i="1"/>
  <c r="C334" i="1"/>
  <c r="C345" i="1"/>
  <c r="C344" i="1"/>
  <c r="C173" i="1"/>
  <c r="C308" i="1"/>
  <c r="C340" i="1" l="1"/>
  <c r="C343" i="1" l="1"/>
  <c r="C300" i="1"/>
  <c r="C299" i="1" s="1"/>
  <c r="C339" i="1"/>
  <c r="C338" i="1"/>
  <c r="C168" i="1"/>
  <c r="C336" i="1"/>
  <c r="C335" i="1"/>
  <c r="C32" i="1"/>
  <c r="C24" i="1"/>
  <c r="C14" i="1"/>
  <c r="C91" i="1"/>
  <c r="C73" i="1"/>
  <c r="C56" i="1"/>
  <c r="C44" i="1"/>
  <c r="C50" i="1"/>
  <c r="C83" i="1"/>
  <c r="C139" i="1"/>
  <c r="C121" i="1"/>
  <c r="C150" i="1"/>
  <c r="C132" i="1"/>
  <c r="C330" i="1"/>
  <c r="C327" i="1"/>
  <c r="C313" i="1"/>
  <c r="C79" i="1"/>
  <c r="C156" i="1"/>
  <c r="C333" i="1"/>
  <c r="C329" i="1" l="1"/>
  <c r="C324" i="1" l="1"/>
  <c r="C102" i="1"/>
  <c r="C68" i="1"/>
  <c r="C19" i="1"/>
  <c r="C188" i="1" l="1"/>
  <c r="C192" i="1"/>
  <c r="C196" i="1"/>
  <c r="C200" i="1"/>
  <c r="C328" i="1"/>
  <c r="C240" i="1"/>
  <c r="C332" i="1"/>
  <c r="C205" i="1"/>
  <c r="C314" i="1"/>
  <c r="C167" i="1"/>
  <c r="C238" i="1"/>
  <c r="C325" i="1"/>
  <c r="C254" i="1"/>
  <c r="C40" i="1"/>
  <c r="C97" i="1"/>
  <c r="C108" i="1"/>
  <c r="C113" i="1"/>
  <c r="C117" i="1"/>
  <c r="C128" i="1"/>
  <c r="C145" i="1"/>
  <c r="C13" i="1" s="1"/>
  <c r="C162" i="1"/>
  <c r="C164" i="1"/>
  <c r="C207" i="1"/>
  <c r="C210" i="1"/>
  <c r="C212" i="1"/>
  <c r="C216" i="1"/>
  <c r="C219" i="1"/>
  <c r="C222" i="1"/>
  <c r="C225" i="1"/>
  <c r="C236" i="1"/>
  <c r="C242" i="1"/>
  <c r="C244" i="1"/>
  <c r="C246" i="1"/>
  <c r="C248" i="1"/>
  <c r="C250" i="1"/>
  <c r="C252" i="1"/>
  <c r="C256" i="1"/>
  <c r="C258" i="1"/>
  <c r="C260" i="1"/>
  <c r="C269" i="1"/>
  <c r="C272" i="1"/>
  <c r="C275" i="1"/>
  <c r="C278" i="1"/>
  <c r="C280" i="1"/>
  <c r="C282" i="1"/>
  <c r="C285" i="1"/>
  <c r="C288" i="1"/>
  <c r="C291" i="1"/>
  <c r="C293" i="1"/>
  <c r="C296" i="1"/>
  <c r="C315" i="1"/>
  <c r="C316" i="1"/>
  <c r="C319" i="1"/>
  <c r="C321" i="1"/>
  <c r="C322" i="1"/>
  <c r="C323" i="1"/>
  <c r="C326" i="1"/>
  <c r="C331" i="1"/>
  <c r="C172" i="1" l="1"/>
  <c r="C209" i="1"/>
  <c r="C161" i="1"/>
  <c r="C228" i="1"/>
  <c r="C262" i="1"/>
  <c r="C310" i="1" l="1"/>
</calcChain>
</file>

<file path=xl/sharedStrings.xml><?xml version="1.0" encoding="utf-8"?>
<sst xmlns="http://schemas.openxmlformats.org/spreadsheetml/2006/main" count="346" uniqueCount="303">
  <si>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</si>
  <si>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</si>
  <si>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</si>
  <si>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</si>
  <si>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</si>
  <si>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</si>
  <si>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</si>
  <si>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</si>
  <si>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</si>
  <si>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</si>
  <si>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</si>
  <si>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</si>
  <si>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</si>
  <si>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</si>
  <si>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</si>
  <si>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</si>
  <si>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</si>
  <si>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</si>
  <si>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</si>
  <si>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</si>
  <si>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</si>
  <si>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</si>
  <si>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</si>
  <si>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</si>
  <si>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</si>
  <si>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</si>
  <si>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</si>
  <si>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</si>
  <si>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</si>
  <si>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</si>
  <si>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</si>
  <si>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</si>
  <si>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</si>
  <si>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</si>
  <si>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</si>
  <si>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</si>
  <si>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</si>
  <si>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</si>
  <si>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</si>
  <si>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</si>
  <si>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</si>
  <si>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</si>
  <si>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</si>
  <si>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</si>
  <si>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</si>
  <si>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</si>
  <si>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</si>
  <si>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</si>
  <si>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</si>
  <si>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</si>
  <si>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</si>
  <si>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</si>
  <si>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</si>
  <si>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</si>
  <si>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</si>
  <si>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</si>
  <si>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</si>
  <si>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</si>
  <si>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</si>
  <si>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</si>
  <si>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</si>
  <si>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</si>
  <si>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</si>
  <si>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</si>
  <si>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</si>
  <si>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</si>
  <si>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26.1. ugdymo lėšos</t>
  </si>
  <si>
    <t xml:space="preserve">    26.2.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</si>
  <si>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</si>
  <si>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</si>
  <si>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</si>
  <si>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</si>
  <si>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</si>
  <si>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</si>
  <si>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</si>
  <si>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</si>
  <si>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</si>
  <si>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</si>
  <si>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</si>
  <si>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</si>
  <si>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</si>
  <si>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</si>
  <si>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</si>
  <si>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</si>
  <si>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</si>
  <si>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</si>
  <si>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</si>
  <si>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</si>
  <si>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</si>
  <si>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</si>
  <si>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</si>
  <si>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</si>
  <si>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</si>
  <si>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</si>
  <si>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</si>
  <si>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</si>
  <si>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</si>
  <si>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</si>
  <si>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</si>
  <si>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</si>
  <si>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</si>
  <si>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</si>
  <si>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</si>
  <si>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</si>
  <si>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</si>
  <si>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</si>
  <si>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</si>
  <si>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</si>
  <si>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</si>
  <si>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</si>
  <si>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</si>
  <si>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</si>
  <si>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</si>
  <si>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</si>
  <si>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</si>
  <si>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</si>
  <si>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</si>
  <si>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</si>
  <si>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</si>
  <si>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</si>
  <si>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</si>
  <si>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</si>
  <si>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</si>
  <si>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</si>
  <si>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</si>
  <si>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</si>
  <si>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</si>
  <si>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</si>
  <si>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</si>
  <si>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</si>
  <si>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</si>
  <si>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</si>
  <si>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</si>
  <si>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</si>
  <si>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</si>
  <si>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</si>
  <si>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</si>
  <si>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</si>
  <si>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</si>
  <si>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</si>
  <si>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</si>
  <si>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</si>
  <si>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</si>
  <si>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</si>
  <si>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</si>
  <si>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</si>
  <si>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</si>
  <si>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</si>
  <si>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</si>
  <si>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</si>
  <si>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</si>
  <si>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</si>
  <si>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</si>
  <si>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</si>
  <si>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</si>
  <si>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</si>
  <si>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</si>
  <si>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</si>
  <si>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</si>
  <si>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</si>
  <si>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</si>
  <si>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</si>
  <si>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</si>
  <si>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</si>
  <si>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</si>
  <si>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</si>
  <si>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</si>
  <si>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</si>
  <si>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</si>
  <si>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</si>
  <si>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</si>
  <si>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</si>
  <si>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 xml:space="preserve">    9.2. savarankiškųjų funkcijų finansavimo lėšos</t>
  </si>
  <si>
    <t xml:space="preserve">    17.3. lėšos už paslaugas ir nuomą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</si>
  <si>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</si>
  <si>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</si>
  <si>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</si>
  <si>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</si>
  <si>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</si>
  <si>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</si>
  <si>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>6. Priešgaisrinė tarnyba</t>
  </si>
  <si>
    <t>kompensacijoms už būsto suteikimą  užsieniečiams, pasitraukusiems iš Ukrainos, finansuoti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</si>
  <si>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</si>
  <si>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</si>
  <si>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</si>
  <si>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8.2. savarankiškųjų funkcijų finansavimo lėšos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</si>
  <si>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</si>
  <si>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</si>
  <si>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 xml:space="preserve">    1.4. bendruomeninei veiklai stiprinti</t>
  </si>
  <si>
    <t>bendruomeninei veiklai stiprinti</t>
  </si>
  <si>
    <t>akredituotai socialinei reabilitacijai neįgaliesiems bendruomenėje organizuoti, teikti ir administruoti</t>
  </si>
  <si>
    <t xml:space="preserve">    3.5. profesiniam orientavimui</t>
  </si>
  <si>
    <t xml:space="preserve">    1.4. profesiniam orientavimui</t>
  </si>
  <si>
    <t xml:space="preserve">    2.4. profesiniam orientavimui</t>
  </si>
  <si>
    <t>profesiniam orientavimui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</si>
  <si>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</si>
  <si>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</si>
  <si>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</si>
  <si>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</si>
  <si>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</si>
  <si>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>atliekų tvarkymo programos projektams vykdyti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</si>
  <si>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</si>
  <si>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</si>
  <si>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</si>
  <si>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</si>
  <si>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 xml:space="preserve">    4.4. socialinę riziką patiriančių vaikų ikimokykliniam ugdymui</t>
  </si>
  <si>
    <t xml:space="preserve">    4.5. profesiniam orientavimui</t>
  </si>
  <si>
    <t>Iš viso</t>
  </si>
  <si>
    <t xml:space="preserve">    1.8. 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</si>
  <si>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1.9. atliekų tvarkymo programos projektams vykdyti</t>
  </si>
  <si>
    <t xml:space="preserve">    1.10. Europos Sąjungos lėšos 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</si>
  <si>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</si>
  <si>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1.5. asmenų su negalia reikalų koordinavimo funkcijai atlikti</t>
  </si>
  <si>
    <t>asmenų su negalia reikalų koordinavimo funkcijai atlikti</t>
  </si>
  <si>
    <t>(Eur)</t>
  </si>
  <si>
    <t xml:space="preserve">    3.6. vaikų, atvykusių į Lietuvos Respubliką iš Ukrainos, pavėžėjimui į mokyklą ir atgal ir pedagoginių darbuotojų papildomam darbui apmokėti</t>
  </si>
  <si>
    <t xml:space="preserve">    3.7. pedagoginių darbuotojų skaičiaus optimizavimui</t>
  </si>
  <si>
    <t xml:space="preserve">    4.6. vaikų, atvykusių į Lietuvos Respubliką iš Ukrainos, pavėžėjimui į mokyklą ir atgal ir pedagoginių darbuotojų papildomam darbui apmokėti</t>
  </si>
  <si>
    <t xml:space="preserve">    4.7. pedagoginių darbuotojų skaičiaus optimizavimui</t>
  </si>
  <si>
    <t xml:space="preserve">    7.5. vaikų, atvykusių į Lietuvos Respubliką iš Ukrainos, pavėžėjimui į mokyklą ir atgal ir pedagoginių darbuotojų papildomam darbui apmokėti</t>
  </si>
  <si>
    <t xml:space="preserve">    6.5. vaikų, atvykusių į Lietuvos Respubliką iš Ukrainos, pavėžėjimui į mokyklą ir atgal ir pedagoginių darbuotojų papildomam darbui apmokėti</t>
  </si>
  <si>
    <t>vaikų, atvykusių į Lietuvos Respubliką iš Ukrainos, pavėžėjimui į mokyklą ir atgal ir pedagoginių darbuotojų papildomam darbui apmokėti</t>
  </si>
  <si>
    <t>pedagoginių darbuotojų skaičiaus optimizavimui</t>
  </si>
  <si>
    <t xml:space="preserve">    1.3. valstybės investicijų programai finansuoti</t>
  </si>
  <si>
    <t>valstybės investicijų programai finansuoti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</si>
  <si>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</si>
  <si>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 xml:space="preserve">    1.11. išlaidoms, patirtoms mokant laidojimo pašalpą ir teikiant socialinę paramą mokiniams Ukrainos gyventojams, nukentėjusiems dėl Rusijos Federacijos karinės agresijos prieš Ukrainą, padengti</t>
  </si>
  <si>
    <t xml:space="preserve">    1.12. 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</si>
  <si>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</si>
  <si>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</si>
  <si>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 xml:space="preserve">    1.6. dotacija būstams pritaikyti asmenims su negalia</t>
  </si>
  <si>
    <t xml:space="preserve">    1.7. vandens transporto priemonių nuleidimo vietų įrengimui</t>
  </si>
  <si>
    <t>dotacija būstams pritaikyti asmenims su negalia</t>
  </si>
  <si>
    <t>vandens transporto priemonių nuleidimo vietų įrengimui</t>
  </si>
  <si>
    <t xml:space="preserve">    1.5. išlaidoms, patirtoms teikiant paramą būstui išsinuomoti užsieniečiams, pasitraukusiems iš Ukrainos dėl Rusijos Federacijos karinės agresijos, padengti</t>
  </si>
  <si>
    <t xml:space="preserve">    1.13. atliekų tvarkymo programos projektams vykdyti</t>
  </si>
  <si>
    <t xml:space="preserve">                                                                                                                             2024 m. vasario 29 d. sprendimu Nr.T1-223</t>
  </si>
  <si>
    <t xml:space="preserve">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</si>
  <si>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</si>
  <si>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2024 m. rugsėjo 26 d. sprendimu Nr.T1-451</t>
  </si>
  <si>
    <t xml:space="preserve">    1.14. laikino atokvėpio paslaugai teikti ir administruoti</t>
  </si>
  <si>
    <t>4. Šilutės kultūros centras</t>
  </si>
  <si>
    <t xml:space="preserve">    1.6. dotacija valstybės investicijų programai finansuoti</t>
  </si>
  <si>
    <t>2. Kintų Vydūno kultūros centras</t>
  </si>
  <si>
    <t xml:space="preserve">    2.1. atsinaujinančių energijos išteklių panaudojimas</t>
  </si>
  <si>
    <t>laikino atokvėpio paslaugai teikti ir administruoti</t>
  </si>
  <si>
    <t>atsinaujinančių energijos išteklių panaudojimas</t>
  </si>
  <si>
    <t>8. Saugų Jurgio Mikšo pagrindinė mokykla</t>
  </si>
  <si>
    <t xml:space="preserve">    8.3. lėšos už paslaugas ir nuomą</t>
  </si>
  <si>
    <t xml:space="preserve">    8.4. socialinę riziką patiriančių vaikų ikimokykliniam ugdymui</t>
  </si>
  <si>
    <t xml:space="preserve">    8.5. pedagoginių darbuotojų skaičiaus optimizavimui</t>
  </si>
  <si>
    <t>9. Jaunimo ir suaugusiųjų mokymo centras</t>
  </si>
  <si>
    <t xml:space="preserve">    9.4. pedagoginių darbuotojų skaičiaus optimizavimui</t>
  </si>
  <si>
    <t xml:space="preserve">    9.5. dotacija specialiųjų poreikių mokiniams</t>
  </si>
  <si>
    <t>10. Švėkšnos ,,Saulės" gimnazija</t>
  </si>
  <si>
    <t xml:space="preserve">    10.4. profesiniam orientavimui</t>
  </si>
  <si>
    <t>11. Švėkšnos lopšelis-darželis</t>
  </si>
  <si>
    <t xml:space="preserve">    11.4. socialinę riziką patiriančių vaikų ikimokykliniam ugdymui</t>
  </si>
  <si>
    <t xml:space="preserve">    11.5. pedagoginių darbuotojų skaičiaus optimizavimui</t>
  </si>
  <si>
    <t>12. Usėnų pagrindinė mokykla</t>
  </si>
  <si>
    <t>13. Vainuto gimnazija</t>
  </si>
  <si>
    <t xml:space="preserve">    13.4. socialinę riziką patiriančių vaikų ikimokykliniam ugdymui</t>
  </si>
  <si>
    <t xml:space="preserve">    13.5. profesiniam orientavimui</t>
  </si>
  <si>
    <t xml:space="preserve">    13.6. vaikų, atvykusių į Lietuvos Respubliką iš Ukrainos, pavėžėjimui į mokyklą ir atgal ir pedagoginių darbuotojų papildomam darbui apmokėti</t>
  </si>
  <si>
    <t xml:space="preserve">    13.7. pedagoginių darbuotojų skaičiaus optimizavimui</t>
  </si>
  <si>
    <t>14. Vilkyčių pagrindinė mokykla</t>
  </si>
  <si>
    <t xml:space="preserve">    14.5. pedagoginių darbuotojų skaičiaus optimizavimui</t>
  </si>
  <si>
    <t>15. Žibų pradinė mokykla</t>
  </si>
  <si>
    <t xml:space="preserve">    15.3. dotacija specialiųjų poreikių mokiniams</t>
  </si>
  <si>
    <t xml:space="preserve">    15.4. lėšos už paslaugas ir nuomą</t>
  </si>
  <si>
    <t>16. Žemaičių Naumiesčio gimnazija</t>
  </si>
  <si>
    <t xml:space="preserve">    16.3. lėšos už paslaugas ir nuomą</t>
  </si>
  <si>
    <t xml:space="preserve">    16.4. socialinę riziką patiriančių vaikų ikimokykliniam ugdymui</t>
  </si>
  <si>
    <t xml:space="preserve">    16.5. profesiniam orientavimui</t>
  </si>
  <si>
    <t xml:space="preserve">17. Žemaičių Naumiesčio mokykla - darželis </t>
  </si>
  <si>
    <t>18. Šilutės  meno mokykla</t>
  </si>
  <si>
    <t>19. Šilutės sporto mokykla</t>
  </si>
  <si>
    <t xml:space="preserve">   190.2. savarankiškųjų funkcijų finansavimo lėšos</t>
  </si>
  <si>
    <t>20. Lopšelis-darželis ,,Ąžuoliukas"</t>
  </si>
  <si>
    <t xml:space="preserve">    20.4. socialinę riziką patiriančių vaikų ikimokykliniam ugdymui</t>
  </si>
  <si>
    <t xml:space="preserve">    20.5. vaikų, atvykusių į Lietuvos Respubliką iš Ukrainos, pavėžėjimui į mokyklą ir atgal ir pedagoginių darbuotojų papildomam darbui apmokėti</t>
  </si>
  <si>
    <t xml:space="preserve">    20.6. pedagoginių darbuotojų skaičiaus optimizavimui</t>
  </si>
  <si>
    <t>21. Lopšelis-darželis,,Gintarėlis''</t>
  </si>
  <si>
    <t>22. Lopšelis-darželis ,,Pušelė''</t>
  </si>
  <si>
    <t xml:space="preserve">    22.4. socialinę riziką patiriančių vaikų ikimokykliniam ugdymui</t>
  </si>
  <si>
    <t xml:space="preserve">    22.5. vaikų, atvykusių į Lietuvos Respubliką iš Ukrainos, pavėžėjimui į mokyklą ir atgal ir pedagoginių darbuotojų papildomam darbui apmokėti</t>
  </si>
  <si>
    <t xml:space="preserve">    22.6. pedagoginių darbuotojų skaičiaus optimizavimui</t>
  </si>
  <si>
    <t>23. Lopšelis-darželis ,,Raudonkepuraitė''</t>
  </si>
  <si>
    <t xml:space="preserve">   23.1. ugdymo lėšos</t>
  </si>
  <si>
    <t xml:space="preserve">   23.2. savarankiškųjų funkcijų finansavimo lėšos</t>
  </si>
  <si>
    <t xml:space="preserve">   23.3. lėšos už paslaugas ir nuomą</t>
  </si>
  <si>
    <t xml:space="preserve">   23.4. socialinę riziką patiriančių vaikų ikimokykliniam ugdymui</t>
  </si>
  <si>
    <t xml:space="preserve">   23.5. vaikų, atvykusių į Lietuvos Respubliką iš Ukrainos, pavėžėjimui į mokyklą ir atgal ir pedagoginių darbuotojų papildomam darbui apmokėti</t>
  </si>
  <si>
    <t>24. Lopšelis-darželis ,,Žibutė"</t>
  </si>
  <si>
    <t xml:space="preserve">    24.1. ugdymo lėšos</t>
  </si>
  <si>
    <t xml:space="preserve">    24.2. savarankiškųjų funkcijų finansavimo lėšos</t>
  </si>
  <si>
    <t xml:space="preserve">    24.3. lėšos už paslaugas ir nuomą</t>
  </si>
  <si>
    <t xml:space="preserve">    24.4. socialinę riziką patiriančių vaikų ikimokykliniam ugdymui</t>
  </si>
  <si>
    <t>25. Lopšelis-darželis ,,Žvaigždutė"</t>
  </si>
  <si>
    <t xml:space="preserve">    25.5. vaikų, atvykusių į Lietuvos Respubliką iš Ukrainos, pavėžėjimui į mokyklą ir atgal ir pedagoginių darbuotojų papildomam darbui apmokėti</t>
  </si>
  <si>
    <t>26. Savivaldybės administracija</t>
  </si>
  <si>
    <t xml:space="preserve">    26.3. dotacija neformaliajam vaikų švietimui</t>
  </si>
  <si>
    <t xml:space="preserve">    26.4. Europos Sąjungos lėšos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</si>
</sst>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4" fillId="2" borderId="2" xfId="0" applyNumberFormat="1" applyFont="1" applyFill="1" applyBorder="1"/>
    <xf numFmtId="0" fontId="4" fillId="3" borderId="2" xfId="0" applyFont="1" applyFill="1" applyBorder="1"/>
    <xf numFmtId="1" fontId="5" fillId="3" borderId="2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1" fontId="4" fillId="3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0" fontId="5" fillId="4" borderId="2" xfId="0" applyFont="1" applyFill="1" applyBorder="1"/>
    <xf numFmtId="1" fontId="5" fillId="4" borderId="2" xfId="0" applyNumberFormat="1" applyFont="1" applyFill="1" applyBorder="1"/>
    <xf numFmtId="1" fontId="2" fillId="2" borderId="3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1" fontId="6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wrapText="1"/>
    </xf>
    <xf numFmtId="1" fontId="4" fillId="3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76"/>
  <sheetViews>
    <sheetView tabSelected="1" topLeftCell="A310" zoomScale="160" zoomScaleNormal="160" workbookViewId="0">
      <selection activeCell="C344" sqref="C344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2:3" x14ac:dyDescent="0.2">
      <c r="B1" s="2" t="s">
        <v>203</v>
      </c>
    </row>
    <row r="2" spans="2:3" x14ac:dyDescent="0.2">
      <c r="B2" s="28" t="s">
        <v>201</v>
      </c>
    </row>
    <row r="3" spans="2:3" x14ac:dyDescent="0.2">
      <c r="B3" s="28" t="s">
        <v>236</v>
      </c>
    </row>
    <row r="4" spans="2:3" x14ac:dyDescent="0.2">
      <c r="B4" s="28" t="s">
        <v>202</v>
      </c>
    </row>
    <row r="5" spans="2:3" x14ac:dyDescent="0.2">
      <c r="B5" s="28" t="s">
        <v>237</v>
      </c>
    </row>
    <row r="6" spans="2:3" x14ac:dyDescent="0.2">
      <c r="B6" s="28" t="s">
        <v>239</v>
      </c>
    </row>
    <row r="7" spans="2:3" x14ac:dyDescent="0.2">
      <c r="B7" s="28" t="s">
        <v>238</v>
      </c>
    </row>
    <row r="8" spans="2:3" x14ac:dyDescent="0.2">
      <c r="B8" s="28"/>
    </row>
    <row r="9" spans="2:3" x14ac:dyDescent="0.2">
      <c r="B9" s="3" t="s">
        <v>182</v>
      </c>
      <c r="C9" s="2"/>
    </row>
    <row r="11" spans="2:3" ht="13.5" thickBot="1" x14ac:dyDescent="0.25">
      <c r="C11" s="29" t="s">
        <v>214</v>
      </c>
    </row>
    <row r="12" spans="2:3" ht="16.5" customHeight="1" thickBot="1" x14ac:dyDescent="0.25">
      <c r="B12" s="30" t="s">
        <v>0</v>
      </c>
      <c r="C12" s="31" t="s">
        <v>207</v>
      </c>
    </row>
    <row r="13" spans="2:3" x14ac:dyDescent="0.2">
      <c r="B13" s="4" t="s">
        <v>1</v>
      </c>
      <c r="C13" s="34">
        <f>SUM(C14+C19+C24+C32+C40+C44+C50+C56+C62+C68+C73+C79+C83+C91+C97+C102+C108+C113+C117+C121+C128+C132+C139+C145+C150+C156)</f>
        <v>35744837</v>
      </c>
    </row>
    <row r="14" spans="2:3" x14ac:dyDescent="0.2">
      <c r="B14" s="5" t="s">
        <v>2</v>
      </c>
      <c r="C14" s="5">
        <f>SUM(C15:C18)</f>
        <v>1353994</v>
      </c>
    </row>
    <row r="15" spans="2:3" x14ac:dyDescent="0.2">
      <c r="B15" s="6" t="s">
        <v>3</v>
      </c>
      <c r="C15" s="6">
        <v>1042800</v>
      </c>
    </row>
    <row r="16" spans="2:3" x14ac:dyDescent="0.2">
      <c r="B16" s="6" t="s">
        <v>4</v>
      </c>
      <c r="C16" s="7">
        <v>292776</v>
      </c>
    </row>
    <row r="17" spans="2:3" x14ac:dyDescent="0.2">
      <c r="B17" s="6" t="s">
        <v>5</v>
      </c>
      <c r="C17" s="7">
        <v>6000</v>
      </c>
    </row>
    <row r="18" spans="2:3" x14ac:dyDescent="0.2">
      <c r="B18" s="6" t="s">
        <v>192</v>
      </c>
      <c r="C18" s="7">
        <v>12418</v>
      </c>
    </row>
    <row r="19" spans="2:3" x14ac:dyDescent="0.2">
      <c r="B19" s="5" t="s">
        <v>6</v>
      </c>
      <c r="C19" s="5">
        <f>SUM(C20:C23)</f>
        <v>1569237</v>
      </c>
    </row>
    <row r="20" spans="2:3" x14ac:dyDescent="0.2">
      <c r="B20" s="6" t="s">
        <v>7</v>
      </c>
      <c r="C20" s="6">
        <v>1237600</v>
      </c>
    </row>
    <row r="21" spans="2:3" x14ac:dyDescent="0.2">
      <c r="B21" s="6" t="s">
        <v>8</v>
      </c>
      <c r="C21" s="7">
        <v>305400</v>
      </c>
    </row>
    <row r="22" spans="2:3" x14ac:dyDescent="0.2">
      <c r="B22" s="6" t="s">
        <v>9</v>
      </c>
      <c r="C22" s="6">
        <v>5500</v>
      </c>
    </row>
    <row r="23" spans="2:3" x14ac:dyDescent="0.2">
      <c r="B23" s="6" t="s">
        <v>193</v>
      </c>
      <c r="C23" s="6">
        <v>20737</v>
      </c>
    </row>
    <row r="24" spans="2:3" x14ac:dyDescent="0.2">
      <c r="B24" s="5" t="s">
        <v>10</v>
      </c>
      <c r="C24" s="5">
        <f>SUM(C25:C31)</f>
        <v>2973297</v>
      </c>
    </row>
    <row r="25" spans="2:3" x14ac:dyDescent="0.2">
      <c r="B25" s="6" t="s">
        <v>11</v>
      </c>
      <c r="C25" s="6">
        <v>2464200</v>
      </c>
    </row>
    <row r="26" spans="2:3" x14ac:dyDescent="0.2">
      <c r="B26" s="6" t="s">
        <v>12</v>
      </c>
      <c r="C26" s="7">
        <v>453050</v>
      </c>
    </row>
    <row r="27" spans="2:3" x14ac:dyDescent="0.2">
      <c r="B27" s="6" t="s">
        <v>13</v>
      </c>
      <c r="C27" s="7">
        <v>14000</v>
      </c>
    </row>
    <row r="28" spans="2:3" x14ac:dyDescent="0.2">
      <c r="B28" s="6" t="s">
        <v>14</v>
      </c>
      <c r="C28" s="7">
        <v>15199</v>
      </c>
    </row>
    <row r="29" spans="2:3" x14ac:dyDescent="0.2">
      <c r="B29" s="6" t="s">
        <v>191</v>
      </c>
      <c r="C29" s="7">
        <v>23719</v>
      </c>
    </row>
    <row r="30" spans="2:3" ht="22.5" x14ac:dyDescent="0.2">
      <c r="B30" s="14" t="s">
        <v>215</v>
      </c>
      <c r="C30" s="7">
        <v>720</v>
      </c>
    </row>
    <row r="31" spans="2:3" x14ac:dyDescent="0.2">
      <c r="B31" s="6" t="s">
        <v>216</v>
      </c>
      <c r="C31" s="7">
        <v>2409</v>
      </c>
    </row>
    <row r="32" spans="2:3" x14ac:dyDescent="0.2">
      <c r="B32" s="5" t="s">
        <v>15</v>
      </c>
      <c r="C32" s="5">
        <f>SUM(C33:C39)</f>
        <v>3002592</v>
      </c>
    </row>
    <row r="33" spans="2:3" x14ac:dyDescent="0.2">
      <c r="B33" s="6" t="s">
        <v>16</v>
      </c>
      <c r="C33" s="6">
        <v>2308500</v>
      </c>
    </row>
    <row r="34" spans="2:3" x14ac:dyDescent="0.2">
      <c r="B34" s="6" t="s">
        <v>17</v>
      </c>
      <c r="C34" s="7">
        <v>633300</v>
      </c>
    </row>
    <row r="35" spans="2:3" x14ac:dyDescent="0.2">
      <c r="B35" s="6" t="s">
        <v>18</v>
      </c>
      <c r="C35" s="6">
        <v>23600</v>
      </c>
    </row>
    <row r="36" spans="2:3" x14ac:dyDescent="0.2">
      <c r="B36" s="6" t="s">
        <v>205</v>
      </c>
      <c r="C36" s="6">
        <v>7600</v>
      </c>
    </row>
    <row r="37" spans="2:3" x14ac:dyDescent="0.2">
      <c r="B37" s="6" t="s">
        <v>206</v>
      </c>
      <c r="C37" s="6">
        <v>21234</v>
      </c>
    </row>
    <row r="38" spans="2:3" ht="22.5" x14ac:dyDescent="0.2">
      <c r="B38" s="14" t="s">
        <v>217</v>
      </c>
      <c r="C38" s="6">
        <v>7200</v>
      </c>
    </row>
    <row r="39" spans="2:3" x14ac:dyDescent="0.2">
      <c r="B39" s="6" t="s">
        <v>218</v>
      </c>
      <c r="C39" s="6">
        <v>1158</v>
      </c>
    </row>
    <row r="40" spans="2:3" x14ac:dyDescent="0.2">
      <c r="B40" s="5" t="s">
        <v>19</v>
      </c>
      <c r="C40" s="5">
        <f>SUM(C41:C43)</f>
        <v>371100</v>
      </c>
    </row>
    <row r="41" spans="2:3" x14ac:dyDescent="0.2">
      <c r="B41" s="6" t="s">
        <v>20</v>
      </c>
      <c r="C41" s="6">
        <v>220900</v>
      </c>
    </row>
    <row r="42" spans="2:3" x14ac:dyDescent="0.2">
      <c r="B42" s="6" t="s">
        <v>21</v>
      </c>
      <c r="C42" s="7">
        <v>145200</v>
      </c>
    </row>
    <row r="43" spans="2:3" x14ac:dyDescent="0.2">
      <c r="B43" s="6" t="s">
        <v>22</v>
      </c>
      <c r="C43" s="6">
        <v>5000</v>
      </c>
    </row>
    <row r="44" spans="2:3" x14ac:dyDescent="0.2">
      <c r="B44" s="5" t="s">
        <v>23</v>
      </c>
      <c r="C44" s="5">
        <f>SUM(C45:C49)</f>
        <v>1032341</v>
      </c>
    </row>
    <row r="45" spans="2:3" x14ac:dyDescent="0.2">
      <c r="B45" s="6" t="s">
        <v>24</v>
      </c>
      <c r="C45" s="6">
        <v>613400</v>
      </c>
    </row>
    <row r="46" spans="2:3" x14ac:dyDescent="0.2">
      <c r="B46" s="6" t="s">
        <v>25</v>
      </c>
      <c r="C46" s="7">
        <v>386700</v>
      </c>
    </row>
    <row r="47" spans="2:3" x14ac:dyDescent="0.2">
      <c r="B47" s="6" t="s">
        <v>26</v>
      </c>
      <c r="C47" s="6">
        <v>20122</v>
      </c>
    </row>
    <row r="48" spans="2:3" x14ac:dyDescent="0.2">
      <c r="B48" s="6" t="s">
        <v>27</v>
      </c>
      <c r="C48" s="6">
        <v>11399</v>
      </c>
    </row>
    <row r="49" spans="2:3" ht="22.5" x14ac:dyDescent="0.2">
      <c r="B49" s="14" t="s">
        <v>220</v>
      </c>
      <c r="C49" s="6">
        <v>720</v>
      </c>
    </row>
    <row r="50" spans="2:3" x14ac:dyDescent="0.2">
      <c r="B50" s="5" t="s">
        <v>167</v>
      </c>
      <c r="C50" s="5">
        <f>SUM(C51:C55)</f>
        <v>1070358</v>
      </c>
    </row>
    <row r="51" spans="2:3" x14ac:dyDescent="0.2">
      <c r="B51" s="6" t="s">
        <v>168</v>
      </c>
      <c r="C51" s="6">
        <v>640800</v>
      </c>
    </row>
    <row r="52" spans="2:3" x14ac:dyDescent="0.2">
      <c r="B52" s="6" t="s">
        <v>169</v>
      </c>
      <c r="C52" s="7">
        <v>388800</v>
      </c>
    </row>
    <row r="53" spans="2:3" x14ac:dyDescent="0.2">
      <c r="B53" s="6" t="s">
        <v>170</v>
      </c>
      <c r="C53" s="6">
        <v>19600</v>
      </c>
    </row>
    <row r="54" spans="2:3" x14ac:dyDescent="0.2">
      <c r="B54" s="6" t="s">
        <v>171</v>
      </c>
      <c r="C54" s="6">
        <v>18998</v>
      </c>
    </row>
    <row r="55" spans="2:3" ht="22.5" x14ac:dyDescent="0.2">
      <c r="B55" s="14" t="s">
        <v>219</v>
      </c>
      <c r="C55" s="6">
        <v>2160</v>
      </c>
    </row>
    <row r="56" spans="2:3" x14ac:dyDescent="0.2">
      <c r="B56" s="5" t="s">
        <v>247</v>
      </c>
      <c r="C56" s="8">
        <f>SUM(C57:C61)</f>
        <v>1028830</v>
      </c>
    </row>
    <row r="57" spans="2:3" x14ac:dyDescent="0.2">
      <c r="B57" s="6" t="s">
        <v>28</v>
      </c>
      <c r="C57" s="7">
        <v>617400</v>
      </c>
    </row>
    <row r="58" spans="2:3" x14ac:dyDescent="0.2">
      <c r="B58" s="6" t="s">
        <v>185</v>
      </c>
      <c r="C58" s="7">
        <v>372300</v>
      </c>
    </row>
    <row r="59" spans="2:3" x14ac:dyDescent="0.2">
      <c r="B59" s="6" t="s">
        <v>248</v>
      </c>
      <c r="C59" s="6">
        <v>18500</v>
      </c>
    </row>
    <row r="60" spans="2:3" x14ac:dyDescent="0.2">
      <c r="B60" s="6" t="s">
        <v>249</v>
      </c>
      <c r="C60" s="6">
        <v>18998</v>
      </c>
    </row>
    <row r="61" spans="2:3" x14ac:dyDescent="0.2">
      <c r="B61" s="6" t="s">
        <v>250</v>
      </c>
      <c r="C61" s="6">
        <v>1632</v>
      </c>
    </row>
    <row r="62" spans="2:3" x14ac:dyDescent="0.2">
      <c r="B62" s="5" t="s">
        <v>251</v>
      </c>
      <c r="C62" s="5">
        <f>SUM(C63:C67)</f>
        <v>1387795</v>
      </c>
    </row>
    <row r="63" spans="2:3" x14ac:dyDescent="0.2">
      <c r="B63" s="6" t="s">
        <v>29</v>
      </c>
      <c r="C63" s="6">
        <v>842800</v>
      </c>
    </row>
    <row r="64" spans="2:3" x14ac:dyDescent="0.2">
      <c r="B64" s="6" t="s">
        <v>172</v>
      </c>
      <c r="C64" s="7">
        <v>109300</v>
      </c>
    </row>
    <row r="65" spans="2:3" x14ac:dyDescent="0.2">
      <c r="B65" s="6" t="s">
        <v>30</v>
      </c>
      <c r="C65" s="7">
        <v>4500</v>
      </c>
    </row>
    <row r="66" spans="2:3" x14ac:dyDescent="0.2">
      <c r="B66" s="6" t="s">
        <v>252</v>
      </c>
      <c r="C66" s="7">
        <v>295</v>
      </c>
    </row>
    <row r="67" spans="2:3" x14ac:dyDescent="0.2">
      <c r="B67" s="6" t="s">
        <v>253</v>
      </c>
      <c r="C67" s="7">
        <v>430900</v>
      </c>
    </row>
    <row r="68" spans="2:3" x14ac:dyDescent="0.2">
      <c r="B68" s="5" t="s">
        <v>254</v>
      </c>
      <c r="C68" s="5">
        <f>SUM(C69:C72)</f>
        <v>1248540</v>
      </c>
    </row>
    <row r="69" spans="2:3" x14ac:dyDescent="0.2">
      <c r="B69" s="6" t="s">
        <v>31</v>
      </c>
      <c r="C69" s="6">
        <v>932300</v>
      </c>
    </row>
    <row r="70" spans="2:3" x14ac:dyDescent="0.2">
      <c r="B70" s="6" t="s">
        <v>32</v>
      </c>
      <c r="C70" s="7">
        <v>299900</v>
      </c>
    </row>
    <row r="71" spans="2:3" x14ac:dyDescent="0.2">
      <c r="B71" s="6" t="s">
        <v>33</v>
      </c>
      <c r="C71" s="7">
        <v>3800</v>
      </c>
    </row>
    <row r="72" spans="2:3" x14ac:dyDescent="0.2">
      <c r="B72" s="6" t="s">
        <v>255</v>
      </c>
      <c r="C72" s="7">
        <v>12540</v>
      </c>
    </row>
    <row r="73" spans="2:3" x14ac:dyDescent="0.2">
      <c r="B73" s="5" t="s">
        <v>256</v>
      </c>
      <c r="C73" s="5">
        <f>SUM(C74:C78)</f>
        <v>578249</v>
      </c>
    </row>
    <row r="74" spans="2:3" x14ac:dyDescent="0.2">
      <c r="B74" s="6" t="s">
        <v>34</v>
      </c>
      <c r="C74" s="6">
        <v>257500</v>
      </c>
    </row>
    <row r="75" spans="2:3" x14ac:dyDescent="0.2">
      <c r="B75" s="6" t="s">
        <v>35</v>
      </c>
      <c r="C75" s="7">
        <v>258100</v>
      </c>
    </row>
    <row r="76" spans="2:3" x14ac:dyDescent="0.2">
      <c r="B76" s="6" t="s">
        <v>36</v>
      </c>
      <c r="C76" s="7">
        <v>42600</v>
      </c>
    </row>
    <row r="77" spans="2:3" x14ac:dyDescent="0.2">
      <c r="B77" s="6" t="s">
        <v>257</v>
      </c>
      <c r="C77" s="7">
        <v>18998</v>
      </c>
    </row>
    <row r="78" spans="2:3" x14ac:dyDescent="0.2">
      <c r="B78" s="6" t="s">
        <v>258</v>
      </c>
      <c r="C78" s="7">
        <v>1051</v>
      </c>
    </row>
    <row r="79" spans="2:3" x14ac:dyDescent="0.2">
      <c r="B79" s="5" t="s">
        <v>259</v>
      </c>
      <c r="C79" s="5">
        <f>SUM(C80:C82)</f>
        <v>936200</v>
      </c>
    </row>
    <row r="80" spans="2:3" x14ac:dyDescent="0.2">
      <c r="B80" s="6" t="s">
        <v>37</v>
      </c>
      <c r="C80" s="6">
        <v>590000</v>
      </c>
    </row>
    <row r="81" spans="2:3" x14ac:dyDescent="0.2">
      <c r="B81" s="6" t="s">
        <v>38</v>
      </c>
      <c r="C81" s="7">
        <v>332700</v>
      </c>
    </row>
    <row r="82" spans="2:3" x14ac:dyDescent="0.2">
      <c r="B82" s="6" t="s">
        <v>39</v>
      </c>
      <c r="C82" s="6">
        <v>13500</v>
      </c>
    </row>
    <row r="83" spans="2:3" x14ac:dyDescent="0.2">
      <c r="B83" s="5" t="s">
        <v>260</v>
      </c>
      <c r="C83" s="5">
        <f>SUM(C84:C90)</f>
        <v>2055636</v>
      </c>
    </row>
    <row r="84" spans="2:3" x14ac:dyDescent="0.2">
      <c r="B84" s="6" t="s">
        <v>40</v>
      </c>
      <c r="C84" s="6">
        <v>1258500</v>
      </c>
    </row>
    <row r="85" spans="2:3" x14ac:dyDescent="0.2">
      <c r="B85" s="6" t="s">
        <v>41</v>
      </c>
      <c r="C85" s="7">
        <v>755903</v>
      </c>
    </row>
    <row r="86" spans="2:3" x14ac:dyDescent="0.2">
      <c r="B86" s="6" t="s">
        <v>42</v>
      </c>
      <c r="C86" s="6">
        <v>11000</v>
      </c>
    </row>
    <row r="87" spans="2:3" x14ac:dyDescent="0.2">
      <c r="B87" s="6" t="s">
        <v>261</v>
      </c>
      <c r="C87" s="6">
        <v>15198</v>
      </c>
    </row>
    <row r="88" spans="2:3" x14ac:dyDescent="0.2">
      <c r="B88" s="6" t="s">
        <v>262</v>
      </c>
      <c r="C88" s="6">
        <v>11403</v>
      </c>
    </row>
    <row r="89" spans="2:3" ht="22.5" x14ac:dyDescent="0.2">
      <c r="B89" s="14" t="s">
        <v>263</v>
      </c>
      <c r="C89" s="6">
        <v>2880</v>
      </c>
    </row>
    <row r="90" spans="2:3" x14ac:dyDescent="0.2">
      <c r="B90" s="6" t="s">
        <v>264</v>
      </c>
      <c r="C90" s="6">
        <v>752</v>
      </c>
    </row>
    <row r="91" spans="2:3" x14ac:dyDescent="0.2">
      <c r="B91" s="5" t="s">
        <v>265</v>
      </c>
      <c r="C91" s="5">
        <f>SUM(C92:C96)</f>
        <v>979915</v>
      </c>
    </row>
    <row r="92" spans="2:3" x14ac:dyDescent="0.2">
      <c r="B92" s="6" t="s">
        <v>43</v>
      </c>
      <c r="C92" s="6">
        <v>563800</v>
      </c>
    </row>
    <row r="93" spans="2:3" x14ac:dyDescent="0.2">
      <c r="B93" s="6" t="s">
        <v>44</v>
      </c>
      <c r="C93" s="7">
        <v>383750</v>
      </c>
    </row>
    <row r="94" spans="2:3" x14ac:dyDescent="0.2">
      <c r="B94" s="6" t="s">
        <v>45</v>
      </c>
      <c r="C94" s="7">
        <v>23000</v>
      </c>
    </row>
    <row r="95" spans="2:3" x14ac:dyDescent="0.2">
      <c r="B95" s="6" t="s">
        <v>179</v>
      </c>
      <c r="C95" s="7">
        <v>7599</v>
      </c>
    </row>
    <row r="96" spans="2:3" x14ac:dyDescent="0.2">
      <c r="B96" s="6" t="s">
        <v>266</v>
      </c>
      <c r="C96" s="7">
        <v>1766</v>
      </c>
    </row>
    <row r="97" spans="2:3" x14ac:dyDescent="0.2">
      <c r="B97" s="5" t="s">
        <v>267</v>
      </c>
      <c r="C97" s="5">
        <f>SUM(C98:C101)</f>
        <v>1012155</v>
      </c>
    </row>
    <row r="98" spans="2:3" x14ac:dyDescent="0.2">
      <c r="B98" s="6" t="s">
        <v>46</v>
      </c>
      <c r="C98" s="6">
        <v>826500</v>
      </c>
    </row>
    <row r="99" spans="2:3" x14ac:dyDescent="0.2">
      <c r="B99" s="6" t="s">
        <v>47</v>
      </c>
      <c r="C99" s="7">
        <v>173055</v>
      </c>
    </row>
    <row r="100" spans="2:3" x14ac:dyDescent="0.2">
      <c r="B100" s="6" t="s">
        <v>268</v>
      </c>
      <c r="C100" s="7">
        <v>10600</v>
      </c>
    </row>
    <row r="101" spans="2:3" x14ac:dyDescent="0.2">
      <c r="B101" s="6" t="s">
        <v>269</v>
      </c>
      <c r="C101" s="6">
        <v>2000</v>
      </c>
    </row>
    <row r="102" spans="2:3" x14ac:dyDescent="0.2">
      <c r="B102" s="5" t="s">
        <v>270</v>
      </c>
      <c r="C102" s="5">
        <f>SUM(C103:C107)</f>
        <v>1364804</v>
      </c>
    </row>
    <row r="103" spans="2:3" x14ac:dyDescent="0.2">
      <c r="B103" s="6" t="s">
        <v>48</v>
      </c>
      <c r="C103" s="6">
        <v>911100</v>
      </c>
    </row>
    <row r="104" spans="2:3" x14ac:dyDescent="0.2">
      <c r="B104" s="6" t="s">
        <v>49</v>
      </c>
      <c r="C104" s="7">
        <v>429819</v>
      </c>
    </row>
    <row r="105" spans="2:3" x14ac:dyDescent="0.2">
      <c r="B105" s="6" t="s">
        <v>271</v>
      </c>
      <c r="C105" s="6">
        <v>5200</v>
      </c>
    </row>
    <row r="106" spans="2:3" x14ac:dyDescent="0.2">
      <c r="B106" s="6" t="s">
        <v>272</v>
      </c>
      <c r="C106" s="6">
        <v>7599</v>
      </c>
    </row>
    <row r="107" spans="2:3" x14ac:dyDescent="0.2">
      <c r="B107" s="6" t="s">
        <v>273</v>
      </c>
      <c r="C107" s="6">
        <v>11086</v>
      </c>
    </row>
    <row r="108" spans="2:3" x14ac:dyDescent="0.2">
      <c r="B108" s="5" t="s">
        <v>274</v>
      </c>
      <c r="C108" s="5">
        <f>SUM(C109:C112)</f>
        <v>1045699</v>
      </c>
    </row>
    <row r="109" spans="2:3" x14ac:dyDescent="0.2">
      <c r="B109" s="6" t="s">
        <v>50</v>
      </c>
      <c r="C109" s="6">
        <v>505600</v>
      </c>
    </row>
    <row r="110" spans="2:3" x14ac:dyDescent="0.2">
      <c r="B110" s="6" t="s">
        <v>51</v>
      </c>
      <c r="C110" s="7">
        <v>489700</v>
      </c>
    </row>
    <row r="111" spans="2:3" x14ac:dyDescent="0.2">
      <c r="B111" s="6" t="s">
        <v>173</v>
      </c>
      <c r="C111" s="6">
        <v>39000</v>
      </c>
    </row>
    <row r="112" spans="2:3" x14ac:dyDescent="0.2">
      <c r="B112" s="6" t="s">
        <v>178</v>
      </c>
      <c r="C112" s="6">
        <v>11399</v>
      </c>
    </row>
    <row r="113" spans="2:3" x14ac:dyDescent="0.2">
      <c r="B113" s="5" t="s">
        <v>275</v>
      </c>
      <c r="C113" s="5">
        <f>SUM(C114:C116)</f>
        <v>1198600</v>
      </c>
    </row>
    <row r="114" spans="2:3" x14ac:dyDescent="0.2">
      <c r="B114" s="6" t="s">
        <v>52</v>
      </c>
      <c r="C114" s="6">
        <v>52400</v>
      </c>
    </row>
    <row r="115" spans="2:3" x14ac:dyDescent="0.2">
      <c r="B115" s="6" t="s">
        <v>53</v>
      </c>
      <c r="C115" s="7">
        <v>1056200</v>
      </c>
    </row>
    <row r="116" spans="2:3" x14ac:dyDescent="0.2">
      <c r="B116" s="6" t="s">
        <v>54</v>
      </c>
      <c r="C116" s="6">
        <v>90000</v>
      </c>
    </row>
    <row r="117" spans="2:3" x14ac:dyDescent="0.2">
      <c r="B117" s="5" t="s">
        <v>276</v>
      </c>
      <c r="C117" s="5">
        <f>SUM(C118:C120)</f>
        <v>956000</v>
      </c>
    </row>
    <row r="118" spans="2:3" x14ac:dyDescent="0.2">
      <c r="B118" s="6" t="s">
        <v>55</v>
      </c>
      <c r="C118" s="6">
        <v>19700</v>
      </c>
    </row>
    <row r="119" spans="2:3" x14ac:dyDescent="0.2">
      <c r="B119" s="6" t="s">
        <v>277</v>
      </c>
      <c r="C119" s="7">
        <v>726300</v>
      </c>
    </row>
    <row r="120" spans="2:3" x14ac:dyDescent="0.2">
      <c r="B120" s="6" t="s">
        <v>56</v>
      </c>
      <c r="C120" s="6">
        <v>210000</v>
      </c>
    </row>
    <row r="121" spans="2:3" x14ac:dyDescent="0.2">
      <c r="B121" s="5" t="s">
        <v>278</v>
      </c>
      <c r="C121" s="5">
        <f>SUM(C122:C127)</f>
        <v>1565741</v>
      </c>
    </row>
    <row r="122" spans="2:3" x14ac:dyDescent="0.2">
      <c r="B122" s="6" t="s">
        <v>57</v>
      </c>
      <c r="C122" s="6">
        <v>590500</v>
      </c>
    </row>
    <row r="123" spans="2:3" x14ac:dyDescent="0.2">
      <c r="B123" s="6" t="s">
        <v>58</v>
      </c>
      <c r="C123" s="7">
        <v>865120</v>
      </c>
    </row>
    <row r="124" spans="2:3" x14ac:dyDescent="0.2">
      <c r="B124" s="6" t="s">
        <v>59</v>
      </c>
      <c r="C124" s="6">
        <v>80000</v>
      </c>
    </row>
    <row r="125" spans="2:3" x14ac:dyDescent="0.2">
      <c r="B125" s="6" t="s">
        <v>279</v>
      </c>
      <c r="C125" s="6">
        <v>26598</v>
      </c>
    </row>
    <row r="126" spans="2:3" ht="22.5" x14ac:dyDescent="0.2">
      <c r="B126" s="14" t="s">
        <v>280</v>
      </c>
      <c r="C126" s="6">
        <v>2160</v>
      </c>
    </row>
    <row r="127" spans="2:3" x14ac:dyDescent="0.2">
      <c r="B127" s="6" t="s">
        <v>281</v>
      </c>
      <c r="C127" s="6">
        <v>1363</v>
      </c>
    </row>
    <row r="128" spans="2:3" x14ac:dyDescent="0.2">
      <c r="B128" s="5" t="s">
        <v>282</v>
      </c>
      <c r="C128" s="5">
        <f>SUM(C129:C131)</f>
        <v>1314910</v>
      </c>
    </row>
    <row r="129" spans="2:3" x14ac:dyDescent="0.2">
      <c r="B129" s="6" t="s">
        <v>60</v>
      </c>
      <c r="C129" s="6">
        <v>486100</v>
      </c>
    </row>
    <row r="130" spans="2:3" x14ac:dyDescent="0.2">
      <c r="B130" s="6" t="s">
        <v>61</v>
      </c>
      <c r="C130" s="7">
        <v>738810</v>
      </c>
    </row>
    <row r="131" spans="2:3" x14ac:dyDescent="0.2">
      <c r="B131" s="6" t="s">
        <v>62</v>
      </c>
      <c r="C131" s="7">
        <v>90000</v>
      </c>
    </row>
    <row r="132" spans="2:3" x14ac:dyDescent="0.2">
      <c r="B132" s="5" t="s">
        <v>283</v>
      </c>
      <c r="C132" s="5">
        <f>SUM(C133:C138)</f>
        <v>1206203</v>
      </c>
    </row>
    <row r="133" spans="2:3" x14ac:dyDescent="0.2">
      <c r="B133" s="6" t="s">
        <v>63</v>
      </c>
      <c r="C133" s="6">
        <v>437000</v>
      </c>
    </row>
    <row r="134" spans="2:3" x14ac:dyDescent="0.2">
      <c r="B134" s="6" t="s">
        <v>64</v>
      </c>
      <c r="C134" s="7">
        <v>664500</v>
      </c>
    </row>
    <row r="135" spans="2:3" x14ac:dyDescent="0.2">
      <c r="B135" s="6" t="s">
        <v>65</v>
      </c>
      <c r="C135" s="6">
        <v>90000</v>
      </c>
    </row>
    <row r="136" spans="2:3" x14ac:dyDescent="0.2">
      <c r="B136" s="6" t="s">
        <v>284</v>
      </c>
      <c r="C136" s="6">
        <v>11399</v>
      </c>
    </row>
    <row r="137" spans="2:3" ht="22.5" x14ac:dyDescent="0.2">
      <c r="B137" s="14" t="s">
        <v>285</v>
      </c>
      <c r="C137" s="6">
        <v>2160</v>
      </c>
    </row>
    <row r="138" spans="2:3" x14ac:dyDescent="0.2">
      <c r="B138" s="6" t="s">
        <v>286</v>
      </c>
      <c r="C138" s="6">
        <v>1144</v>
      </c>
    </row>
    <row r="139" spans="2:3" x14ac:dyDescent="0.2">
      <c r="B139" s="5" t="s">
        <v>287</v>
      </c>
      <c r="C139" s="5">
        <f>SUM(C140:C144)</f>
        <v>1352618</v>
      </c>
    </row>
    <row r="140" spans="2:3" x14ac:dyDescent="0.2">
      <c r="B140" s="6" t="s">
        <v>288</v>
      </c>
      <c r="C140" s="6">
        <v>486400</v>
      </c>
    </row>
    <row r="141" spans="2:3" x14ac:dyDescent="0.2">
      <c r="B141" s="6" t="s">
        <v>289</v>
      </c>
      <c r="C141" s="7">
        <v>756860</v>
      </c>
    </row>
    <row r="142" spans="2:3" x14ac:dyDescent="0.2">
      <c r="B142" s="6" t="s">
        <v>290</v>
      </c>
      <c r="C142" s="6">
        <v>77000</v>
      </c>
    </row>
    <row r="143" spans="2:3" x14ac:dyDescent="0.2">
      <c r="B143" s="6" t="s">
        <v>291</v>
      </c>
      <c r="C143" s="6">
        <v>26598</v>
      </c>
    </row>
    <row r="144" spans="2:3" ht="22.5" x14ac:dyDescent="0.2">
      <c r="B144" s="14" t="s">
        <v>292</v>
      </c>
      <c r="C144" s="6">
        <v>5760</v>
      </c>
    </row>
    <row r="145" spans="2:3" x14ac:dyDescent="0.2">
      <c r="B145" s="5" t="s">
        <v>293</v>
      </c>
      <c r="C145" s="5">
        <f>SUM(C146:C149)</f>
        <v>1415074</v>
      </c>
    </row>
    <row r="146" spans="2:3" x14ac:dyDescent="0.2">
      <c r="B146" s="6" t="s">
        <v>294</v>
      </c>
      <c r="C146" s="6">
        <v>479200</v>
      </c>
    </row>
    <row r="147" spans="2:3" x14ac:dyDescent="0.2">
      <c r="B147" s="6" t="s">
        <v>295</v>
      </c>
      <c r="C147" s="7">
        <v>843075</v>
      </c>
    </row>
    <row r="148" spans="2:3" x14ac:dyDescent="0.2">
      <c r="B148" s="6" t="s">
        <v>296</v>
      </c>
      <c r="C148" s="6">
        <v>70000</v>
      </c>
    </row>
    <row r="149" spans="2:3" x14ac:dyDescent="0.2">
      <c r="B149" s="6" t="s">
        <v>297</v>
      </c>
      <c r="C149" s="6">
        <v>22799</v>
      </c>
    </row>
    <row r="150" spans="2:3" x14ac:dyDescent="0.2">
      <c r="B150" s="5" t="s">
        <v>298</v>
      </c>
      <c r="C150" s="5">
        <f>SUM(C151:C155)</f>
        <v>1260299</v>
      </c>
    </row>
    <row r="151" spans="2:3" x14ac:dyDescent="0.2">
      <c r="B151" s="6" t="s">
        <v>174</v>
      </c>
      <c r="C151" s="6">
        <v>479200</v>
      </c>
    </row>
    <row r="152" spans="2:3" x14ac:dyDescent="0.2">
      <c r="B152" s="6" t="s">
        <v>175</v>
      </c>
      <c r="C152" s="7">
        <v>675380</v>
      </c>
    </row>
    <row r="153" spans="2:3" x14ac:dyDescent="0.2">
      <c r="B153" s="6" t="s">
        <v>176</v>
      </c>
      <c r="C153" s="7">
        <v>90000</v>
      </c>
    </row>
    <row r="154" spans="2:3" x14ac:dyDescent="0.2">
      <c r="B154" s="6" t="s">
        <v>177</v>
      </c>
      <c r="C154" s="7">
        <v>11399</v>
      </c>
    </row>
    <row r="155" spans="2:3" ht="22.5" x14ac:dyDescent="0.2">
      <c r="B155" s="14" t="s">
        <v>299</v>
      </c>
      <c r="C155" s="7">
        <v>4320</v>
      </c>
    </row>
    <row r="156" spans="2:3" x14ac:dyDescent="0.2">
      <c r="B156" s="5" t="s">
        <v>300</v>
      </c>
      <c r="C156" s="5">
        <f>SUM(C157:C160)</f>
        <v>2464650</v>
      </c>
    </row>
    <row r="157" spans="2:3" x14ac:dyDescent="0.2">
      <c r="B157" s="6" t="s">
        <v>66</v>
      </c>
      <c r="C157" s="6">
        <v>366900</v>
      </c>
    </row>
    <row r="158" spans="2:3" x14ac:dyDescent="0.2">
      <c r="B158" s="6" t="s">
        <v>67</v>
      </c>
      <c r="C158" s="7">
        <v>936400</v>
      </c>
    </row>
    <row r="159" spans="2:3" x14ac:dyDescent="0.2">
      <c r="B159" s="6" t="s">
        <v>301</v>
      </c>
      <c r="C159" s="7">
        <v>258400</v>
      </c>
    </row>
    <row r="160" spans="2:3" x14ac:dyDescent="0.2">
      <c r="B160" s="6" t="s">
        <v>302</v>
      </c>
      <c r="C160" s="7">
        <v>902950</v>
      </c>
    </row>
    <row r="161" spans="2:3" x14ac:dyDescent="0.2">
      <c r="B161" s="9" t="s">
        <v>68</v>
      </c>
      <c r="C161" s="10">
        <f>SUM(C162+C164)</f>
        <v>279540</v>
      </c>
    </row>
    <row r="162" spans="2:3" x14ac:dyDescent="0.2">
      <c r="B162" s="5" t="s">
        <v>69</v>
      </c>
      <c r="C162" s="8">
        <f>SUM(C163)</f>
        <v>96740</v>
      </c>
    </row>
    <row r="163" spans="2:3" x14ac:dyDescent="0.2">
      <c r="B163" s="6" t="s">
        <v>70</v>
      </c>
      <c r="C163" s="7">
        <v>96740</v>
      </c>
    </row>
    <row r="164" spans="2:3" x14ac:dyDescent="0.2">
      <c r="B164" s="11" t="s">
        <v>204</v>
      </c>
      <c r="C164" s="12">
        <f>SUM(C165:C166)</f>
        <v>182800</v>
      </c>
    </row>
    <row r="165" spans="2:3" x14ac:dyDescent="0.2">
      <c r="B165" s="6" t="s">
        <v>71</v>
      </c>
      <c r="C165" s="7">
        <v>152800</v>
      </c>
    </row>
    <row r="166" spans="2:3" x14ac:dyDescent="0.2">
      <c r="B166" s="6" t="s">
        <v>72</v>
      </c>
      <c r="C166" s="7">
        <v>30000</v>
      </c>
    </row>
    <row r="167" spans="2:3" x14ac:dyDescent="0.2">
      <c r="B167" s="9" t="s">
        <v>73</v>
      </c>
      <c r="C167" s="13">
        <f>SUM(C168)</f>
        <v>1761000</v>
      </c>
    </row>
    <row r="168" spans="2:3" x14ac:dyDescent="0.2">
      <c r="B168" s="5" t="s">
        <v>69</v>
      </c>
      <c r="C168" s="8">
        <f>SUM(C169:C171)</f>
        <v>1761000</v>
      </c>
    </row>
    <row r="169" spans="2:3" x14ac:dyDescent="0.2">
      <c r="B169" s="6" t="s">
        <v>70</v>
      </c>
      <c r="C169" s="27">
        <v>40000</v>
      </c>
    </row>
    <row r="170" spans="2:3" x14ac:dyDescent="0.2">
      <c r="B170" s="6" t="s">
        <v>75</v>
      </c>
      <c r="C170" s="7">
        <v>1401000</v>
      </c>
    </row>
    <row r="171" spans="2:3" x14ac:dyDescent="0.2">
      <c r="B171" s="6" t="s">
        <v>223</v>
      </c>
      <c r="C171" s="7">
        <v>320000</v>
      </c>
    </row>
    <row r="172" spans="2:3" x14ac:dyDescent="0.2">
      <c r="B172" s="9" t="s">
        <v>74</v>
      </c>
      <c r="C172" s="13">
        <f>SUM(C173+C188+C192+C196+C200+C205+C207)</f>
        <v>16514434</v>
      </c>
    </row>
    <row r="173" spans="2:3" x14ac:dyDescent="0.2">
      <c r="B173" s="5" t="s">
        <v>69</v>
      </c>
      <c r="C173" s="8">
        <f>SUM(C174:C187)</f>
        <v>10191153</v>
      </c>
    </row>
    <row r="174" spans="2:3" x14ac:dyDescent="0.2">
      <c r="B174" s="6" t="s">
        <v>70</v>
      </c>
      <c r="C174" s="7">
        <v>5512000</v>
      </c>
    </row>
    <row r="175" spans="2:3" x14ac:dyDescent="0.2">
      <c r="B175" s="6" t="s">
        <v>75</v>
      </c>
      <c r="C175" s="6">
        <v>3527600</v>
      </c>
    </row>
    <row r="176" spans="2:3" x14ac:dyDescent="0.2">
      <c r="B176" s="6" t="s">
        <v>76</v>
      </c>
      <c r="C176" s="6">
        <v>144800</v>
      </c>
    </row>
    <row r="177" spans="2:3" ht="22.5" customHeight="1" x14ac:dyDescent="0.2">
      <c r="B177" s="14" t="s">
        <v>183</v>
      </c>
      <c r="C177" s="6">
        <v>64429</v>
      </c>
    </row>
    <row r="178" spans="2:3" x14ac:dyDescent="0.2">
      <c r="B178" s="6" t="s">
        <v>77</v>
      </c>
      <c r="C178" s="6">
        <v>129297</v>
      </c>
    </row>
    <row r="179" spans="2:3" x14ac:dyDescent="0.2">
      <c r="B179" s="6" t="s">
        <v>78</v>
      </c>
      <c r="C179" s="7">
        <v>476840</v>
      </c>
    </row>
    <row r="180" spans="2:3" ht="21.75" customHeight="1" x14ac:dyDescent="0.2">
      <c r="B180" s="14" t="s">
        <v>184</v>
      </c>
      <c r="C180" s="7">
        <v>24551</v>
      </c>
    </row>
    <row r="181" spans="2:3" ht="33" customHeight="1" x14ac:dyDescent="0.2">
      <c r="B181" s="14" t="s">
        <v>208</v>
      </c>
      <c r="C181" s="7">
        <v>5838</v>
      </c>
    </row>
    <row r="182" spans="2:3" ht="12.75" customHeight="1" x14ac:dyDescent="0.2">
      <c r="B182" s="14" t="s">
        <v>209</v>
      </c>
      <c r="C182" s="7">
        <v>4207</v>
      </c>
    </row>
    <row r="183" spans="2:3" ht="12.75" customHeight="1" x14ac:dyDescent="0.2">
      <c r="B183" s="14" t="s">
        <v>210</v>
      </c>
      <c r="C183" s="7">
        <v>18714</v>
      </c>
    </row>
    <row r="184" spans="2:3" ht="34.5" customHeight="1" x14ac:dyDescent="0.2">
      <c r="B184" s="32" t="s">
        <v>226</v>
      </c>
      <c r="C184" s="7">
        <v>9188</v>
      </c>
    </row>
    <row r="185" spans="2:3" ht="33.75" customHeight="1" x14ac:dyDescent="0.2">
      <c r="B185" s="32" t="s">
        <v>227</v>
      </c>
      <c r="C185" s="7">
        <v>43054</v>
      </c>
    </row>
    <row r="186" spans="2:3" ht="12" customHeight="1" x14ac:dyDescent="0.2">
      <c r="B186" s="32" t="s">
        <v>235</v>
      </c>
      <c r="C186" s="7">
        <v>27735</v>
      </c>
    </row>
    <row r="187" spans="2:3" ht="12" customHeight="1" x14ac:dyDescent="0.2">
      <c r="B187" s="32" t="s">
        <v>240</v>
      </c>
      <c r="C187" s="7">
        <v>202900</v>
      </c>
    </row>
    <row r="188" spans="2:3" x14ac:dyDescent="0.2">
      <c r="B188" s="5" t="s">
        <v>79</v>
      </c>
      <c r="C188" s="8">
        <f>SUM(C189:C191)</f>
        <v>1228700</v>
      </c>
    </row>
    <row r="189" spans="2:3" x14ac:dyDescent="0.2">
      <c r="B189" s="6" t="s">
        <v>71</v>
      </c>
      <c r="C189" s="7">
        <v>649700</v>
      </c>
    </row>
    <row r="190" spans="2:3" x14ac:dyDescent="0.2">
      <c r="B190" s="6" t="s">
        <v>72</v>
      </c>
      <c r="C190" s="7">
        <v>545000</v>
      </c>
    </row>
    <row r="191" spans="2:3" ht="12" customHeight="1" x14ac:dyDescent="0.2">
      <c r="B191" s="14" t="s">
        <v>195</v>
      </c>
      <c r="C191" s="7">
        <v>34000</v>
      </c>
    </row>
    <row r="192" spans="2:3" x14ac:dyDescent="0.2">
      <c r="B192" s="5" t="s">
        <v>80</v>
      </c>
      <c r="C192" s="8">
        <f>SUM(C193:C195)</f>
        <v>1038501</v>
      </c>
    </row>
    <row r="193" spans="2:3" x14ac:dyDescent="0.2">
      <c r="B193" s="6" t="s">
        <v>81</v>
      </c>
      <c r="C193" s="7">
        <v>979500</v>
      </c>
    </row>
    <row r="194" spans="2:3" x14ac:dyDescent="0.2">
      <c r="B194" s="6" t="s">
        <v>166</v>
      </c>
      <c r="C194" s="7">
        <v>25001</v>
      </c>
    </row>
    <row r="195" spans="2:3" ht="11.25" customHeight="1" x14ac:dyDescent="0.2">
      <c r="B195" s="14" t="s">
        <v>196</v>
      </c>
      <c r="C195" s="7">
        <v>34000</v>
      </c>
    </row>
    <row r="196" spans="2:3" x14ac:dyDescent="0.2">
      <c r="B196" s="5" t="s">
        <v>82</v>
      </c>
      <c r="C196" s="8">
        <f>SUM(C197:C199)</f>
        <v>672480</v>
      </c>
    </row>
    <row r="197" spans="2:3" x14ac:dyDescent="0.2">
      <c r="B197" s="6" t="s">
        <v>83</v>
      </c>
      <c r="C197" s="7">
        <v>194000</v>
      </c>
    </row>
    <row r="198" spans="2:3" x14ac:dyDescent="0.2">
      <c r="B198" s="6" t="s">
        <v>84</v>
      </c>
      <c r="C198" s="6">
        <v>469480</v>
      </c>
    </row>
    <row r="199" spans="2:3" x14ac:dyDescent="0.2">
      <c r="B199" s="6" t="s">
        <v>18</v>
      </c>
      <c r="C199" s="6">
        <v>9000</v>
      </c>
    </row>
    <row r="200" spans="2:3" x14ac:dyDescent="0.2">
      <c r="B200" s="5" t="s">
        <v>85</v>
      </c>
      <c r="C200" s="8">
        <f>SUM(C201:C204)</f>
        <v>2388600</v>
      </c>
    </row>
    <row r="201" spans="2:3" x14ac:dyDescent="0.2">
      <c r="B201" s="6" t="s">
        <v>86</v>
      </c>
      <c r="C201" s="7">
        <v>1297300</v>
      </c>
    </row>
    <row r="202" spans="2:3" x14ac:dyDescent="0.2">
      <c r="B202" s="6" t="s">
        <v>87</v>
      </c>
      <c r="C202" s="7">
        <v>835800</v>
      </c>
    </row>
    <row r="203" spans="2:3" x14ac:dyDescent="0.2">
      <c r="B203" s="6" t="s">
        <v>22</v>
      </c>
      <c r="C203" s="6">
        <v>195000</v>
      </c>
    </row>
    <row r="204" spans="2:3" ht="12" customHeight="1" x14ac:dyDescent="0.2">
      <c r="B204" s="14" t="s">
        <v>197</v>
      </c>
      <c r="C204" s="6">
        <v>60500</v>
      </c>
    </row>
    <row r="205" spans="2:3" x14ac:dyDescent="0.2">
      <c r="B205" s="5" t="s">
        <v>180</v>
      </c>
      <c r="C205" s="8">
        <f>SUM(C206:C206)</f>
        <v>824200</v>
      </c>
    </row>
    <row r="206" spans="2:3" x14ac:dyDescent="0.2">
      <c r="B206" s="6" t="s">
        <v>88</v>
      </c>
      <c r="C206" s="6">
        <v>824200</v>
      </c>
    </row>
    <row r="207" spans="2:3" x14ac:dyDescent="0.2">
      <c r="B207" s="5" t="s">
        <v>89</v>
      </c>
      <c r="C207" s="8">
        <f>SUM(C208)</f>
        <v>170800</v>
      </c>
    </row>
    <row r="208" spans="2:3" x14ac:dyDescent="0.2">
      <c r="B208" s="6" t="s">
        <v>90</v>
      </c>
      <c r="C208" s="7">
        <v>170800</v>
      </c>
    </row>
    <row r="209" spans="2:3" x14ac:dyDescent="0.2">
      <c r="B209" s="9" t="s">
        <v>91</v>
      </c>
      <c r="C209" s="13">
        <f>SUM(C210+C212+C216+C219+C222+C225)</f>
        <v>3434757</v>
      </c>
    </row>
    <row r="210" spans="2:3" x14ac:dyDescent="0.2">
      <c r="B210" s="5" t="s">
        <v>69</v>
      </c>
      <c r="C210" s="8">
        <f>SUM(C211:C211)</f>
        <v>346600</v>
      </c>
    </row>
    <row r="211" spans="2:3" x14ac:dyDescent="0.2">
      <c r="B211" s="6" t="s">
        <v>70</v>
      </c>
      <c r="C211" s="7">
        <v>346600</v>
      </c>
    </row>
    <row r="212" spans="2:3" x14ac:dyDescent="0.2">
      <c r="B212" s="5" t="s">
        <v>92</v>
      </c>
      <c r="C212" s="8">
        <f>SUM(C213:C215)</f>
        <v>1206548</v>
      </c>
    </row>
    <row r="213" spans="2:3" x14ac:dyDescent="0.2">
      <c r="B213" s="6" t="s">
        <v>71</v>
      </c>
      <c r="C213" s="7">
        <v>1153200</v>
      </c>
    </row>
    <row r="214" spans="2:3" x14ac:dyDescent="0.2">
      <c r="B214" s="6" t="s">
        <v>72</v>
      </c>
      <c r="C214" s="6">
        <v>3400</v>
      </c>
    </row>
    <row r="215" spans="2:3" x14ac:dyDescent="0.2">
      <c r="B215" s="6" t="s">
        <v>93</v>
      </c>
      <c r="C215" s="6">
        <v>49948</v>
      </c>
    </row>
    <row r="216" spans="2:3" x14ac:dyDescent="0.2">
      <c r="B216" s="5" t="s">
        <v>94</v>
      </c>
      <c r="C216" s="8">
        <f>SUM(C217:C218)</f>
        <v>564700</v>
      </c>
    </row>
    <row r="217" spans="2:3" x14ac:dyDescent="0.2">
      <c r="B217" s="6" t="s">
        <v>81</v>
      </c>
      <c r="C217" s="7">
        <v>494700</v>
      </c>
    </row>
    <row r="218" spans="2:3" x14ac:dyDescent="0.2">
      <c r="B218" s="6" t="s">
        <v>95</v>
      </c>
      <c r="C218" s="7">
        <v>70000</v>
      </c>
    </row>
    <row r="219" spans="2:3" x14ac:dyDescent="0.2">
      <c r="B219" s="5" t="s">
        <v>241</v>
      </c>
      <c r="C219" s="8">
        <f>SUM(C220:C221)</f>
        <v>999809</v>
      </c>
    </row>
    <row r="220" spans="2:3" x14ac:dyDescent="0.2">
      <c r="B220" s="6" t="s">
        <v>83</v>
      </c>
      <c r="C220" s="7">
        <v>939309</v>
      </c>
    </row>
    <row r="221" spans="2:3" x14ac:dyDescent="0.2">
      <c r="B221" s="6" t="s">
        <v>96</v>
      </c>
      <c r="C221" s="6">
        <v>60500</v>
      </c>
    </row>
    <row r="222" spans="2:3" x14ac:dyDescent="0.2">
      <c r="B222" s="5" t="s">
        <v>97</v>
      </c>
      <c r="C222" s="8">
        <f>SUM(C223:C224)</f>
        <v>179500</v>
      </c>
    </row>
    <row r="223" spans="2:3" x14ac:dyDescent="0.2">
      <c r="B223" s="6" t="s">
        <v>98</v>
      </c>
      <c r="C223" s="6">
        <v>166500</v>
      </c>
    </row>
    <row r="224" spans="2:3" x14ac:dyDescent="0.2">
      <c r="B224" s="6" t="s">
        <v>99</v>
      </c>
      <c r="C224" s="6">
        <v>13000</v>
      </c>
    </row>
    <row r="225" spans="2:3" x14ac:dyDescent="0.2">
      <c r="B225" s="5" t="s">
        <v>100</v>
      </c>
      <c r="C225" s="8">
        <f>SUM(C226:C227)</f>
        <v>137600</v>
      </c>
    </row>
    <row r="226" spans="2:3" x14ac:dyDescent="0.2">
      <c r="B226" s="6" t="s">
        <v>101</v>
      </c>
      <c r="C226" s="7">
        <v>122600</v>
      </c>
    </row>
    <row r="227" spans="2:3" x14ac:dyDescent="0.2">
      <c r="B227" s="6" t="s">
        <v>102</v>
      </c>
      <c r="C227" s="7">
        <v>15000</v>
      </c>
    </row>
    <row r="228" spans="2:3" x14ac:dyDescent="0.2">
      <c r="B228" s="9" t="s">
        <v>108</v>
      </c>
      <c r="C228" s="13">
        <f>SUM(C229+C236+C238+C240+C242+C244+C246+C248+C250+C252+C254+C256+C258+C260)</f>
        <v>12944144</v>
      </c>
    </row>
    <row r="229" spans="2:3" x14ac:dyDescent="0.2">
      <c r="B229" s="5" t="s">
        <v>69</v>
      </c>
      <c r="C229" s="8">
        <f>SUM(C230:C235)</f>
        <v>8773005</v>
      </c>
    </row>
    <row r="230" spans="2:3" x14ac:dyDescent="0.2">
      <c r="B230" s="6" t="s">
        <v>70</v>
      </c>
      <c r="C230" s="7">
        <v>7999200</v>
      </c>
    </row>
    <row r="231" spans="2:3" x14ac:dyDescent="0.2">
      <c r="B231" s="6" t="s">
        <v>109</v>
      </c>
      <c r="C231" s="7">
        <v>60000</v>
      </c>
    </row>
    <row r="232" spans="2:3" x14ac:dyDescent="0.2">
      <c r="B232" s="6" t="s">
        <v>110</v>
      </c>
      <c r="C232" s="6">
        <v>593166</v>
      </c>
    </row>
    <row r="233" spans="2:3" ht="12.75" customHeight="1" x14ac:dyDescent="0.2">
      <c r="B233" s="14" t="s">
        <v>199</v>
      </c>
      <c r="C233" s="7">
        <v>26265</v>
      </c>
    </row>
    <row r="234" spans="2:3" ht="12.75" customHeight="1" x14ac:dyDescent="0.2">
      <c r="B234" s="14" t="s">
        <v>212</v>
      </c>
      <c r="C234" s="7">
        <v>26374</v>
      </c>
    </row>
    <row r="235" spans="2:3" ht="12.75" customHeight="1" x14ac:dyDescent="0.2">
      <c r="B235" s="32" t="s">
        <v>242</v>
      </c>
      <c r="C235" s="7">
        <v>68000</v>
      </c>
    </row>
    <row r="236" spans="2:3" x14ac:dyDescent="0.2">
      <c r="B236" s="5" t="s">
        <v>111</v>
      </c>
      <c r="C236" s="8">
        <f>SUM(C237)</f>
        <v>154700</v>
      </c>
    </row>
    <row r="237" spans="2:3" x14ac:dyDescent="0.2">
      <c r="B237" s="6" t="s">
        <v>71</v>
      </c>
      <c r="C237" s="7">
        <v>154700</v>
      </c>
    </row>
    <row r="238" spans="2:3" x14ac:dyDescent="0.2">
      <c r="B238" s="5" t="s">
        <v>112</v>
      </c>
      <c r="C238" s="8">
        <f>SUM(C239)</f>
        <v>117900</v>
      </c>
    </row>
    <row r="239" spans="2:3" x14ac:dyDescent="0.2">
      <c r="B239" s="6" t="s">
        <v>81</v>
      </c>
      <c r="C239" s="6">
        <v>117900</v>
      </c>
    </row>
    <row r="240" spans="2:3" x14ac:dyDescent="0.2">
      <c r="B240" s="5" t="s">
        <v>113</v>
      </c>
      <c r="C240" s="8">
        <f>SUM(C241)</f>
        <v>124600</v>
      </c>
    </row>
    <row r="241" spans="2:3" x14ac:dyDescent="0.2">
      <c r="B241" s="6" t="s">
        <v>83</v>
      </c>
      <c r="C241" s="7">
        <v>124600</v>
      </c>
    </row>
    <row r="242" spans="2:3" x14ac:dyDescent="0.2">
      <c r="B242" s="5" t="s">
        <v>114</v>
      </c>
      <c r="C242" s="8">
        <f>SUM(C243)</f>
        <v>121344</v>
      </c>
    </row>
    <row r="243" spans="2:3" x14ac:dyDescent="0.2">
      <c r="B243" s="6" t="s">
        <v>86</v>
      </c>
      <c r="C243" s="6">
        <v>121344</v>
      </c>
    </row>
    <row r="244" spans="2:3" x14ac:dyDescent="0.2">
      <c r="B244" s="5" t="s">
        <v>115</v>
      </c>
      <c r="C244" s="8">
        <f>SUM(C245)</f>
        <v>110400</v>
      </c>
    </row>
    <row r="245" spans="2:3" x14ac:dyDescent="0.2">
      <c r="B245" s="6" t="s">
        <v>101</v>
      </c>
      <c r="C245" s="6">
        <v>110400</v>
      </c>
    </row>
    <row r="246" spans="2:3" x14ac:dyDescent="0.2">
      <c r="B246" s="5" t="s">
        <v>116</v>
      </c>
      <c r="C246" s="8">
        <f>SUM(C247)</f>
        <v>127200</v>
      </c>
    </row>
    <row r="247" spans="2:3" x14ac:dyDescent="0.2">
      <c r="B247" s="6" t="s">
        <v>90</v>
      </c>
      <c r="C247" s="7">
        <v>127200</v>
      </c>
    </row>
    <row r="248" spans="2:3" x14ac:dyDescent="0.2">
      <c r="B248" s="5" t="s">
        <v>117</v>
      </c>
      <c r="C248" s="8">
        <f>SUM(C249)</f>
        <v>123300</v>
      </c>
    </row>
    <row r="249" spans="2:3" x14ac:dyDescent="0.2">
      <c r="B249" s="6" t="s">
        <v>104</v>
      </c>
      <c r="C249" s="6">
        <v>123300</v>
      </c>
    </row>
    <row r="250" spans="2:3" x14ac:dyDescent="0.2">
      <c r="B250" s="5" t="s">
        <v>118</v>
      </c>
      <c r="C250" s="8">
        <f>SUM(C251)</f>
        <v>254700</v>
      </c>
    </row>
    <row r="251" spans="2:3" x14ac:dyDescent="0.2">
      <c r="B251" s="6" t="s">
        <v>106</v>
      </c>
      <c r="C251" s="6">
        <v>254700</v>
      </c>
    </row>
    <row r="252" spans="2:3" x14ac:dyDescent="0.2">
      <c r="B252" s="5" t="s">
        <v>119</v>
      </c>
      <c r="C252" s="8">
        <f>SUM(C253)</f>
        <v>121400</v>
      </c>
    </row>
    <row r="253" spans="2:3" x14ac:dyDescent="0.2">
      <c r="B253" s="6" t="s">
        <v>120</v>
      </c>
      <c r="C253" s="6">
        <v>121400</v>
      </c>
    </row>
    <row r="254" spans="2:3" x14ac:dyDescent="0.2">
      <c r="B254" s="5" t="s">
        <v>121</v>
      </c>
      <c r="C254" s="8">
        <f>SUM(C255)</f>
        <v>113800</v>
      </c>
    </row>
    <row r="255" spans="2:3" x14ac:dyDescent="0.2">
      <c r="B255" s="6" t="s">
        <v>122</v>
      </c>
      <c r="C255" s="6">
        <v>113800</v>
      </c>
    </row>
    <row r="256" spans="2:3" x14ac:dyDescent="0.2">
      <c r="B256" s="5" t="s">
        <v>123</v>
      </c>
      <c r="C256" s="8">
        <f>SUM(C257)</f>
        <v>151990</v>
      </c>
    </row>
    <row r="257" spans="2:3" x14ac:dyDescent="0.2">
      <c r="B257" s="6" t="s">
        <v>124</v>
      </c>
      <c r="C257" s="6">
        <v>151990</v>
      </c>
    </row>
    <row r="258" spans="2:3" x14ac:dyDescent="0.2">
      <c r="B258" s="5" t="s">
        <v>125</v>
      </c>
      <c r="C258" s="8">
        <f>SUM(C259)</f>
        <v>131900</v>
      </c>
    </row>
    <row r="259" spans="2:3" x14ac:dyDescent="0.2">
      <c r="B259" s="6" t="s">
        <v>126</v>
      </c>
      <c r="C259" s="6">
        <v>131900</v>
      </c>
    </row>
    <row r="260" spans="2:3" x14ac:dyDescent="0.2">
      <c r="B260" s="5" t="s">
        <v>127</v>
      </c>
      <c r="C260" s="8">
        <f>SUM(C261)</f>
        <v>2517905</v>
      </c>
    </row>
    <row r="261" spans="2:3" x14ac:dyDescent="0.2">
      <c r="B261" s="6" t="s">
        <v>128</v>
      </c>
      <c r="C261" s="7">
        <v>2517905</v>
      </c>
    </row>
    <row r="262" spans="2:3" x14ac:dyDescent="0.2">
      <c r="B262" s="9" t="s">
        <v>129</v>
      </c>
      <c r="C262" s="13">
        <f>SUM(C263+C269+C272+C275+C278+C280+C282+C285+C288+C291+C293+C296)</f>
        <v>5981508</v>
      </c>
    </row>
    <row r="263" spans="2:3" x14ac:dyDescent="0.2">
      <c r="B263" s="5" t="s">
        <v>69</v>
      </c>
      <c r="C263" s="8">
        <f>SUM(C264:C268)</f>
        <v>3439408</v>
      </c>
    </row>
    <row r="264" spans="2:3" x14ac:dyDescent="0.2">
      <c r="B264" s="6" t="s">
        <v>70</v>
      </c>
      <c r="C264" s="7">
        <v>3246882</v>
      </c>
    </row>
    <row r="265" spans="2:3" x14ac:dyDescent="0.2">
      <c r="B265" s="6" t="s">
        <v>75</v>
      </c>
      <c r="C265" s="6">
        <v>105100</v>
      </c>
    </row>
    <row r="266" spans="2:3" x14ac:dyDescent="0.2">
      <c r="B266" s="6" t="s">
        <v>5</v>
      </c>
      <c r="C266" s="7">
        <v>60000</v>
      </c>
    </row>
    <row r="267" spans="2:3" x14ac:dyDescent="0.2">
      <c r="B267" s="6" t="s">
        <v>188</v>
      </c>
      <c r="C267" s="7">
        <v>26895</v>
      </c>
    </row>
    <row r="268" spans="2:3" ht="22.5" x14ac:dyDescent="0.2">
      <c r="B268" s="32" t="s">
        <v>234</v>
      </c>
      <c r="C268" s="7">
        <v>531</v>
      </c>
    </row>
    <row r="269" spans="2:3" x14ac:dyDescent="0.2">
      <c r="B269" s="5" t="s">
        <v>130</v>
      </c>
      <c r="C269" s="8">
        <f>SUM(C270:C271)</f>
        <v>124800</v>
      </c>
    </row>
    <row r="270" spans="2:3" x14ac:dyDescent="0.2">
      <c r="B270" s="6" t="s">
        <v>71</v>
      </c>
      <c r="C270" s="6">
        <v>124700</v>
      </c>
    </row>
    <row r="271" spans="2:3" x14ac:dyDescent="0.2">
      <c r="B271" s="6" t="s">
        <v>72</v>
      </c>
      <c r="C271" s="6">
        <v>100</v>
      </c>
    </row>
    <row r="272" spans="2:3" x14ac:dyDescent="0.2">
      <c r="B272" s="5" t="s">
        <v>131</v>
      </c>
      <c r="C272" s="8">
        <f>SUM(C273:C274)</f>
        <v>140900</v>
      </c>
    </row>
    <row r="273" spans="2:3" x14ac:dyDescent="0.2">
      <c r="B273" s="6" t="s">
        <v>81</v>
      </c>
      <c r="C273" s="7">
        <v>140500</v>
      </c>
    </row>
    <row r="274" spans="2:3" x14ac:dyDescent="0.2">
      <c r="B274" s="6" t="s">
        <v>95</v>
      </c>
      <c r="C274" s="6">
        <v>400</v>
      </c>
    </row>
    <row r="275" spans="2:3" x14ac:dyDescent="0.2">
      <c r="B275" s="5" t="s">
        <v>132</v>
      </c>
      <c r="C275" s="8">
        <f>SUM(C276:C277)</f>
        <v>76800</v>
      </c>
    </row>
    <row r="276" spans="2:3" x14ac:dyDescent="0.2">
      <c r="B276" s="6" t="s">
        <v>83</v>
      </c>
      <c r="C276" s="6">
        <v>76600</v>
      </c>
    </row>
    <row r="277" spans="2:3" x14ac:dyDescent="0.2">
      <c r="B277" s="6" t="s">
        <v>96</v>
      </c>
      <c r="C277" s="6">
        <v>200</v>
      </c>
    </row>
    <row r="278" spans="2:3" x14ac:dyDescent="0.2">
      <c r="B278" s="5" t="s">
        <v>133</v>
      </c>
      <c r="C278" s="8">
        <f>SUM(C279)</f>
        <v>100700</v>
      </c>
    </row>
    <row r="279" spans="2:3" x14ac:dyDescent="0.2">
      <c r="B279" s="6" t="s">
        <v>86</v>
      </c>
      <c r="C279" s="6">
        <v>100700</v>
      </c>
    </row>
    <row r="280" spans="2:3" x14ac:dyDescent="0.2">
      <c r="B280" s="5" t="s">
        <v>134</v>
      </c>
      <c r="C280" s="8">
        <f>SUM(C281:C281)</f>
        <v>103700</v>
      </c>
    </row>
    <row r="281" spans="2:3" x14ac:dyDescent="0.2">
      <c r="B281" s="6" t="s">
        <v>101</v>
      </c>
      <c r="C281" s="7">
        <v>103700</v>
      </c>
    </row>
    <row r="282" spans="2:3" x14ac:dyDescent="0.2">
      <c r="B282" s="5" t="s">
        <v>135</v>
      </c>
      <c r="C282" s="8">
        <f>SUM(C283:C284)</f>
        <v>110200</v>
      </c>
    </row>
    <row r="283" spans="2:3" x14ac:dyDescent="0.2">
      <c r="B283" s="6" t="s">
        <v>90</v>
      </c>
      <c r="C283" s="6">
        <v>110100</v>
      </c>
    </row>
    <row r="284" spans="2:3" x14ac:dyDescent="0.2">
      <c r="B284" s="6" t="s">
        <v>103</v>
      </c>
      <c r="C284" s="6">
        <v>100</v>
      </c>
    </row>
    <row r="285" spans="2:3" x14ac:dyDescent="0.2">
      <c r="B285" s="5" t="s">
        <v>136</v>
      </c>
      <c r="C285" s="8">
        <f>SUM(C286:C287)</f>
        <v>1389900</v>
      </c>
    </row>
    <row r="286" spans="2:3" x14ac:dyDescent="0.2">
      <c r="B286" s="6" t="s">
        <v>104</v>
      </c>
      <c r="C286" s="6">
        <v>1380300</v>
      </c>
    </row>
    <row r="287" spans="2:3" x14ac:dyDescent="0.2">
      <c r="B287" s="6" t="s">
        <v>105</v>
      </c>
      <c r="C287" s="6">
        <v>9600</v>
      </c>
    </row>
    <row r="288" spans="2:3" x14ac:dyDescent="0.2">
      <c r="B288" s="5" t="s">
        <v>137</v>
      </c>
      <c r="C288" s="8">
        <f>SUM(C289:C290)</f>
        <v>138700</v>
      </c>
    </row>
    <row r="289" spans="2:3" x14ac:dyDescent="0.2">
      <c r="B289" s="6" t="s">
        <v>106</v>
      </c>
      <c r="C289" s="6">
        <v>138600</v>
      </c>
    </row>
    <row r="290" spans="2:3" x14ac:dyDescent="0.2">
      <c r="B290" s="6" t="s">
        <v>107</v>
      </c>
      <c r="C290" s="6">
        <v>100</v>
      </c>
    </row>
    <row r="291" spans="2:3" x14ac:dyDescent="0.2">
      <c r="B291" s="5" t="s">
        <v>138</v>
      </c>
      <c r="C291" s="8">
        <f>SUM(C292:C292)</f>
        <v>87100</v>
      </c>
    </row>
    <row r="292" spans="2:3" x14ac:dyDescent="0.2">
      <c r="B292" s="6" t="s">
        <v>120</v>
      </c>
      <c r="C292" s="6">
        <v>87100</v>
      </c>
    </row>
    <row r="293" spans="2:3" x14ac:dyDescent="0.2">
      <c r="B293" s="5" t="s">
        <v>139</v>
      </c>
      <c r="C293" s="8">
        <f>SUM(C294:C295)</f>
        <v>133900</v>
      </c>
    </row>
    <row r="294" spans="2:3" x14ac:dyDescent="0.2">
      <c r="B294" s="6" t="s">
        <v>122</v>
      </c>
      <c r="C294" s="6">
        <v>131600</v>
      </c>
    </row>
    <row r="295" spans="2:3" x14ac:dyDescent="0.2">
      <c r="B295" s="6" t="s">
        <v>140</v>
      </c>
      <c r="C295" s="6">
        <v>2300</v>
      </c>
    </row>
    <row r="296" spans="2:3" x14ac:dyDescent="0.2">
      <c r="B296" s="5" t="s">
        <v>141</v>
      </c>
      <c r="C296" s="8">
        <f>SUM(C297:C298)</f>
        <v>135400</v>
      </c>
    </row>
    <row r="297" spans="2:3" x14ac:dyDescent="0.2">
      <c r="B297" s="6" t="s">
        <v>124</v>
      </c>
      <c r="C297" s="6">
        <v>135300</v>
      </c>
    </row>
    <row r="298" spans="2:3" x14ac:dyDescent="0.2">
      <c r="B298" s="6" t="s">
        <v>142</v>
      </c>
      <c r="C298" s="6">
        <v>100</v>
      </c>
    </row>
    <row r="299" spans="2:3" x14ac:dyDescent="0.2">
      <c r="B299" s="9" t="s">
        <v>143</v>
      </c>
      <c r="C299" s="13">
        <f>SUM(C300+C308)</f>
        <v>11732946</v>
      </c>
    </row>
    <row r="300" spans="2:3" x14ac:dyDescent="0.2">
      <c r="B300" s="5" t="s">
        <v>144</v>
      </c>
      <c r="C300" s="8">
        <f>SUM(C301:C307)</f>
        <v>11718658</v>
      </c>
    </row>
    <row r="301" spans="2:3" x14ac:dyDescent="0.2">
      <c r="B301" s="6" t="s">
        <v>70</v>
      </c>
      <c r="C301" s="6">
        <v>5331686</v>
      </c>
    </row>
    <row r="302" spans="2:3" x14ac:dyDescent="0.2">
      <c r="B302" s="6" t="s">
        <v>145</v>
      </c>
      <c r="C302" s="7">
        <v>2922200</v>
      </c>
    </row>
    <row r="303" spans="2:3" ht="22.5" x14ac:dyDescent="0.2">
      <c r="B303" s="14" t="s">
        <v>186</v>
      </c>
      <c r="C303" s="7">
        <v>63200</v>
      </c>
    </row>
    <row r="304" spans="2:3" x14ac:dyDescent="0.2">
      <c r="B304" s="6" t="s">
        <v>146</v>
      </c>
      <c r="C304" s="7">
        <v>1368912</v>
      </c>
    </row>
    <row r="305" spans="2:3" x14ac:dyDescent="0.2">
      <c r="B305" s="15" t="s">
        <v>147</v>
      </c>
      <c r="C305" s="16">
        <v>1967000</v>
      </c>
    </row>
    <row r="306" spans="2:3" x14ac:dyDescent="0.2">
      <c r="B306" s="15" t="s">
        <v>230</v>
      </c>
      <c r="C306" s="16">
        <v>40660</v>
      </c>
    </row>
    <row r="307" spans="2:3" x14ac:dyDescent="0.2">
      <c r="B307" s="15" t="s">
        <v>231</v>
      </c>
      <c r="C307" s="16">
        <v>25000</v>
      </c>
    </row>
    <row r="308" spans="2:3" x14ac:dyDescent="0.2">
      <c r="B308" s="5" t="s">
        <v>243</v>
      </c>
      <c r="C308" s="8">
        <f>SUM(C309)</f>
        <v>14288</v>
      </c>
    </row>
    <row r="309" spans="2:3" x14ac:dyDescent="0.2">
      <c r="B309" s="33" t="s">
        <v>244</v>
      </c>
      <c r="C309" s="6">
        <v>14288</v>
      </c>
    </row>
    <row r="310" spans="2:3" x14ac:dyDescent="0.2">
      <c r="B310" s="17" t="s">
        <v>148</v>
      </c>
      <c r="C310" s="18">
        <f>C13+C161+C167+C172+C209+C228+C262+C299</f>
        <v>88393166</v>
      </c>
    </row>
    <row r="311" spans="2:3" x14ac:dyDescent="0.2">
      <c r="B311" s="6" t="s">
        <v>149</v>
      </c>
      <c r="C311" s="5"/>
    </row>
    <row r="312" spans="2:3" x14ac:dyDescent="0.2">
      <c r="B312" s="6" t="s">
        <v>150</v>
      </c>
      <c r="C312" s="7">
        <f>SUM(C15+C20+C25+C33+C41+C45+C51+C57+C63+C69+C74+C80+C84+C92+C98+C103+C109+C114+C118+C122+C129+C133+C140+C146+C151+C157)</f>
        <v>19231100</v>
      </c>
    </row>
    <row r="313" spans="2:3" x14ac:dyDescent="0.2">
      <c r="B313" s="6" t="s">
        <v>151</v>
      </c>
      <c r="C313" s="7">
        <f>SUM(C28+C36+C48+C54+C60+C77+C87+C95+C106+C112+C125+C136+C143+C149+C154)</f>
        <v>231780</v>
      </c>
    </row>
    <row r="314" spans="2:3" x14ac:dyDescent="0.2">
      <c r="B314" s="6" t="s">
        <v>152</v>
      </c>
      <c r="C314" s="7">
        <f>SUM(C170+C175+C198+C202+C206+C232+C265)</f>
        <v>7756346</v>
      </c>
    </row>
    <row r="315" spans="2:3" x14ac:dyDescent="0.2">
      <c r="B315" s="6" t="s">
        <v>153</v>
      </c>
      <c r="C315" s="7">
        <f>SUM(C176)</f>
        <v>144800</v>
      </c>
    </row>
    <row r="316" spans="2:3" x14ac:dyDescent="0.2">
      <c r="B316" s="6" t="s">
        <v>154</v>
      </c>
      <c r="C316" s="7">
        <f>SUM(C178)</f>
        <v>129297</v>
      </c>
    </row>
    <row r="317" spans="2:3" x14ac:dyDescent="0.2">
      <c r="B317" s="6" t="s">
        <v>155</v>
      </c>
      <c r="C317" s="7">
        <f>SUM(C17+C22+C27+C35+C43+C47+C53+C59+C65+C71+C76+C82+C86+C94+C101+C105+C111+C116+C120+C124+C131+C135+C142+C148+C153+C166+C190+C199+C203+C214+C218+C221+C224+C227+C231+C266+C271+C274+C277+C284+C290+C295+C298+C287)</f>
        <v>2127722</v>
      </c>
    </row>
    <row r="318" spans="2:3" x14ac:dyDescent="0.2">
      <c r="B318" s="6" t="s">
        <v>156</v>
      </c>
      <c r="C318" s="7">
        <f>SUM(C16+C21+C26+C34+C42+C46+C52+C58+C64+C70+C75+C81+C85+C93+C99+C104+C110+C115+C119+C123+C130+C134+C141+C147+C152+C158+C163+C174+C189+C193+C197+C201+C211+C213+C217+C220+C223+C226+C230+C237+C239+C241+C208+C243+C245+C247+C249+C251+C253+C255+C257+C259+C261+C264+C270+C273+C276+C279+C281+C283+C286+C289+C292+C294+C297+C301+C165+C169)</f>
        <v>49066254</v>
      </c>
    </row>
    <row r="319" spans="2:3" x14ac:dyDescent="0.2">
      <c r="B319" s="6" t="s">
        <v>157</v>
      </c>
      <c r="C319" s="7">
        <f>SUM(C179)</f>
        <v>476840</v>
      </c>
    </row>
    <row r="320" spans="2:3" x14ac:dyDescent="0.2">
      <c r="B320" s="6" t="s">
        <v>158</v>
      </c>
      <c r="C320" s="7">
        <f>SUM(C67+C100)</f>
        <v>441500</v>
      </c>
    </row>
    <row r="321" spans="2:3" x14ac:dyDescent="0.2">
      <c r="B321" s="6" t="s">
        <v>159</v>
      </c>
      <c r="C321" s="7">
        <f>SUM(C215)</f>
        <v>49948</v>
      </c>
    </row>
    <row r="322" spans="2:3" ht="22.5" x14ac:dyDescent="0.2">
      <c r="B322" s="14" t="s">
        <v>190</v>
      </c>
      <c r="C322" s="7">
        <f>SUM(C177)</f>
        <v>64429</v>
      </c>
    </row>
    <row r="323" spans="2:3" x14ac:dyDescent="0.2">
      <c r="B323" s="6" t="s">
        <v>160</v>
      </c>
      <c r="C323" s="7">
        <f>SUM(C159)</f>
        <v>258400</v>
      </c>
    </row>
    <row r="324" spans="2:3" x14ac:dyDescent="0.2">
      <c r="B324" s="6" t="s">
        <v>194</v>
      </c>
      <c r="C324" s="7">
        <f>SUM(C18+C23+C29+C37+C72+C88+C107)</f>
        <v>113137</v>
      </c>
    </row>
    <row r="325" spans="2:3" ht="12" customHeight="1" x14ac:dyDescent="0.2">
      <c r="B325" s="14" t="s">
        <v>165</v>
      </c>
      <c r="C325" s="7">
        <f>SUM(C194)</f>
        <v>25001</v>
      </c>
    </row>
    <row r="326" spans="2:3" ht="13.5" customHeight="1" x14ac:dyDescent="0.2">
      <c r="B326" s="14" t="s">
        <v>181</v>
      </c>
      <c r="C326" s="7">
        <f>SUM(C180)</f>
        <v>24551</v>
      </c>
    </row>
    <row r="327" spans="2:3" ht="33" customHeight="1" x14ac:dyDescent="0.2">
      <c r="B327" s="14" t="s">
        <v>211</v>
      </c>
      <c r="C327" s="7">
        <f>SUM(C181)</f>
        <v>5838</v>
      </c>
    </row>
    <row r="328" spans="2:3" ht="11.25" customHeight="1" x14ac:dyDescent="0.2">
      <c r="B328" s="14" t="s">
        <v>189</v>
      </c>
      <c r="C328" s="7">
        <f>SUM(C267)</f>
        <v>26895</v>
      </c>
    </row>
    <row r="329" spans="2:3" ht="12.75" customHeight="1" x14ac:dyDescent="0.2">
      <c r="B329" s="14" t="s">
        <v>198</v>
      </c>
      <c r="C329" s="7">
        <f>SUM(C233+C191+C195+C204)</f>
        <v>154765</v>
      </c>
    </row>
    <row r="330" spans="2:3" ht="12.75" customHeight="1" x14ac:dyDescent="0.2">
      <c r="B330" s="14" t="s">
        <v>213</v>
      </c>
      <c r="C330" s="7">
        <f>SUM(C234)</f>
        <v>26374</v>
      </c>
    </row>
    <row r="331" spans="2:3" x14ac:dyDescent="0.2">
      <c r="B331" s="6" t="s">
        <v>161</v>
      </c>
      <c r="C331" s="7">
        <f>SUM(C302)</f>
        <v>2922200</v>
      </c>
    </row>
    <row r="332" spans="2:3" ht="22.5" x14ac:dyDescent="0.2">
      <c r="B332" s="14" t="s">
        <v>187</v>
      </c>
      <c r="C332" s="7">
        <f>SUM(C303)</f>
        <v>63200</v>
      </c>
    </row>
    <row r="333" spans="2:3" x14ac:dyDescent="0.2">
      <c r="B333" s="6" t="s">
        <v>200</v>
      </c>
      <c r="C333" s="7">
        <f>SUM(C182)</f>
        <v>4207</v>
      </c>
    </row>
    <row r="334" spans="2:3" x14ac:dyDescent="0.2">
      <c r="B334" s="6" t="s">
        <v>162</v>
      </c>
      <c r="C334" s="7">
        <f>SUM(C160+C183+C304)</f>
        <v>2290576</v>
      </c>
    </row>
    <row r="335" spans="2:3" ht="22.5" x14ac:dyDescent="0.2">
      <c r="B335" s="14" t="s">
        <v>221</v>
      </c>
      <c r="C335" s="7">
        <f>SUM(C30+C38+C49+C55+C89+C126+C137+C144+C155)</f>
        <v>28080</v>
      </c>
    </row>
    <row r="336" spans="2:3" x14ac:dyDescent="0.2">
      <c r="B336" s="6" t="s">
        <v>222</v>
      </c>
      <c r="C336" s="7">
        <f>SUM(C31+C39+C61+C66+C78+C90+C96+C127+C138)</f>
        <v>11570</v>
      </c>
    </row>
    <row r="337" spans="2:3" x14ac:dyDescent="0.2">
      <c r="B337" s="6" t="s">
        <v>224</v>
      </c>
      <c r="C337" s="7">
        <f>SUM(C171+C235)</f>
        <v>388000</v>
      </c>
    </row>
    <row r="338" spans="2:3" ht="21.75" customHeight="1" x14ac:dyDescent="0.2">
      <c r="B338" s="32" t="s">
        <v>228</v>
      </c>
      <c r="C338" s="7">
        <f>SUM(C184)</f>
        <v>9188</v>
      </c>
    </row>
    <row r="339" spans="2:3" ht="33.75" x14ac:dyDescent="0.2">
      <c r="B339" s="32" t="s">
        <v>225</v>
      </c>
      <c r="C339" s="7">
        <f>SUM(C185)</f>
        <v>43054</v>
      </c>
    </row>
    <row r="340" spans="2:3" ht="22.5" x14ac:dyDescent="0.2">
      <c r="B340" s="32" t="s">
        <v>229</v>
      </c>
      <c r="C340" s="7">
        <f>SUM(C268)</f>
        <v>531</v>
      </c>
    </row>
    <row r="341" spans="2:3" x14ac:dyDescent="0.2">
      <c r="B341" s="32" t="s">
        <v>200</v>
      </c>
      <c r="C341" s="7">
        <f>SUM(C186)</f>
        <v>27735</v>
      </c>
    </row>
    <row r="342" spans="2:3" x14ac:dyDescent="0.2">
      <c r="B342" s="15" t="s">
        <v>232</v>
      </c>
      <c r="C342" s="7">
        <f>SUM(C306)</f>
        <v>40660</v>
      </c>
    </row>
    <row r="343" spans="2:3" x14ac:dyDescent="0.2">
      <c r="B343" s="15" t="s">
        <v>233</v>
      </c>
      <c r="C343" s="7">
        <f>SUM(C307)</f>
        <v>25000</v>
      </c>
    </row>
    <row r="344" spans="2:3" x14ac:dyDescent="0.2">
      <c r="B344" s="15" t="s">
        <v>245</v>
      </c>
      <c r="C344" s="7">
        <f>SUM(C187)</f>
        <v>202900</v>
      </c>
    </row>
    <row r="345" spans="2:3" x14ac:dyDescent="0.2">
      <c r="B345" s="15" t="s">
        <v>246</v>
      </c>
      <c r="C345" s="7">
        <f>SUM(C309)</f>
        <v>14288</v>
      </c>
    </row>
    <row r="346" spans="2:3" x14ac:dyDescent="0.2">
      <c r="B346" s="15" t="s">
        <v>163</v>
      </c>
      <c r="C346" s="7">
        <f>SUM(C305)</f>
        <v>1967000</v>
      </c>
    </row>
    <row r="347" spans="2:3" x14ac:dyDescent="0.2">
      <c r="B347" s="5" t="s">
        <v>164</v>
      </c>
      <c r="C347" s="8">
        <v>141329</v>
      </c>
    </row>
    <row r="348" spans="2:3" x14ac:dyDescent="0.2">
      <c r="B348" s="2"/>
      <c r="C348" s="19"/>
    </row>
    <row r="349" spans="2:3" x14ac:dyDescent="0.2">
      <c r="C349" s="21"/>
    </row>
    <row r="350" spans="2:3" x14ac:dyDescent="0.2">
      <c r="B350" s="2"/>
      <c r="C350" s="20"/>
    </row>
    <row r="351" spans="2:3" x14ac:dyDescent="0.2">
      <c r="B351" s="2"/>
      <c r="C351" s="20"/>
    </row>
    <row r="352" spans="2:3" x14ac:dyDescent="0.2">
      <c r="B352" s="2"/>
      <c r="C352" s="20"/>
    </row>
    <row r="353" spans="2:3" x14ac:dyDescent="0.2">
      <c r="B353" s="2"/>
      <c r="C353" s="20"/>
    </row>
    <row r="354" spans="2:3" x14ac:dyDescent="0.2">
      <c r="B354" s="2"/>
      <c r="C354" s="20"/>
    </row>
    <row r="355" spans="2:3" x14ac:dyDescent="0.2">
      <c r="B355" s="2"/>
      <c r="C355" s="20"/>
    </row>
    <row r="356" spans="2:3" x14ac:dyDescent="0.2">
      <c r="B356" s="2"/>
      <c r="C356" s="20"/>
    </row>
    <row r="357" spans="2:3" x14ac:dyDescent="0.2">
      <c r="B357" s="22"/>
      <c r="C357" s="23"/>
    </row>
    <row r="358" spans="2:3" x14ac:dyDescent="0.2">
      <c r="B358" s="22"/>
      <c r="C358" s="24"/>
    </row>
    <row r="359" spans="2:3" x14ac:dyDescent="0.2">
      <c r="B359" s="2"/>
      <c r="C359" s="20"/>
    </row>
    <row r="360" spans="2:3" x14ac:dyDescent="0.2">
      <c r="B360" s="22"/>
      <c r="C360" s="24"/>
    </row>
    <row r="361" spans="2:3" x14ac:dyDescent="0.2">
      <c r="B361" s="25"/>
      <c r="C361" s="26"/>
    </row>
    <row r="362" spans="2:3" x14ac:dyDescent="0.2">
      <c r="B362" s="2"/>
      <c r="C362" s="22"/>
    </row>
    <row r="363" spans="2:3" x14ac:dyDescent="0.2">
      <c r="B363" s="2"/>
      <c r="C363" s="20"/>
    </row>
    <row r="364" spans="2:3" x14ac:dyDescent="0.2">
      <c r="B364" s="2"/>
      <c r="C364" s="2"/>
    </row>
    <row r="365" spans="2:3" x14ac:dyDescent="0.2">
      <c r="B365" s="2"/>
      <c r="C365" s="2"/>
    </row>
    <row r="366" spans="2:3" x14ac:dyDescent="0.2">
      <c r="B366" s="2"/>
      <c r="C366" s="20"/>
    </row>
    <row r="367" spans="2:3" x14ac:dyDescent="0.2">
      <c r="B367" s="2"/>
      <c r="C367" s="20"/>
    </row>
    <row r="368" spans="2:3" x14ac:dyDescent="0.2">
      <c r="B368" s="2"/>
      <c r="C368" s="20"/>
    </row>
    <row r="369" spans="2:3" x14ac:dyDescent="0.2">
      <c r="B369" s="22"/>
      <c r="C369" s="2"/>
    </row>
    <row r="370" spans="2:3" x14ac:dyDescent="0.2">
      <c r="B370" s="2"/>
      <c r="C370" s="20"/>
    </row>
    <row r="371" spans="2:3" x14ac:dyDescent="0.2">
      <c r="B371" s="2"/>
      <c r="C371" s="20"/>
    </row>
    <row r="372" spans="2:3" x14ac:dyDescent="0.2">
      <c r="B372" s="2"/>
      <c r="C372" s="20"/>
    </row>
    <row r="373" spans="2:3" x14ac:dyDescent="0.2">
      <c r="B373" s="2"/>
      <c r="C373" s="20"/>
    </row>
    <row r="374" spans="2:3" x14ac:dyDescent="0.2">
      <c r="B374" s="2"/>
      <c r="C374" s="20"/>
    </row>
    <row r="375" spans="2:3" x14ac:dyDescent="0.2">
      <c r="B375" s="2"/>
      <c r="C375" s="20"/>
    </row>
    <row r="376" spans="2:3" x14ac:dyDescent="0.2">
      <c r="B376" s="22"/>
      <c r="C376" s="2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rowBreaks count="3" manualBreakCount="3">
    <brk id="104" max="2" man="1"/>
    <brk id="157" max="2" man="1"/>
    <brk id="265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2024-07-04T10:38:27Z</cp:lastPrinted>
  <dcterms:created xsi:type="dcterms:W3CDTF">2023-01-04T14:24:56Z</dcterms:created>
  <dcterms:modified xsi:type="dcterms:W3CDTF">2024-09-12T13:16:51Z</dcterms:modified>
</cp:coreProperties>
</file>