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VI_DB\Desktop\švietimo sprendimai\Sprendimai\2026\rugpjūtis\klasių komlektai\"/>
    </mc:Choice>
  </mc:AlternateContent>
  <xr:revisionPtr revIDLastSave="0" documentId="13_ncr:1_{DF88F9CF-7CC7-4930-8807-9F93D6F51B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mplektai_rugsėjis 2026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U29H2fRCaG8ORnWC+zf8rsCAaazpRJpiCWwisBf6RaU="/>
    </ext>
  </extLst>
</workbook>
</file>

<file path=xl/calcChain.xml><?xml version="1.0" encoding="utf-8"?>
<calcChain xmlns="http://schemas.openxmlformats.org/spreadsheetml/2006/main">
  <c r="R20" i="1" l="1"/>
  <c r="AM17" i="1"/>
  <c r="AL17" i="1"/>
  <c r="AK17" i="1"/>
  <c r="P31" i="1"/>
  <c r="O31" i="1"/>
  <c r="R30" i="1"/>
  <c r="AM29" i="1"/>
  <c r="AK28" i="1"/>
  <c r="O28" i="1"/>
  <c r="AW28" i="1" s="1"/>
  <c r="AL27" i="1"/>
  <c r="R25" i="1"/>
  <c r="O23" i="1"/>
  <c r="R22" i="1"/>
  <c r="AT21" i="1"/>
  <c r="AW20" i="1"/>
  <c r="O20" i="1"/>
  <c r="O19" i="1"/>
  <c r="AK18" i="1"/>
  <c r="O14" i="1"/>
  <c r="AW32" i="1"/>
  <c r="AL11" i="1"/>
  <c r="R27" i="1"/>
  <c r="AS33" i="1" l="1"/>
  <c r="AR33" i="1"/>
  <c r="AQ33" i="1"/>
  <c r="AP33" i="1"/>
  <c r="AO33" i="1"/>
  <c r="AN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Q33" i="1"/>
  <c r="N33" i="1"/>
  <c r="M33" i="1"/>
  <c r="L33" i="1"/>
  <c r="K33" i="1"/>
  <c r="J33" i="1"/>
  <c r="I33" i="1"/>
  <c r="H33" i="1"/>
  <c r="G33" i="1"/>
  <c r="F33" i="1"/>
  <c r="E33" i="1"/>
  <c r="D33" i="1"/>
  <c r="C33" i="1"/>
  <c r="R32" i="1"/>
  <c r="AY32" i="1" s="1"/>
  <c r="P32" i="1"/>
  <c r="AX32" i="1" s="1"/>
  <c r="O32" i="1"/>
  <c r="AX31" i="1"/>
  <c r="AW31" i="1"/>
  <c r="R31" i="1"/>
  <c r="AY31" i="1" s="1"/>
  <c r="AY30" i="1"/>
  <c r="P30" i="1"/>
  <c r="AX30" i="1" s="1"/>
  <c r="O30" i="1"/>
  <c r="AW30" i="1" s="1"/>
  <c r="AL29" i="1"/>
  <c r="AK29" i="1"/>
  <c r="R29" i="1"/>
  <c r="P29" i="1"/>
  <c r="O29" i="1"/>
  <c r="AW29" i="1" s="1"/>
  <c r="AM28" i="1"/>
  <c r="AL28" i="1"/>
  <c r="R28" i="1"/>
  <c r="P28" i="1"/>
  <c r="AM27" i="1"/>
  <c r="AK27" i="1"/>
  <c r="AW27" i="1" s="1"/>
  <c r="P27" i="1"/>
  <c r="O27" i="1"/>
  <c r="AM26" i="1"/>
  <c r="AL26" i="1"/>
  <c r="AK26" i="1"/>
  <c r="AW26" i="1" s="1"/>
  <c r="R26" i="1"/>
  <c r="P26" i="1"/>
  <c r="O26" i="1"/>
  <c r="AM25" i="1"/>
  <c r="AL25" i="1"/>
  <c r="AK25" i="1"/>
  <c r="AW25" i="1" s="1"/>
  <c r="P25" i="1"/>
  <c r="O25" i="1"/>
  <c r="AW24" i="1"/>
  <c r="R24" i="1"/>
  <c r="AY24" i="1" s="1"/>
  <c r="P24" i="1"/>
  <c r="AX24" i="1" s="1"/>
  <c r="O24" i="1"/>
  <c r="AM23" i="1"/>
  <c r="AL23" i="1"/>
  <c r="AK23" i="1"/>
  <c r="AW23" i="1" s="1"/>
  <c r="R23" i="1"/>
  <c r="P23" i="1"/>
  <c r="AM22" i="1"/>
  <c r="AY22" i="1" s="1"/>
  <c r="AL22" i="1"/>
  <c r="AK22" i="1"/>
  <c r="AW22" i="1" s="1"/>
  <c r="P22" i="1"/>
  <c r="O22" i="1"/>
  <c r="AV21" i="1"/>
  <c r="AU21" i="1"/>
  <c r="AM21" i="1"/>
  <c r="AY21" i="1" s="1"/>
  <c r="AL21" i="1"/>
  <c r="AX21" i="1" s="1"/>
  <c r="AM20" i="1"/>
  <c r="AY20" i="1" s="1"/>
  <c r="AL20" i="1"/>
  <c r="P20" i="1"/>
  <c r="AX20" i="1" s="1"/>
  <c r="AM19" i="1"/>
  <c r="AL19" i="1"/>
  <c r="R19" i="1"/>
  <c r="P19" i="1"/>
  <c r="AM18" i="1"/>
  <c r="AY18" i="1" s="1"/>
  <c r="AL18" i="1"/>
  <c r="AX18" i="1" s="1"/>
  <c r="AW18" i="1"/>
  <c r="AV17" i="1"/>
  <c r="AU17" i="1"/>
  <c r="AT17" i="1"/>
  <c r="AW17" i="1" s="1"/>
  <c r="AM16" i="1"/>
  <c r="AL16" i="1"/>
  <c r="AK16" i="1"/>
  <c r="AW16" i="1" s="1"/>
  <c r="R16" i="1"/>
  <c r="P16" i="1"/>
  <c r="O16" i="1"/>
  <c r="AV15" i="1"/>
  <c r="AU15" i="1"/>
  <c r="AT15" i="1"/>
  <c r="AM15" i="1"/>
  <c r="AL15" i="1"/>
  <c r="AK15" i="1"/>
  <c r="AW15" i="1" s="1"/>
  <c r="R15" i="1"/>
  <c r="P15" i="1"/>
  <c r="O15" i="1"/>
  <c r="AW14" i="1"/>
  <c r="R14" i="1"/>
  <c r="AY14" i="1" s="1"/>
  <c r="P14" i="1"/>
  <c r="AX14" i="1" s="1"/>
  <c r="AV13" i="1"/>
  <c r="AU13" i="1"/>
  <c r="AT13" i="1"/>
  <c r="AM13" i="1"/>
  <c r="AY13" i="1" s="1"/>
  <c r="AL13" i="1"/>
  <c r="AK13" i="1"/>
  <c r="AW13" i="1" s="1"/>
  <c r="AV12" i="1"/>
  <c r="AU12" i="1"/>
  <c r="AT12" i="1"/>
  <c r="AM12" i="1"/>
  <c r="AL12" i="1"/>
  <c r="AK12" i="1"/>
  <c r="AW12" i="1" s="1"/>
  <c r="R12" i="1"/>
  <c r="P12" i="1"/>
  <c r="O12" i="1"/>
  <c r="AV11" i="1"/>
  <c r="AU11" i="1"/>
  <c r="AT11" i="1"/>
  <c r="AM11" i="1"/>
  <c r="AK11" i="1"/>
  <c r="AV10" i="1"/>
  <c r="AU10" i="1"/>
  <c r="AT10" i="1"/>
  <c r="AT33" i="1" s="1"/>
  <c r="AM10" i="1"/>
  <c r="AL10" i="1"/>
  <c r="AK10" i="1"/>
  <c r="AL33" i="1" l="1"/>
  <c r="AW11" i="1"/>
  <c r="AM33" i="1"/>
  <c r="AY11" i="1"/>
  <c r="AW10" i="1"/>
  <c r="AX11" i="1"/>
  <c r="AX13" i="1"/>
  <c r="AY29" i="1"/>
  <c r="AX29" i="1"/>
  <c r="AY16" i="1"/>
  <c r="AX16" i="1"/>
  <c r="AY15" i="1"/>
  <c r="AX15" i="1"/>
  <c r="AY28" i="1"/>
  <c r="AX28" i="1"/>
  <c r="AY12" i="1"/>
  <c r="AX12" i="1"/>
  <c r="AY26" i="1"/>
  <c r="AX26" i="1"/>
  <c r="AY10" i="1"/>
  <c r="AX10" i="1"/>
  <c r="AY23" i="1"/>
  <c r="AX23" i="1"/>
  <c r="O33" i="1"/>
  <c r="AX22" i="1"/>
  <c r="AY25" i="1"/>
  <c r="AX25" i="1"/>
  <c r="AX27" i="1"/>
  <c r="AY27" i="1"/>
  <c r="AX19" i="1"/>
  <c r="AY19" i="1"/>
  <c r="P33" i="1"/>
  <c r="R33" i="1"/>
  <c r="AU33" i="1"/>
  <c r="AX17" i="1"/>
  <c r="AK33" i="1"/>
  <c r="AV33" i="1"/>
  <c r="AY17" i="1"/>
  <c r="AW33" i="1" l="1"/>
  <c r="AY33" i="1"/>
  <c r="AX33" i="1"/>
</calcChain>
</file>

<file path=xl/sharedStrings.xml><?xml version="1.0" encoding="utf-8"?>
<sst xmlns="http://schemas.openxmlformats.org/spreadsheetml/2006/main" count="106" uniqueCount="61">
  <si>
    <t>Nr.</t>
  </si>
  <si>
    <t xml:space="preserve"> MOKYKLOS PAVADINIMAS</t>
  </si>
  <si>
    <t>1 KLASĖ</t>
  </si>
  <si>
    <t>2 KLASĖ</t>
  </si>
  <si>
    <t>3 KLASĖ</t>
  </si>
  <si>
    <t>4 KLASĖ</t>
  </si>
  <si>
    <t>IŠ VISO 1–4 KLASIŲ</t>
  </si>
  <si>
    <t>5 KLASĖ</t>
  </si>
  <si>
    <t>6 KLASĖ</t>
  </si>
  <si>
    <t>7 KLASĖ</t>
  </si>
  <si>
    <t>8 KLASĖ</t>
  </si>
  <si>
    <t>IŠ VISO 5–10 KLASIŲ</t>
  </si>
  <si>
    <t>KLASIŲ SKAIČIUS</t>
  </si>
  <si>
    <t>MOKINIŲ SKAIČIUS</t>
  </si>
  <si>
    <t>SUP 
labai dideli + dideli</t>
  </si>
  <si>
    <t>KOMPLEKTŲ SKAIČIUS</t>
  </si>
  <si>
    <t>Šilutės pirmoji gimnazija</t>
  </si>
  <si>
    <t>Vydūno gimnazija</t>
  </si>
  <si>
    <t>Švėkšnos ,,Saulės" gimnazija</t>
  </si>
  <si>
    <t>Žemaičių Naumiesčio gimnazija</t>
  </si>
  <si>
    <t>Gardamo skyrius</t>
  </si>
  <si>
    <t>Vainuto gimnazija</t>
  </si>
  <si>
    <t>Katyčių skyrius</t>
  </si>
  <si>
    <t xml:space="preserve">  jaunimo klasės</t>
  </si>
  <si>
    <t xml:space="preserve"> lavinamosios klasės</t>
  </si>
  <si>
    <t>socialinių įgūdžių ugdymo</t>
  </si>
  <si>
    <t>Martyno Jankaus pagrindinė mokykla</t>
  </si>
  <si>
    <t>Šilutės Pamario progimnazija</t>
  </si>
  <si>
    <t>Rusnės skyrius</t>
  </si>
  <si>
    <t>Kintų pagrindinė mokykla</t>
  </si>
  <si>
    <t>Saugų Jurgio Mikšo pagrindinė mokykla</t>
  </si>
  <si>
    <t>Juknaičių pagrindinė mokykla</t>
  </si>
  <si>
    <t>Usėnų pagrindinė mokykla</t>
  </si>
  <si>
    <t>Vilkyčių pagrindinė mokykla</t>
  </si>
  <si>
    <t>Žibų pradinė mokykla</t>
  </si>
  <si>
    <t>specialioji klasė</t>
  </si>
  <si>
    <t>Žemaičių Naumiesčio mokykla-darželis</t>
  </si>
  <si>
    <t>Iš viso rajono švietimo įstaigose</t>
  </si>
  <si>
    <t xml:space="preserve">                                                                                                                                                                                        ________________________________________________</t>
  </si>
  <si>
    <t>1, 2, 3 ir 4 kl. (6 mokiniai)</t>
  </si>
  <si>
    <t>11 (III) KLASĖ</t>
  </si>
  <si>
    <t>12 (IV) KLASĖ</t>
  </si>
  <si>
    <t>IŠ VISO 11 (III)–12 (IV) KLASIŲ</t>
  </si>
  <si>
    <t>IŠ VISO 
1–12 (IV) KLASIŲ</t>
  </si>
  <si>
    <t>9 (I) KLASĖ</t>
  </si>
  <si>
    <t>10 (II) KLASĖ</t>
  </si>
  <si>
    <t>3,4 kl. (13 mok.)</t>
  </si>
  <si>
    <t>1,4 kl. (9 mok.)</t>
  </si>
  <si>
    <r>
      <t>Šilutės jaunimo ir suaugusiųjų mokymo centras -</t>
    </r>
    <r>
      <rPr>
        <sz val="11"/>
        <rFont val="Times New Roman"/>
        <family val="1"/>
        <charset val="186"/>
      </rPr>
      <t xml:space="preserve"> suaugusių klasės</t>
    </r>
  </si>
  <si>
    <r>
      <t xml:space="preserve">Traksėdžių skyrius - </t>
    </r>
    <r>
      <rPr>
        <sz val="11"/>
        <rFont val="Times New Roman"/>
        <family val="1"/>
        <charset val="186"/>
      </rPr>
      <t>specialiosios klasės</t>
    </r>
  </si>
  <si>
    <t>1,2,3 kl.(6 mok) 5,6 kl. (9 mok) 7,8 kl.(6 mok) 9,10 kl.(12 mok)</t>
  </si>
  <si>
    <t>I, III m.m. soc. įg (7 mok)</t>
  </si>
  <si>
    <t xml:space="preserve">1,2,3,4 (9 mok) 5,6 kl.(6 mok.), 8, 9 kl. (6 mok) </t>
  </si>
  <si>
    <t>1,2 kl. (13 mok.)</t>
  </si>
  <si>
    <t>SAVIVALDYBĖS ŠVIETIMO ĮSTAIGOSE 2026–2027 MOKSLO METAIS KLASIŲ SKAIČIUS IR MOKINIŲ SKAIČIUS JOSE</t>
  </si>
  <si>
    <t>2026 m.                             d.</t>
  </si>
  <si>
    <t>NUSTATYTA</t>
  </si>
  <si>
    <t>Šilutės rajono savivaldybės tarybos</t>
  </si>
  <si>
    <t>sprendimu Nr.T1</t>
  </si>
  <si>
    <t>1 priedas</t>
  </si>
  <si>
    <t>Jungiamos klasės(kl.) ir mokinių skaičius(mok.) junginyje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</si>
</sst>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Calibri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Calibri"/>
      <family val="2"/>
      <charset val="186"/>
    </font>
    <font>
      <sz val="10"/>
      <color theme="1"/>
      <name val="Calibri"/>
      <family val="2"/>
      <charset val="186"/>
    </font>
    <font>
      <b/>
      <sz val="9"/>
      <color theme="1"/>
      <name val="Times New Roman"/>
      <family val="1"/>
      <charset val="186"/>
    </font>
    <font>
      <sz val="11"/>
      <color rgb="FFFF000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Calibri"/>
      <family val="2"/>
      <charset val="186"/>
      <scheme val="minor"/>
    </font>
    <font>
      <sz val="11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Calibri"/>
      <family val="2"/>
      <charset val="186"/>
    </font>
    <font>
      <sz val="10"/>
      <name val="Calibri"/>
      <family val="2"/>
      <charset val="186"/>
      <scheme val="minor"/>
    </font>
    <font>
      <b/>
      <sz val="11"/>
      <name val="Times New Roman"/>
      <family val="1"/>
    </font>
    <font>
      <b/>
      <sz val="11"/>
      <color theme="1"/>
      <name val="Times New Roman"/>
    </font>
    <font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4" xfId="0" applyFont="1" applyBorder="1"/>
    <xf numFmtId="0" fontId="5" fillId="0" borderId="12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/>
    </xf>
    <xf numFmtId="0" fontId="5" fillId="0" borderId="16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 textRotation="90"/>
    </xf>
    <xf numFmtId="0" fontId="5" fillId="0" borderId="17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17" xfId="0" applyFont="1" applyBorder="1" applyAlignment="1">
      <alignment horizontal="center" vertical="center" textRotation="90" wrapText="1"/>
    </xf>
    <xf numFmtId="0" fontId="5" fillId="0" borderId="49" xfId="0" applyFont="1" applyBorder="1" applyAlignment="1">
      <alignment horizontal="center" vertical="center" textRotation="90"/>
    </xf>
    <xf numFmtId="0" fontId="5" fillId="0" borderId="50" xfId="0" applyFont="1" applyBorder="1" applyAlignment="1">
      <alignment horizontal="center" vertical="center" textRotation="90"/>
    </xf>
    <xf numFmtId="0" fontId="5" fillId="0" borderId="51" xfId="0" applyFont="1" applyBorder="1" applyAlignment="1">
      <alignment horizontal="center" vertical="center" textRotation="90" wrapText="1"/>
    </xf>
    <xf numFmtId="0" fontId="9" fillId="0" borderId="0" xfId="0" applyFont="1"/>
    <xf numFmtId="0" fontId="0" fillId="3" borderId="0" xfId="0" applyFill="1"/>
    <xf numFmtId="0" fontId="0" fillId="4" borderId="0" xfId="0" applyFill="1"/>
    <xf numFmtId="0" fontId="7" fillId="4" borderId="55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7" fillId="4" borderId="56" xfId="0" applyFont="1" applyFill="1" applyBorder="1" applyAlignment="1">
      <alignment horizontal="center" vertical="center"/>
    </xf>
    <xf numFmtId="0" fontId="7" fillId="4" borderId="35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10" fillId="4" borderId="0" xfId="0" applyFont="1" applyFill="1"/>
    <xf numFmtId="0" fontId="12" fillId="4" borderId="30" xfId="0" applyFont="1" applyFill="1" applyBorder="1" applyAlignment="1">
      <alignment horizontal="center"/>
    </xf>
    <xf numFmtId="0" fontId="12" fillId="4" borderId="31" xfId="0" applyFont="1" applyFill="1" applyBorder="1"/>
    <xf numFmtId="0" fontId="13" fillId="4" borderId="55" xfId="0" applyFont="1" applyFill="1" applyBorder="1" applyAlignment="1">
      <alignment horizontal="center" vertical="center"/>
    </xf>
    <xf numFmtId="0" fontId="13" fillId="4" borderId="34" xfId="0" applyFont="1" applyFill="1" applyBorder="1" applyAlignment="1">
      <alignment horizontal="center" vertical="center"/>
    </xf>
    <xf numFmtId="0" fontId="13" fillId="4" borderId="56" xfId="0" applyFont="1" applyFill="1" applyBorder="1" applyAlignment="1">
      <alignment horizontal="center" vertical="center"/>
    </xf>
    <xf numFmtId="0" fontId="13" fillId="4" borderId="35" xfId="0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center" vertical="center"/>
    </xf>
    <xf numFmtId="0" fontId="13" fillId="4" borderId="30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13" fillId="4" borderId="27" xfId="0" applyFont="1" applyFill="1" applyBorder="1" applyAlignment="1">
      <alignment horizontal="center" vertical="center"/>
    </xf>
    <xf numFmtId="0" fontId="13" fillId="4" borderId="28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2" fillId="4" borderId="30" xfId="0" applyFont="1" applyFill="1" applyBorder="1" applyAlignment="1">
      <alignment horizontal="center" vertical="center"/>
    </xf>
    <xf numFmtId="0" fontId="12" fillId="4" borderId="31" xfId="0" applyFont="1" applyFill="1" applyBorder="1" applyAlignment="1">
      <alignment horizontal="center" vertical="center" wrapText="1"/>
    </xf>
    <xf numFmtId="0" fontId="12" fillId="4" borderId="19" xfId="0" applyFont="1" applyFill="1" applyBorder="1"/>
    <xf numFmtId="0" fontId="13" fillId="4" borderId="52" xfId="0" applyFont="1" applyFill="1" applyBorder="1" applyAlignment="1">
      <alignment horizontal="center" vertical="center"/>
    </xf>
    <xf numFmtId="0" fontId="13" fillId="4" borderId="53" xfId="0" applyFont="1" applyFill="1" applyBorder="1" applyAlignment="1">
      <alignment horizontal="center" vertical="center"/>
    </xf>
    <xf numFmtId="0" fontId="13" fillId="4" borderId="54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0" fontId="13" fillId="4" borderId="22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/>
    </xf>
    <xf numFmtId="0" fontId="12" fillId="4" borderId="38" xfId="0" applyFont="1" applyFill="1" applyBorder="1" applyAlignment="1">
      <alignment horizontal="center"/>
    </xf>
    <xf numFmtId="0" fontId="12" fillId="4" borderId="39" xfId="0" applyFont="1" applyFill="1" applyBorder="1"/>
    <xf numFmtId="0" fontId="13" fillId="4" borderId="59" xfId="0" applyFont="1" applyFill="1" applyBorder="1" applyAlignment="1">
      <alignment horizontal="center" vertical="center"/>
    </xf>
    <xf numFmtId="0" fontId="13" fillId="4" borderId="41" xfId="0" applyFont="1" applyFill="1" applyBorder="1" applyAlignment="1">
      <alignment horizontal="center" vertical="center"/>
    </xf>
    <xf numFmtId="0" fontId="13" fillId="4" borderId="60" xfId="0" applyFont="1" applyFill="1" applyBorder="1" applyAlignment="1">
      <alignment horizontal="center" vertical="center"/>
    </xf>
    <xf numFmtId="0" fontId="13" fillId="4" borderId="42" xfId="0" applyFont="1" applyFill="1" applyBorder="1" applyAlignment="1">
      <alignment horizontal="center" vertical="center"/>
    </xf>
    <xf numFmtId="0" fontId="13" fillId="4" borderId="39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0" fontId="13" fillId="4" borderId="43" xfId="0" applyFont="1" applyFill="1" applyBorder="1" applyAlignment="1">
      <alignment horizontal="center" vertical="center"/>
    </xf>
    <xf numFmtId="0" fontId="13" fillId="4" borderId="44" xfId="0" applyFont="1" applyFill="1" applyBorder="1" applyAlignment="1">
      <alignment horizontal="center" vertical="center"/>
    </xf>
    <xf numFmtId="0" fontId="13" fillId="4" borderId="40" xfId="0" applyFont="1" applyFill="1" applyBorder="1" applyAlignment="1">
      <alignment horizontal="center" vertical="center"/>
    </xf>
    <xf numFmtId="0" fontId="13" fillId="4" borderId="38" xfId="0" applyFont="1" applyFill="1" applyBorder="1" applyAlignment="1">
      <alignment horizontal="center" vertical="center"/>
    </xf>
    <xf numFmtId="0" fontId="13" fillId="4" borderId="45" xfId="0" applyFont="1" applyFill="1" applyBorder="1" applyAlignment="1">
      <alignment horizontal="center" vertical="center"/>
    </xf>
    <xf numFmtId="0" fontId="15" fillId="4" borderId="0" xfId="0" applyFont="1" applyFill="1"/>
    <xf numFmtId="0" fontId="13" fillId="4" borderId="31" xfId="0" applyFont="1" applyFill="1" applyBorder="1" applyAlignment="1">
      <alignment horizontal="center"/>
    </xf>
    <xf numFmtId="0" fontId="12" fillId="4" borderId="31" xfId="0" applyFont="1" applyFill="1" applyBorder="1" applyAlignment="1">
      <alignment vertical="center" wrapText="1"/>
    </xf>
    <xf numFmtId="0" fontId="13" fillId="4" borderId="31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57" xfId="0" applyFont="1" applyFill="1" applyBorder="1" applyAlignment="1">
      <alignment horizontal="center" vertical="center"/>
    </xf>
    <xf numFmtId="0" fontId="13" fillId="4" borderId="58" xfId="0" applyFont="1" applyFill="1" applyBorder="1" applyAlignment="1">
      <alignment horizontal="center" vertical="center"/>
    </xf>
    <xf numFmtId="0" fontId="13" fillId="4" borderId="37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/>
    </xf>
    <xf numFmtId="0" fontId="5" fillId="0" borderId="46" xfId="0" applyFont="1" applyBorder="1" applyAlignment="1">
      <alignment horizontal="center" vertical="center" textRotation="90" wrapText="1"/>
    </xf>
    <xf numFmtId="0" fontId="5" fillId="0" borderId="67" xfId="0" applyFont="1" applyBorder="1" applyAlignment="1">
      <alignment horizontal="center" vertical="center" textRotation="90"/>
    </xf>
    <xf numFmtId="0" fontId="5" fillId="0" borderId="68" xfId="0" applyFont="1" applyBorder="1" applyAlignment="1">
      <alignment horizontal="center" vertical="center" textRotation="90" wrapText="1"/>
    </xf>
    <xf numFmtId="0" fontId="13" fillId="4" borderId="71" xfId="0" applyFont="1" applyFill="1" applyBorder="1" applyAlignment="1">
      <alignment horizontal="center" vertical="center"/>
    </xf>
    <xf numFmtId="0" fontId="13" fillId="4" borderId="70" xfId="0" applyFont="1" applyFill="1" applyBorder="1" applyAlignment="1">
      <alignment horizontal="center" vertical="center"/>
    </xf>
    <xf numFmtId="0" fontId="13" fillId="4" borderId="72" xfId="0" applyFont="1" applyFill="1" applyBorder="1" applyAlignment="1">
      <alignment horizontal="center" vertical="center"/>
    </xf>
    <xf numFmtId="0" fontId="13" fillId="2" borderId="73" xfId="0" applyFont="1" applyFill="1" applyBorder="1" applyAlignment="1">
      <alignment horizontal="center" vertical="center"/>
    </xf>
    <xf numFmtId="0" fontId="13" fillId="2" borderId="74" xfId="0" applyFont="1" applyFill="1" applyBorder="1" applyAlignment="1">
      <alignment horizontal="center" vertical="center"/>
    </xf>
    <xf numFmtId="0" fontId="13" fillId="2" borderId="74" xfId="0" applyFont="1" applyFill="1" applyBorder="1" applyAlignment="1">
      <alignment horizontal="left" vertical="center" wrapText="1"/>
    </xf>
    <xf numFmtId="0" fontId="11" fillId="4" borderId="74" xfId="0" applyFont="1" applyFill="1" applyBorder="1" applyAlignment="1">
      <alignment horizontal="center" vertical="center"/>
    </xf>
    <xf numFmtId="0" fontId="13" fillId="4" borderId="74" xfId="0" applyFont="1" applyFill="1" applyBorder="1" applyAlignment="1">
      <alignment horizontal="center" vertical="center"/>
    </xf>
    <xf numFmtId="0" fontId="13" fillId="2" borderId="74" xfId="0" applyFont="1" applyFill="1" applyBorder="1" applyAlignment="1">
      <alignment horizontal="left" vertical="center"/>
    </xf>
    <xf numFmtId="0" fontId="6" fillId="2" borderId="74" xfId="0" applyFont="1" applyFill="1" applyBorder="1" applyAlignment="1">
      <alignment horizontal="left" vertical="center"/>
    </xf>
    <xf numFmtId="0" fontId="7" fillId="4" borderId="74" xfId="0" applyFont="1" applyFill="1" applyBorder="1" applyAlignment="1">
      <alignment horizontal="left" vertical="center"/>
    </xf>
    <xf numFmtId="0" fontId="13" fillId="4" borderId="75" xfId="0" applyFont="1" applyFill="1" applyBorder="1" applyAlignment="1">
      <alignment horizontal="center" vertical="center"/>
    </xf>
    <xf numFmtId="0" fontId="16" fillId="4" borderId="30" xfId="0" applyFont="1" applyFill="1" applyBorder="1" applyAlignment="1">
      <alignment horizontal="center"/>
    </xf>
    <xf numFmtId="0" fontId="16" fillId="4" borderId="31" xfId="0" applyFont="1" applyFill="1" applyBorder="1"/>
    <xf numFmtId="0" fontId="7" fillId="4" borderId="21" xfId="0" applyFont="1" applyFill="1" applyBorder="1" applyAlignment="1">
      <alignment horizontal="center" vertical="center"/>
    </xf>
    <xf numFmtId="0" fontId="7" fillId="2" borderId="74" xfId="0" applyFont="1" applyFill="1" applyBorder="1" applyAlignment="1">
      <alignment horizontal="left" vertical="center"/>
    </xf>
    <xf numFmtId="0" fontId="12" fillId="4" borderId="18" xfId="0" applyFont="1" applyFill="1" applyBorder="1" applyAlignment="1">
      <alignment horizontal="center"/>
    </xf>
    <xf numFmtId="0" fontId="12" fillId="4" borderId="15" xfId="0" applyFont="1" applyFill="1" applyBorder="1" applyAlignment="1">
      <alignment horizontal="center"/>
    </xf>
    <xf numFmtId="0" fontId="12" fillId="4" borderId="46" xfId="0" applyFont="1" applyFill="1" applyBorder="1"/>
    <xf numFmtId="0" fontId="12" fillId="4" borderId="61" xfId="0" applyFont="1" applyFill="1" applyBorder="1" applyAlignment="1">
      <alignment horizontal="center" vertical="center"/>
    </xf>
    <xf numFmtId="0" fontId="12" fillId="4" borderId="62" xfId="0" applyFont="1" applyFill="1" applyBorder="1" applyAlignment="1">
      <alignment horizontal="center" vertical="center"/>
    </xf>
    <xf numFmtId="0" fontId="12" fillId="4" borderId="63" xfId="0" applyFont="1" applyFill="1" applyBorder="1" applyAlignment="1">
      <alignment horizontal="center" vertical="center"/>
    </xf>
    <xf numFmtId="0" fontId="12" fillId="4" borderId="47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2" fillId="4" borderId="69" xfId="0" applyFont="1" applyFill="1" applyBorder="1" applyAlignment="1">
      <alignment horizontal="center" vertical="center"/>
    </xf>
    <xf numFmtId="0" fontId="12" fillId="4" borderId="76" xfId="0" applyFont="1" applyFill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1" xfId="0" applyFont="1" applyBorder="1"/>
    <xf numFmtId="0" fontId="2" fillId="0" borderId="2" xfId="0" applyFont="1" applyBorder="1" applyAlignment="1">
      <alignment horizontal="center" vertical="center"/>
    </xf>
    <xf numFmtId="0" fontId="3" fillId="0" borderId="48" xfId="0" applyFont="1" applyBorder="1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0" xfId="0" applyFont="1" applyBorder="1"/>
    <xf numFmtId="0" fontId="2" fillId="0" borderId="64" xfId="0" applyFont="1" applyBorder="1" applyAlignment="1">
      <alignment horizontal="center" vertical="center" wrapText="1"/>
    </xf>
    <xf numFmtId="0" fontId="3" fillId="0" borderId="65" xfId="0" applyFont="1" applyBorder="1"/>
    <xf numFmtId="0" fontId="3" fillId="0" borderId="66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/>
    </xf>
    <xf numFmtId="0" fontId="3" fillId="4" borderId="33" xfId="0" applyFont="1" applyFill="1" applyBorder="1"/>
    <xf numFmtId="0" fontId="14" fillId="4" borderId="36" xfId="0" applyFont="1" applyFill="1" applyBorder="1"/>
    <xf numFmtId="0" fontId="14" fillId="4" borderId="33" xfId="0" applyFont="1" applyFill="1" applyBorder="1"/>
    <xf numFmtId="0" fontId="3" fillId="0" borderId="8" xfId="0" applyFont="1" applyBorder="1"/>
    <xf numFmtId="0" fontId="17" fillId="0" borderId="8" xfId="0" applyFont="1" applyBorder="1" applyAlignment="1">
      <alignment horizontal="center" vertical="center" wrapText="1"/>
    </xf>
    <xf numFmtId="0" fontId="18" fillId="0" borderId="77" xfId="0" applyFont="1" applyBorder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001"/>
  <sheetViews>
    <sheetView tabSelected="1" zoomScale="80" zoomScaleNormal="80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AZ2" sqref="AZ2"/>
    </sheetView>
  </sheetViews>
  <sheetFormatPr defaultColWidth="14.42578125" defaultRowHeight="15" customHeight="1" x14ac:dyDescent="0.2"/>
  <cols>
    <col min="1" max="1" width="3.7109375" customWidth="1"/>
    <col min="2" max="2" width="37.85546875" customWidth="1"/>
    <col min="3" max="15" width="4.85546875" customWidth="1"/>
    <col min="16" max="17" width="5.7109375" customWidth="1"/>
    <col min="18" max="37" width="4.85546875" customWidth="1"/>
    <col min="38" max="38" width="5.85546875" customWidth="1"/>
    <col min="39" max="48" width="4.85546875" customWidth="1"/>
    <col min="49" max="49" width="5" customWidth="1"/>
    <col min="50" max="51" width="8.28515625" customWidth="1"/>
    <col min="52" max="52" width="42" customWidth="1"/>
  </cols>
  <sheetData>
    <row r="1" spans="1:5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 t="s">
        <v>56</v>
      </c>
      <c r="AU2" s="1"/>
      <c r="AV2" s="1"/>
      <c r="AW2" s="1"/>
      <c r="AX2" s="1"/>
      <c r="AY2" s="1"/>
      <c r="AZ2" s="1"/>
    </row>
    <row r="3" spans="1:52" x14ac:dyDescent="0.2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 t="s">
        <v>57</v>
      </c>
      <c r="AU3" s="1"/>
      <c r="AV3" s="1"/>
      <c r="AW3" s="1"/>
      <c r="AX3" s="1"/>
      <c r="AY3" s="1"/>
      <c r="AZ3" s="1"/>
    </row>
    <row r="4" spans="1:52" x14ac:dyDescent="0.25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 t="s">
        <v>55</v>
      </c>
      <c r="AU4" s="1"/>
      <c r="AV4" s="1"/>
      <c r="AW4" s="1"/>
      <c r="AX4" s="16"/>
      <c r="AY4" s="16"/>
      <c r="AZ4" s="1"/>
    </row>
    <row r="5" spans="1:52" x14ac:dyDescent="0.25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 t="s">
        <v>58</v>
      </c>
      <c r="AU5" s="1"/>
      <c r="AV5" s="1"/>
      <c r="AW5" s="1"/>
      <c r="AX5" s="16"/>
      <c r="AY5" s="16"/>
      <c r="AZ5" s="1"/>
    </row>
    <row r="6" spans="1:5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 t="s">
        <v>59</v>
      </c>
      <c r="AU6" s="1"/>
      <c r="AV6" s="1"/>
      <c r="AW6" s="1"/>
      <c r="AX6" s="1"/>
      <c r="AY6" s="1"/>
      <c r="AZ6" s="1"/>
    </row>
    <row r="7" spans="1:52" ht="17.25" customHeight="1" thickBot="1" x14ac:dyDescent="0.3">
      <c r="A7" s="112" t="s">
        <v>54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"/>
    </row>
    <row r="8" spans="1:52" ht="32.25" customHeight="1" thickBot="1" x14ac:dyDescent="0.25">
      <c r="A8" s="114" t="s">
        <v>0</v>
      </c>
      <c r="B8" s="116" t="s">
        <v>1</v>
      </c>
      <c r="C8" s="118" t="s">
        <v>2</v>
      </c>
      <c r="D8" s="119"/>
      <c r="E8" s="120"/>
      <c r="F8" s="3"/>
      <c r="G8" s="121" t="s">
        <v>3</v>
      </c>
      <c r="H8" s="119"/>
      <c r="I8" s="118" t="s">
        <v>4</v>
      </c>
      <c r="J8" s="119"/>
      <c r="K8" s="120"/>
      <c r="L8" s="121" t="s">
        <v>5</v>
      </c>
      <c r="M8" s="119"/>
      <c r="N8" s="119"/>
      <c r="O8" s="129" t="s">
        <v>6</v>
      </c>
      <c r="P8" s="123"/>
      <c r="Q8" s="123"/>
      <c r="R8" s="134"/>
      <c r="S8" s="121" t="s">
        <v>7</v>
      </c>
      <c r="T8" s="119"/>
      <c r="U8" s="119"/>
      <c r="V8" s="118" t="s">
        <v>8</v>
      </c>
      <c r="W8" s="119"/>
      <c r="X8" s="120"/>
      <c r="Y8" s="121" t="s">
        <v>9</v>
      </c>
      <c r="Z8" s="119"/>
      <c r="AA8" s="119"/>
      <c r="AB8" s="118" t="s">
        <v>10</v>
      </c>
      <c r="AC8" s="119"/>
      <c r="AD8" s="120"/>
      <c r="AE8" s="121" t="s">
        <v>44</v>
      </c>
      <c r="AF8" s="119"/>
      <c r="AG8" s="119"/>
      <c r="AH8" s="118" t="s">
        <v>45</v>
      </c>
      <c r="AI8" s="119"/>
      <c r="AJ8" s="120"/>
      <c r="AK8" s="122" t="s">
        <v>11</v>
      </c>
      <c r="AL8" s="123"/>
      <c r="AM8" s="124"/>
      <c r="AN8" s="125" t="s">
        <v>40</v>
      </c>
      <c r="AO8" s="126"/>
      <c r="AP8" s="127"/>
      <c r="AQ8" s="128" t="s">
        <v>41</v>
      </c>
      <c r="AR8" s="119"/>
      <c r="AS8" s="119"/>
      <c r="AT8" s="129" t="s">
        <v>42</v>
      </c>
      <c r="AU8" s="123"/>
      <c r="AV8" s="124"/>
      <c r="AW8" s="125" t="s">
        <v>43</v>
      </c>
      <c r="AX8" s="126"/>
      <c r="AY8" s="127"/>
      <c r="AZ8" s="135" t="s">
        <v>60</v>
      </c>
    </row>
    <row r="9" spans="1:52" ht="224.25" customHeight="1" thickBot="1" x14ac:dyDescent="0.25">
      <c r="A9" s="115"/>
      <c r="B9" s="117"/>
      <c r="C9" s="13" t="s">
        <v>12</v>
      </c>
      <c r="D9" s="14" t="s">
        <v>13</v>
      </c>
      <c r="E9" s="15" t="s">
        <v>14</v>
      </c>
      <c r="F9" s="4" t="s">
        <v>12</v>
      </c>
      <c r="G9" s="5" t="s">
        <v>13</v>
      </c>
      <c r="H9" s="6" t="s">
        <v>14</v>
      </c>
      <c r="I9" s="7" t="s">
        <v>12</v>
      </c>
      <c r="J9" s="5" t="s">
        <v>13</v>
      </c>
      <c r="K9" s="8" t="s">
        <v>14</v>
      </c>
      <c r="L9" s="4" t="s">
        <v>12</v>
      </c>
      <c r="M9" s="5" t="s">
        <v>13</v>
      </c>
      <c r="N9" s="8" t="s">
        <v>14</v>
      </c>
      <c r="O9" s="7" t="s">
        <v>12</v>
      </c>
      <c r="P9" s="5" t="s">
        <v>13</v>
      </c>
      <c r="Q9" s="9" t="s">
        <v>15</v>
      </c>
      <c r="R9" s="8" t="s">
        <v>14</v>
      </c>
      <c r="S9" s="7" t="s">
        <v>12</v>
      </c>
      <c r="T9" s="5" t="s">
        <v>13</v>
      </c>
      <c r="U9" s="6" t="s">
        <v>14</v>
      </c>
      <c r="V9" s="7" t="s">
        <v>12</v>
      </c>
      <c r="W9" s="5" t="s">
        <v>13</v>
      </c>
      <c r="X9" s="8" t="s">
        <v>14</v>
      </c>
      <c r="Y9" s="4" t="s">
        <v>12</v>
      </c>
      <c r="Z9" s="5" t="s">
        <v>13</v>
      </c>
      <c r="AA9" s="6" t="s">
        <v>14</v>
      </c>
      <c r="AB9" s="7" t="s">
        <v>12</v>
      </c>
      <c r="AC9" s="5" t="s">
        <v>13</v>
      </c>
      <c r="AD9" s="8" t="s">
        <v>14</v>
      </c>
      <c r="AE9" s="4" t="s">
        <v>12</v>
      </c>
      <c r="AF9" s="5" t="s">
        <v>13</v>
      </c>
      <c r="AG9" s="6" t="s">
        <v>14</v>
      </c>
      <c r="AH9" s="7" t="s">
        <v>12</v>
      </c>
      <c r="AI9" s="5" t="s">
        <v>13</v>
      </c>
      <c r="AJ9" s="8" t="s">
        <v>14</v>
      </c>
      <c r="AK9" s="10" t="s">
        <v>12</v>
      </c>
      <c r="AL9" s="11" t="s">
        <v>13</v>
      </c>
      <c r="AM9" s="76" t="s">
        <v>14</v>
      </c>
      <c r="AN9" s="77" t="s">
        <v>12</v>
      </c>
      <c r="AO9" s="5" t="s">
        <v>13</v>
      </c>
      <c r="AP9" s="78" t="s">
        <v>14</v>
      </c>
      <c r="AQ9" s="10" t="s">
        <v>12</v>
      </c>
      <c r="AR9" s="5" t="s">
        <v>13</v>
      </c>
      <c r="AS9" s="8" t="s">
        <v>14</v>
      </c>
      <c r="AT9" s="12" t="s">
        <v>12</v>
      </c>
      <c r="AU9" s="11" t="s">
        <v>13</v>
      </c>
      <c r="AV9" s="76" t="s">
        <v>14</v>
      </c>
      <c r="AW9" s="77" t="s">
        <v>15</v>
      </c>
      <c r="AX9" s="5" t="s">
        <v>13</v>
      </c>
      <c r="AY9" s="78" t="s">
        <v>14</v>
      </c>
      <c r="AZ9" s="136"/>
    </row>
    <row r="10" spans="1:52" ht="13.5" customHeight="1" x14ac:dyDescent="0.2">
      <c r="A10" s="95">
        <v>1</v>
      </c>
      <c r="B10" s="44" t="s">
        <v>16</v>
      </c>
      <c r="C10" s="45"/>
      <c r="D10" s="46"/>
      <c r="E10" s="47"/>
      <c r="F10" s="48"/>
      <c r="G10" s="49"/>
      <c r="H10" s="50"/>
      <c r="I10" s="51"/>
      <c r="J10" s="48"/>
      <c r="K10" s="52"/>
      <c r="L10" s="53"/>
      <c r="M10" s="50"/>
      <c r="N10" s="50"/>
      <c r="O10" s="51"/>
      <c r="P10" s="49"/>
      <c r="Q10" s="50"/>
      <c r="R10" s="39"/>
      <c r="S10" s="53"/>
      <c r="T10" s="50"/>
      <c r="U10" s="50"/>
      <c r="V10" s="51"/>
      <c r="W10" s="49"/>
      <c r="X10" s="52"/>
      <c r="Y10" s="53"/>
      <c r="Z10" s="50"/>
      <c r="AA10" s="50"/>
      <c r="AB10" s="51"/>
      <c r="AC10" s="49"/>
      <c r="AD10" s="52"/>
      <c r="AE10" s="53">
        <v>4</v>
      </c>
      <c r="AF10" s="50">
        <v>103</v>
      </c>
      <c r="AG10" s="50">
        <v>0</v>
      </c>
      <c r="AH10" s="51">
        <v>4</v>
      </c>
      <c r="AI10" s="49">
        <v>92</v>
      </c>
      <c r="AJ10" s="52">
        <v>0</v>
      </c>
      <c r="AK10" s="40">
        <f t="shared" ref="AK10:AM10" si="0">SUM(S10+V10+Y10+AB10+AE10+AH10)</f>
        <v>8</v>
      </c>
      <c r="AL10" s="41">
        <f t="shared" si="0"/>
        <v>195</v>
      </c>
      <c r="AM10" s="70">
        <f t="shared" si="0"/>
        <v>0</v>
      </c>
      <c r="AN10" s="72">
        <v>3</v>
      </c>
      <c r="AO10" s="48">
        <v>78</v>
      </c>
      <c r="AP10" s="73">
        <v>1</v>
      </c>
      <c r="AQ10" s="74">
        <v>4</v>
      </c>
      <c r="AR10" s="48">
        <v>100</v>
      </c>
      <c r="AS10" s="50">
        <v>1</v>
      </c>
      <c r="AT10" s="51">
        <f t="shared" ref="AT10:AU10" si="1">AN10+AQ10</f>
        <v>7</v>
      </c>
      <c r="AU10" s="49">
        <f t="shared" si="1"/>
        <v>178</v>
      </c>
      <c r="AV10" s="70">
        <f t="shared" ref="AV10:AV13" si="2">SUM(AP10+AS10)</f>
        <v>2</v>
      </c>
      <c r="AW10" s="32">
        <f t="shared" ref="AW10:AW18" si="3">SUM(Q10+AK10+AT10)</f>
        <v>15</v>
      </c>
      <c r="AX10" s="41">
        <f t="shared" ref="AW10:AX19" si="4">P10+AL10+AU10</f>
        <v>373</v>
      </c>
      <c r="AY10" s="34">
        <f t="shared" ref="AY10:AY19" si="5">SUM(R10+AM10+AV10)</f>
        <v>2</v>
      </c>
      <c r="AZ10" s="82"/>
    </row>
    <row r="11" spans="1:52" ht="13.5" customHeight="1" x14ac:dyDescent="0.2">
      <c r="A11" s="30">
        <v>2</v>
      </c>
      <c r="B11" s="31" t="s">
        <v>17</v>
      </c>
      <c r="C11" s="32"/>
      <c r="D11" s="33"/>
      <c r="E11" s="34"/>
      <c r="F11" s="33"/>
      <c r="G11" s="41"/>
      <c r="H11" s="36"/>
      <c r="I11" s="37"/>
      <c r="J11" s="38"/>
      <c r="K11" s="39"/>
      <c r="L11" s="40"/>
      <c r="M11" s="36"/>
      <c r="N11" s="36"/>
      <c r="O11" s="37"/>
      <c r="P11" s="41"/>
      <c r="Q11" s="36"/>
      <c r="R11" s="39"/>
      <c r="S11" s="40"/>
      <c r="T11" s="36"/>
      <c r="U11" s="36"/>
      <c r="V11" s="37"/>
      <c r="W11" s="41"/>
      <c r="X11" s="39"/>
      <c r="Y11" s="40"/>
      <c r="Z11" s="36"/>
      <c r="AA11" s="36"/>
      <c r="AB11" s="37"/>
      <c r="AC11" s="41"/>
      <c r="AD11" s="39"/>
      <c r="AE11" s="40">
        <v>4</v>
      </c>
      <c r="AF11" s="36">
        <v>103</v>
      </c>
      <c r="AG11" s="36">
        <v>1</v>
      </c>
      <c r="AH11" s="37">
        <v>4</v>
      </c>
      <c r="AI11" s="41">
        <v>120</v>
      </c>
      <c r="AJ11" s="39">
        <v>2</v>
      </c>
      <c r="AK11" s="40">
        <f t="shared" ref="AK11:AM11" si="6">SUM(S11+V11+Y11+AB11+AE11+AH11)</f>
        <v>8</v>
      </c>
      <c r="AL11" s="41">
        <f t="shared" si="6"/>
        <v>223</v>
      </c>
      <c r="AM11" s="70">
        <f t="shared" si="6"/>
        <v>3</v>
      </c>
      <c r="AN11" s="32">
        <v>4</v>
      </c>
      <c r="AO11" s="33">
        <v>104</v>
      </c>
      <c r="AP11" s="34">
        <v>0</v>
      </c>
      <c r="AQ11" s="35">
        <v>4</v>
      </c>
      <c r="AR11" s="38">
        <v>105</v>
      </c>
      <c r="AS11" s="36">
        <v>0</v>
      </c>
      <c r="AT11" s="37">
        <f t="shared" ref="AT11:AU11" si="7">AN11+AQ11</f>
        <v>8</v>
      </c>
      <c r="AU11" s="41">
        <f t="shared" si="7"/>
        <v>209</v>
      </c>
      <c r="AV11" s="70">
        <f t="shared" si="2"/>
        <v>0</v>
      </c>
      <c r="AW11" s="32">
        <f t="shared" si="3"/>
        <v>16</v>
      </c>
      <c r="AX11" s="41">
        <f t="shared" si="4"/>
        <v>432</v>
      </c>
      <c r="AY11" s="34">
        <f t="shared" si="5"/>
        <v>3</v>
      </c>
      <c r="AZ11" s="83"/>
    </row>
    <row r="12" spans="1:52" ht="13.5" customHeight="1" x14ac:dyDescent="0.2">
      <c r="A12" s="30">
        <v>3</v>
      </c>
      <c r="B12" s="31" t="s">
        <v>18</v>
      </c>
      <c r="C12" s="32">
        <v>2</v>
      </c>
      <c r="D12" s="33">
        <v>29</v>
      </c>
      <c r="E12" s="34">
        <v>5</v>
      </c>
      <c r="F12" s="33">
        <v>1</v>
      </c>
      <c r="G12" s="41">
        <v>12</v>
      </c>
      <c r="H12" s="36">
        <v>2</v>
      </c>
      <c r="I12" s="37">
        <v>2</v>
      </c>
      <c r="J12" s="38">
        <v>25</v>
      </c>
      <c r="K12" s="39">
        <v>3</v>
      </c>
      <c r="L12" s="40">
        <v>1</v>
      </c>
      <c r="M12" s="36">
        <v>22</v>
      </c>
      <c r="N12" s="36">
        <v>3</v>
      </c>
      <c r="O12" s="37">
        <f t="shared" ref="O12:P14" si="8">C12+F12+I12+L12</f>
        <v>6</v>
      </c>
      <c r="P12" s="41">
        <f t="shared" si="8"/>
        <v>88</v>
      </c>
      <c r="Q12" s="36">
        <v>6</v>
      </c>
      <c r="R12" s="39">
        <f t="shared" ref="R12" si="9">SUM(E12+H12+K12+N12)</f>
        <v>13</v>
      </c>
      <c r="S12" s="40">
        <v>1</v>
      </c>
      <c r="T12" s="36">
        <v>25</v>
      </c>
      <c r="U12" s="36">
        <v>4</v>
      </c>
      <c r="V12" s="37">
        <v>2</v>
      </c>
      <c r="W12" s="41">
        <v>28</v>
      </c>
      <c r="X12" s="39">
        <v>5</v>
      </c>
      <c r="Y12" s="40">
        <v>1</v>
      </c>
      <c r="Z12" s="36">
        <v>18</v>
      </c>
      <c r="AA12" s="36">
        <v>2</v>
      </c>
      <c r="AB12" s="37">
        <v>1</v>
      </c>
      <c r="AC12" s="41">
        <v>25</v>
      </c>
      <c r="AD12" s="39">
        <v>2</v>
      </c>
      <c r="AE12" s="40">
        <v>1</v>
      </c>
      <c r="AF12" s="36">
        <v>23</v>
      </c>
      <c r="AG12" s="36">
        <v>1</v>
      </c>
      <c r="AH12" s="37">
        <v>1</v>
      </c>
      <c r="AI12" s="41">
        <v>26</v>
      </c>
      <c r="AJ12" s="39">
        <v>1</v>
      </c>
      <c r="AK12" s="40">
        <f t="shared" ref="AK12:AM12" si="10">SUM(S12+V12+Y12+AB12+AE12+AH12)</f>
        <v>7</v>
      </c>
      <c r="AL12" s="41">
        <f t="shared" si="10"/>
        <v>145</v>
      </c>
      <c r="AM12" s="70">
        <f t="shared" si="10"/>
        <v>15</v>
      </c>
      <c r="AN12" s="32">
        <v>1</v>
      </c>
      <c r="AO12" s="33">
        <v>27</v>
      </c>
      <c r="AP12" s="34">
        <v>0</v>
      </c>
      <c r="AQ12" s="35">
        <v>1</v>
      </c>
      <c r="AR12" s="38">
        <v>21</v>
      </c>
      <c r="AS12" s="36">
        <v>0</v>
      </c>
      <c r="AT12" s="37">
        <f t="shared" ref="AT12:AU12" si="11">AN12+AQ12</f>
        <v>2</v>
      </c>
      <c r="AU12" s="41">
        <f t="shared" si="11"/>
        <v>48</v>
      </c>
      <c r="AV12" s="70">
        <f t="shared" si="2"/>
        <v>0</v>
      </c>
      <c r="AW12" s="32">
        <f t="shared" si="3"/>
        <v>15</v>
      </c>
      <c r="AX12" s="41">
        <f t="shared" si="4"/>
        <v>281</v>
      </c>
      <c r="AY12" s="34">
        <f t="shared" si="5"/>
        <v>28</v>
      </c>
      <c r="AZ12" s="83"/>
    </row>
    <row r="13" spans="1:52" ht="13.5" customHeight="1" x14ac:dyDescent="0.2">
      <c r="A13" s="130">
        <v>4</v>
      </c>
      <c r="B13" s="31" t="s">
        <v>19</v>
      </c>
      <c r="C13" s="32"/>
      <c r="D13" s="33"/>
      <c r="E13" s="34"/>
      <c r="F13" s="33"/>
      <c r="G13" s="41"/>
      <c r="H13" s="36"/>
      <c r="I13" s="37"/>
      <c r="J13" s="38"/>
      <c r="K13" s="39"/>
      <c r="L13" s="40"/>
      <c r="M13" s="36"/>
      <c r="N13" s="36"/>
      <c r="O13" s="37"/>
      <c r="P13" s="41"/>
      <c r="Q13" s="36"/>
      <c r="R13" s="39"/>
      <c r="S13" s="40">
        <v>2</v>
      </c>
      <c r="T13" s="36">
        <v>39</v>
      </c>
      <c r="U13" s="36">
        <v>2</v>
      </c>
      <c r="V13" s="37">
        <v>2</v>
      </c>
      <c r="W13" s="41">
        <v>40</v>
      </c>
      <c r="X13" s="39">
        <v>5</v>
      </c>
      <c r="Y13" s="40">
        <v>1</v>
      </c>
      <c r="Z13" s="36">
        <v>26</v>
      </c>
      <c r="AA13" s="36">
        <v>2</v>
      </c>
      <c r="AB13" s="37">
        <v>2</v>
      </c>
      <c r="AC13" s="41">
        <v>36</v>
      </c>
      <c r="AD13" s="39">
        <v>4</v>
      </c>
      <c r="AE13" s="40">
        <v>2</v>
      </c>
      <c r="AF13" s="36">
        <v>32</v>
      </c>
      <c r="AG13" s="36">
        <v>0</v>
      </c>
      <c r="AH13" s="37">
        <v>1</v>
      </c>
      <c r="AI13" s="41">
        <v>24</v>
      </c>
      <c r="AJ13" s="39">
        <v>2</v>
      </c>
      <c r="AK13" s="40">
        <f t="shared" ref="AK13:AM13" si="12">SUM(S13+V13+Y13+AB13+AE13+AH13)</f>
        <v>10</v>
      </c>
      <c r="AL13" s="41">
        <f t="shared" si="12"/>
        <v>197</v>
      </c>
      <c r="AM13" s="70">
        <f t="shared" si="12"/>
        <v>15</v>
      </c>
      <c r="AN13" s="32">
        <v>1</v>
      </c>
      <c r="AO13" s="33">
        <v>24</v>
      </c>
      <c r="AP13" s="34">
        <v>1</v>
      </c>
      <c r="AQ13" s="35">
        <v>1</v>
      </c>
      <c r="AR13" s="38">
        <v>26</v>
      </c>
      <c r="AS13" s="36">
        <v>0</v>
      </c>
      <c r="AT13" s="37">
        <f t="shared" ref="AT13:AU13" si="13">AN13+AQ13</f>
        <v>2</v>
      </c>
      <c r="AU13" s="41">
        <f t="shared" si="13"/>
        <v>50</v>
      </c>
      <c r="AV13" s="70">
        <f t="shared" si="2"/>
        <v>1</v>
      </c>
      <c r="AW13" s="32">
        <f t="shared" si="3"/>
        <v>12</v>
      </c>
      <c r="AX13" s="41">
        <f t="shared" si="4"/>
        <v>247</v>
      </c>
      <c r="AY13" s="34">
        <f t="shared" si="5"/>
        <v>16</v>
      </c>
      <c r="AZ13" s="83"/>
    </row>
    <row r="14" spans="1:52" ht="13.5" customHeight="1" x14ac:dyDescent="0.2">
      <c r="A14" s="133"/>
      <c r="B14" s="43" t="s">
        <v>20</v>
      </c>
      <c r="C14" s="32">
        <v>0</v>
      </c>
      <c r="D14" s="33">
        <v>0</v>
      </c>
      <c r="E14" s="34">
        <v>0</v>
      </c>
      <c r="F14" s="33">
        <v>1</v>
      </c>
      <c r="G14" s="41">
        <v>9</v>
      </c>
      <c r="H14" s="36">
        <v>0</v>
      </c>
      <c r="I14" s="37">
        <v>1</v>
      </c>
      <c r="J14" s="38">
        <v>4</v>
      </c>
      <c r="K14" s="39">
        <v>1</v>
      </c>
      <c r="L14" s="40">
        <v>1</v>
      </c>
      <c r="M14" s="36">
        <v>9</v>
      </c>
      <c r="N14" s="36">
        <v>0</v>
      </c>
      <c r="O14" s="37">
        <f t="shared" si="8"/>
        <v>3</v>
      </c>
      <c r="P14" s="41">
        <f t="shared" ref="P14" si="14">D14+G14+J14+M14</f>
        <v>22</v>
      </c>
      <c r="Q14" s="36">
        <v>2</v>
      </c>
      <c r="R14" s="39">
        <f t="shared" ref="R14:R16" si="15">SUM(E14+H14+K14+N14)</f>
        <v>1</v>
      </c>
      <c r="S14" s="40"/>
      <c r="T14" s="36"/>
      <c r="U14" s="36"/>
      <c r="V14" s="37"/>
      <c r="W14" s="41"/>
      <c r="X14" s="39"/>
      <c r="Y14" s="40"/>
      <c r="Z14" s="36"/>
      <c r="AA14" s="36"/>
      <c r="AB14" s="37"/>
      <c r="AC14" s="41"/>
      <c r="AD14" s="39"/>
      <c r="AE14" s="40"/>
      <c r="AF14" s="36"/>
      <c r="AG14" s="36"/>
      <c r="AH14" s="37"/>
      <c r="AI14" s="41"/>
      <c r="AJ14" s="39"/>
      <c r="AK14" s="40"/>
      <c r="AL14" s="41"/>
      <c r="AM14" s="70"/>
      <c r="AN14" s="32"/>
      <c r="AO14" s="33"/>
      <c r="AP14" s="34"/>
      <c r="AQ14" s="35"/>
      <c r="AR14" s="38"/>
      <c r="AS14" s="36"/>
      <c r="AT14" s="37"/>
      <c r="AU14" s="41"/>
      <c r="AV14" s="70"/>
      <c r="AW14" s="32">
        <f t="shared" si="3"/>
        <v>2</v>
      </c>
      <c r="AX14" s="41">
        <f t="shared" si="4"/>
        <v>22</v>
      </c>
      <c r="AY14" s="34">
        <f t="shared" si="5"/>
        <v>1</v>
      </c>
      <c r="AZ14" s="84" t="s">
        <v>46</v>
      </c>
    </row>
    <row r="15" spans="1:52" ht="13.5" customHeight="1" x14ac:dyDescent="0.2">
      <c r="A15" s="130">
        <v>5</v>
      </c>
      <c r="B15" s="31" t="s">
        <v>21</v>
      </c>
      <c r="C15" s="32">
        <v>1</v>
      </c>
      <c r="D15" s="33">
        <v>8</v>
      </c>
      <c r="E15" s="34">
        <v>0</v>
      </c>
      <c r="F15" s="35">
        <v>1</v>
      </c>
      <c r="G15" s="35">
        <v>8</v>
      </c>
      <c r="H15" s="70">
        <v>0</v>
      </c>
      <c r="I15" s="37">
        <v>1</v>
      </c>
      <c r="J15" s="33">
        <v>11</v>
      </c>
      <c r="K15" s="39">
        <v>0</v>
      </c>
      <c r="L15" s="35">
        <v>1</v>
      </c>
      <c r="M15" s="70">
        <v>10</v>
      </c>
      <c r="N15" s="70">
        <v>1</v>
      </c>
      <c r="O15" s="37">
        <f t="shared" ref="O15:P15" si="16">C15+F15+I15+L15</f>
        <v>4</v>
      </c>
      <c r="P15" s="41">
        <f t="shared" si="16"/>
        <v>37</v>
      </c>
      <c r="Q15" s="36">
        <v>4</v>
      </c>
      <c r="R15" s="39">
        <f t="shared" si="15"/>
        <v>1</v>
      </c>
      <c r="S15" s="35">
        <v>1</v>
      </c>
      <c r="T15" s="70">
        <v>14</v>
      </c>
      <c r="U15" s="70">
        <v>4</v>
      </c>
      <c r="V15" s="37">
        <v>1</v>
      </c>
      <c r="W15" s="41">
        <v>10</v>
      </c>
      <c r="X15" s="39">
        <v>0</v>
      </c>
      <c r="Y15" s="35">
        <v>1</v>
      </c>
      <c r="Z15" s="70">
        <v>13</v>
      </c>
      <c r="AA15" s="70">
        <v>2</v>
      </c>
      <c r="AB15" s="37">
        <v>1</v>
      </c>
      <c r="AC15" s="41">
        <v>8</v>
      </c>
      <c r="AD15" s="39">
        <v>2</v>
      </c>
      <c r="AE15" s="35">
        <v>1</v>
      </c>
      <c r="AF15" s="70">
        <v>17</v>
      </c>
      <c r="AG15" s="70">
        <v>1</v>
      </c>
      <c r="AH15" s="37">
        <v>1</v>
      </c>
      <c r="AI15" s="41">
        <v>20</v>
      </c>
      <c r="AJ15" s="39">
        <v>0</v>
      </c>
      <c r="AK15" s="40">
        <f t="shared" ref="AK15:AM15" si="17">SUM(S15+V15+Y15+AB15+AE15+AH15)</f>
        <v>6</v>
      </c>
      <c r="AL15" s="41">
        <f t="shared" si="17"/>
        <v>82</v>
      </c>
      <c r="AM15" s="70">
        <f t="shared" si="17"/>
        <v>9</v>
      </c>
      <c r="AN15" s="32">
        <v>1</v>
      </c>
      <c r="AO15" s="33">
        <v>16</v>
      </c>
      <c r="AP15" s="34">
        <v>1</v>
      </c>
      <c r="AQ15" s="35">
        <v>1</v>
      </c>
      <c r="AR15" s="33">
        <v>12</v>
      </c>
      <c r="AS15" s="70">
        <v>2</v>
      </c>
      <c r="AT15" s="37">
        <f t="shared" ref="AT15:AU15" si="18">AN15+AQ15</f>
        <v>2</v>
      </c>
      <c r="AU15" s="41">
        <f t="shared" si="18"/>
        <v>28</v>
      </c>
      <c r="AV15" s="70">
        <f>SUM(AP15+AS15)</f>
        <v>3</v>
      </c>
      <c r="AW15" s="32">
        <f t="shared" si="3"/>
        <v>12</v>
      </c>
      <c r="AX15" s="41">
        <f t="shared" si="4"/>
        <v>147</v>
      </c>
      <c r="AY15" s="34">
        <f t="shared" si="5"/>
        <v>13</v>
      </c>
      <c r="AZ15" s="85"/>
    </row>
    <row r="16" spans="1:52" ht="13.5" customHeight="1" x14ac:dyDescent="0.2">
      <c r="A16" s="131"/>
      <c r="B16" s="43" t="s">
        <v>22</v>
      </c>
      <c r="C16" s="32">
        <v>1</v>
      </c>
      <c r="D16" s="33">
        <v>8</v>
      </c>
      <c r="E16" s="34">
        <v>2</v>
      </c>
      <c r="F16" s="35">
        <v>1</v>
      </c>
      <c r="G16" s="35">
        <v>8</v>
      </c>
      <c r="H16" s="70">
        <v>2</v>
      </c>
      <c r="I16" s="37">
        <v>1</v>
      </c>
      <c r="J16" s="33">
        <v>10</v>
      </c>
      <c r="K16" s="39">
        <v>2</v>
      </c>
      <c r="L16" s="35">
        <v>1</v>
      </c>
      <c r="M16" s="70">
        <v>9</v>
      </c>
      <c r="N16" s="70">
        <v>1</v>
      </c>
      <c r="O16" s="37">
        <f t="shared" ref="O16:P16" si="19">C16+F16+I16+L16</f>
        <v>4</v>
      </c>
      <c r="P16" s="41">
        <f t="shared" si="19"/>
        <v>35</v>
      </c>
      <c r="Q16" s="36">
        <v>4</v>
      </c>
      <c r="R16" s="39">
        <f t="shared" si="15"/>
        <v>7</v>
      </c>
      <c r="S16" s="35">
        <v>1</v>
      </c>
      <c r="T16" s="70">
        <v>8</v>
      </c>
      <c r="U16" s="70">
        <v>2</v>
      </c>
      <c r="V16" s="37">
        <v>1</v>
      </c>
      <c r="W16" s="41">
        <v>9</v>
      </c>
      <c r="X16" s="39">
        <v>1</v>
      </c>
      <c r="Y16" s="35">
        <v>1</v>
      </c>
      <c r="Z16" s="70">
        <v>8</v>
      </c>
      <c r="AA16" s="70">
        <v>1</v>
      </c>
      <c r="AB16" s="37">
        <v>1</v>
      </c>
      <c r="AC16" s="41">
        <v>8</v>
      </c>
      <c r="AD16" s="39">
        <v>0</v>
      </c>
      <c r="AE16" s="35"/>
      <c r="AF16" s="70"/>
      <c r="AG16" s="70"/>
      <c r="AH16" s="37">
        <v>1</v>
      </c>
      <c r="AI16" s="41">
        <v>9</v>
      </c>
      <c r="AJ16" s="39">
        <v>0</v>
      </c>
      <c r="AK16" s="40">
        <f t="shared" ref="AK16:AM17" si="20">SUM(S16+V16+Y16+AB16+AE16+AH16)</f>
        <v>5</v>
      </c>
      <c r="AL16" s="41">
        <f t="shared" si="20"/>
        <v>42</v>
      </c>
      <c r="AM16" s="70">
        <f t="shared" si="20"/>
        <v>4</v>
      </c>
      <c r="AN16" s="32"/>
      <c r="AO16" s="33"/>
      <c r="AP16" s="34"/>
      <c r="AQ16" s="35"/>
      <c r="AR16" s="33"/>
      <c r="AS16" s="70"/>
      <c r="AT16" s="37"/>
      <c r="AU16" s="41"/>
      <c r="AV16" s="70"/>
      <c r="AW16" s="32">
        <f t="shared" si="3"/>
        <v>9</v>
      </c>
      <c r="AX16" s="41">
        <f t="shared" si="4"/>
        <v>77</v>
      </c>
      <c r="AY16" s="34">
        <f t="shared" si="5"/>
        <v>11</v>
      </c>
      <c r="AZ16" s="85"/>
    </row>
    <row r="17" spans="1:54" ht="35.25" customHeight="1" x14ac:dyDescent="0.2">
      <c r="A17" s="130">
        <v>6</v>
      </c>
      <c r="B17" s="69" t="s">
        <v>48</v>
      </c>
      <c r="C17" s="32"/>
      <c r="D17" s="33"/>
      <c r="E17" s="34"/>
      <c r="F17" s="35"/>
      <c r="G17" s="35"/>
      <c r="H17" s="70"/>
      <c r="I17" s="37"/>
      <c r="J17" s="33"/>
      <c r="K17" s="39"/>
      <c r="L17" s="35"/>
      <c r="M17" s="70"/>
      <c r="N17" s="70"/>
      <c r="O17" s="37"/>
      <c r="P17" s="41"/>
      <c r="Q17" s="36"/>
      <c r="R17" s="39"/>
      <c r="S17" s="35"/>
      <c r="T17" s="70"/>
      <c r="U17" s="70"/>
      <c r="V17" s="37"/>
      <c r="W17" s="41"/>
      <c r="X17" s="39"/>
      <c r="Y17" s="35"/>
      <c r="Z17" s="70"/>
      <c r="AA17" s="70"/>
      <c r="AB17" s="37"/>
      <c r="AC17" s="41"/>
      <c r="AD17" s="39"/>
      <c r="AE17" s="35"/>
      <c r="AF17" s="70"/>
      <c r="AG17" s="70"/>
      <c r="AH17" s="37">
        <v>1</v>
      </c>
      <c r="AI17" s="41">
        <v>9</v>
      </c>
      <c r="AJ17" s="39">
        <v>0</v>
      </c>
      <c r="AK17" s="41">
        <f t="shared" si="20"/>
        <v>1</v>
      </c>
      <c r="AL17" s="41">
        <f t="shared" si="20"/>
        <v>9</v>
      </c>
      <c r="AM17" s="70">
        <f t="shared" si="20"/>
        <v>0</v>
      </c>
      <c r="AN17" s="32">
        <v>2</v>
      </c>
      <c r="AO17" s="33">
        <v>36</v>
      </c>
      <c r="AP17" s="34">
        <v>0</v>
      </c>
      <c r="AQ17" s="35">
        <v>2</v>
      </c>
      <c r="AR17" s="33">
        <v>42</v>
      </c>
      <c r="AS17" s="70">
        <v>0</v>
      </c>
      <c r="AT17" s="37">
        <f t="shared" ref="AT17:AU17" si="21">AN17+AQ17</f>
        <v>4</v>
      </c>
      <c r="AU17" s="41">
        <f t="shared" si="21"/>
        <v>78</v>
      </c>
      <c r="AV17" s="70">
        <f t="shared" ref="AV17:AV21" si="22">SUM(AP17+AS17)</f>
        <v>0</v>
      </c>
      <c r="AW17" s="32">
        <f t="shared" si="4"/>
        <v>5</v>
      </c>
      <c r="AX17" s="41">
        <f t="shared" si="4"/>
        <v>87</v>
      </c>
      <c r="AY17" s="34">
        <f t="shared" si="5"/>
        <v>0</v>
      </c>
      <c r="AZ17" s="86"/>
    </row>
    <row r="18" spans="1:54" ht="15.75" customHeight="1" x14ac:dyDescent="0.25">
      <c r="A18" s="132"/>
      <c r="B18" s="68" t="s">
        <v>23</v>
      </c>
      <c r="C18" s="32"/>
      <c r="D18" s="33"/>
      <c r="E18" s="34"/>
      <c r="F18" s="35"/>
      <c r="G18" s="35"/>
      <c r="H18" s="70"/>
      <c r="I18" s="37"/>
      <c r="J18" s="33"/>
      <c r="K18" s="39"/>
      <c r="L18" s="35"/>
      <c r="M18" s="70"/>
      <c r="N18" s="70"/>
      <c r="O18" s="37"/>
      <c r="P18" s="41"/>
      <c r="Q18" s="36"/>
      <c r="R18" s="39"/>
      <c r="S18" s="35"/>
      <c r="T18" s="70"/>
      <c r="U18" s="70"/>
      <c r="V18" s="37"/>
      <c r="W18" s="41"/>
      <c r="X18" s="39"/>
      <c r="Y18" s="35"/>
      <c r="Z18" s="70"/>
      <c r="AA18" s="70"/>
      <c r="AB18" s="37">
        <v>1</v>
      </c>
      <c r="AC18" s="41">
        <v>9</v>
      </c>
      <c r="AD18" s="39">
        <v>0</v>
      </c>
      <c r="AE18" s="35">
        <v>1</v>
      </c>
      <c r="AF18" s="70">
        <v>14</v>
      </c>
      <c r="AG18" s="70">
        <v>7</v>
      </c>
      <c r="AH18" s="37">
        <v>1</v>
      </c>
      <c r="AI18" s="41">
        <v>9</v>
      </c>
      <c r="AJ18" s="39">
        <v>0</v>
      </c>
      <c r="AK18" s="41">
        <f t="shared" ref="AK18:AM18" si="23">SUM(S18+V18+Y18+AB18+AE18+AH18)</f>
        <v>3</v>
      </c>
      <c r="AL18" s="41">
        <f t="shared" si="23"/>
        <v>32</v>
      </c>
      <c r="AM18" s="70">
        <f t="shared" si="23"/>
        <v>7</v>
      </c>
      <c r="AN18" s="32"/>
      <c r="AO18" s="33"/>
      <c r="AP18" s="34"/>
      <c r="AQ18" s="35"/>
      <c r="AR18" s="33"/>
      <c r="AS18" s="70"/>
      <c r="AT18" s="37"/>
      <c r="AU18" s="41"/>
      <c r="AV18" s="70"/>
      <c r="AW18" s="32">
        <f t="shared" si="3"/>
        <v>3</v>
      </c>
      <c r="AX18" s="41">
        <f t="shared" si="4"/>
        <v>32</v>
      </c>
      <c r="AY18" s="34">
        <f t="shared" si="5"/>
        <v>7</v>
      </c>
      <c r="AZ18" s="86"/>
    </row>
    <row r="19" spans="1:54" ht="33" customHeight="1" x14ac:dyDescent="0.2">
      <c r="A19" s="132"/>
      <c r="B19" s="43" t="s">
        <v>49</v>
      </c>
      <c r="C19" s="32">
        <v>1</v>
      </c>
      <c r="D19" s="33">
        <v>2</v>
      </c>
      <c r="E19" s="34">
        <v>2</v>
      </c>
      <c r="F19" s="35">
        <v>1</v>
      </c>
      <c r="G19" s="35">
        <v>2</v>
      </c>
      <c r="H19" s="36">
        <v>2</v>
      </c>
      <c r="I19" s="37">
        <v>1</v>
      </c>
      <c r="J19" s="38">
        <v>2</v>
      </c>
      <c r="K19" s="39">
        <v>2</v>
      </c>
      <c r="L19" s="40">
        <v>0</v>
      </c>
      <c r="M19" s="36">
        <v>0</v>
      </c>
      <c r="N19" s="36">
        <v>0</v>
      </c>
      <c r="O19" s="37">
        <f t="shared" ref="O19" si="24">C19+F19+I19+L19</f>
        <v>3</v>
      </c>
      <c r="P19" s="41">
        <f t="shared" ref="P19:P20" si="25">D19+G19+J19+M19</f>
        <v>6</v>
      </c>
      <c r="Q19" s="36">
        <v>1</v>
      </c>
      <c r="R19" s="39">
        <f t="shared" ref="R19" si="26">SUM(E19+H19+K19+N19)</f>
        <v>6</v>
      </c>
      <c r="S19" s="40">
        <v>1</v>
      </c>
      <c r="T19" s="36">
        <v>5</v>
      </c>
      <c r="U19" s="36">
        <v>5</v>
      </c>
      <c r="V19" s="37">
        <v>1</v>
      </c>
      <c r="W19" s="41">
        <v>4</v>
      </c>
      <c r="X19" s="39">
        <v>4</v>
      </c>
      <c r="Y19" s="40">
        <v>1</v>
      </c>
      <c r="Z19" s="36">
        <v>2</v>
      </c>
      <c r="AA19" s="36">
        <v>2</v>
      </c>
      <c r="AB19" s="37">
        <v>1</v>
      </c>
      <c r="AC19" s="41">
        <v>4</v>
      </c>
      <c r="AD19" s="39">
        <v>4</v>
      </c>
      <c r="AE19" s="40">
        <v>1</v>
      </c>
      <c r="AF19" s="36">
        <v>6</v>
      </c>
      <c r="AG19" s="36">
        <v>6</v>
      </c>
      <c r="AH19" s="37">
        <v>1</v>
      </c>
      <c r="AI19" s="41">
        <v>6</v>
      </c>
      <c r="AJ19" s="39">
        <v>6</v>
      </c>
      <c r="AK19" s="40">
        <v>3</v>
      </c>
      <c r="AL19" s="41">
        <f t="shared" ref="AL19:AM19" si="27">SUM(T19+W19+Z19+AC19+AF19+AI19)</f>
        <v>27</v>
      </c>
      <c r="AM19" s="70">
        <f t="shared" si="27"/>
        <v>27</v>
      </c>
      <c r="AN19" s="32"/>
      <c r="AO19" s="33"/>
      <c r="AP19" s="34"/>
      <c r="AQ19" s="35"/>
      <c r="AR19" s="38"/>
      <c r="AS19" s="36"/>
      <c r="AT19" s="37"/>
      <c r="AU19" s="41"/>
      <c r="AV19" s="70"/>
      <c r="AW19" s="32">
        <v>4</v>
      </c>
      <c r="AX19" s="41">
        <f t="shared" si="4"/>
        <v>33</v>
      </c>
      <c r="AY19" s="34">
        <f t="shared" si="5"/>
        <v>33</v>
      </c>
      <c r="AZ19" s="84" t="s">
        <v>50</v>
      </c>
    </row>
    <row r="20" spans="1:54" ht="28.5" customHeight="1" x14ac:dyDescent="0.2">
      <c r="A20" s="132"/>
      <c r="B20" s="71" t="s">
        <v>24</v>
      </c>
      <c r="C20" s="72">
        <v>1</v>
      </c>
      <c r="D20" s="48">
        <v>1</v>
      </c>
      <c r="E20" s="73">
        <v>1</v>
      </c>
      <c r="F20" s="35">
        <v>1</v>
      </c>
      <c r="G20" s="74">
        <v>3</v>
      </c>
      <c r="H20" s="50">
        <v>3</v>
      </c>
      <c r="I20" s="51">
        <v>1</v>
      </c>
      <c r="J20" s="48">
        <v>3</v>
      </c>
      <c r="K20" s="52">
        <v>3</v>
      </c>
      <c r="L20" s="53">
        <v>1</v>
      </c>
      <c r="M20" s="50">
        <v>2</v>
      </c>
      <c r="N20" s="50">
        <v>2</v>
      </c>
      <c r="O20" s="37">
        <f t="shared" ref="O20:P22" si="28">C20+F20+I20+L20</f>
        <v>4</v>
      </c>
      <c r="P20" s="41">
        <f t="shared" si="25"/>
        <v>9</v>
      </c>
      <c r="Q20" s="50">
        <v>1</v>
      </c>
      <c r="R20" s="39">
        <f t="shared" ref="R20:R32" si="29">SUM(E20+H20+K20+N20)</f>
        <v>9</v>
      </c>
      <c r="S20" s="53">
        <v>1</v>
      </c>
      <c r="T20" s="50">
        <v>4</v>
      </c>
      <c r="U20" s="50">
        <v>4</v>
      </c>
      <c r="V20" s="37">
        <v>1</v>
      </c>
      <c r="W20" s="41">
        <v>2</v>
      </c>
      <c r="X20" s="39">
        <v>2</v>
      </c>
      <c r="Y20" s="53">
        <v>0</v>
      </c>
      <c r="Z20" s="50">
        <v>0</v>
      </c>
      <c r="AA20" s="50">
        <v>0</v>
      </c>
      <c r="AB20" s="37">
        <v>1</v>
      </c>
      <c r="AC20" s="41">
        <v>1</v>
      </c>
      <c r="AD20" s="39">
        <v>1</v>
      </c>
      <c r="AE20" s="53">
        <v>1</v>
      </c>
      <c r="AF20" s="50">
        <v>5</v>
      </c>
      <c r="AG20" s="50">
        <v>5</v>
      </c>
      <c r="AH20" s="37">
        <v>0</v>
      </c>
      <c r="AI20" s="41">
        <v>0</v>
      </c>
      <c r="AJ20" s="39">
        <v>0</v>
      </c>
      <c r="AK20" s="40">
        <v>2</v>
      </c>
      <c r="AL20" s="41">
        <f t="shared" ref="AL20:AM20" si="30">SUM(T20+W20+Z20+AC20+AF20+AI20)</f>
        <v>12</v>
      </c>
      <c r="AM20" s="70">
        <f t="shared" si="30"/>
        <v>12</v>
      </c>
      <c r="AN20" s="72"/>
      <c r="AO20" s="48"/>
      <c r="AP20" s="73"/>
      <c r="AQ20" s="74"/>
      <c r="AR20" s="48"/>
      <c r="AS20" s="50"/>
      <c r="AT20" s="37"/>
      <c r="AU20" s="41"/>
      <c r="AV20" s="70"/>
      <c r="AW20" s="32">
        <f t="shared" ref="AW20:AW32" si="31">SUM(Q20+AK20+AT20)</f>
        <v>3</v>
      </c>
      <c r="AX20" s="41">
        <f t="shared" ref="AW20:AX32" si="32">P20+AL20+AU20</f>
        <v>21</v>
      </c>
      <c r="AY20" s="34">
        <f t="shared" ref="AY20:AY32" si="33">SUM(R20+AM20+AV20)</f>
        <v>21</v>
      </c>
      <c r="AZ20" s="84" t="s">
        <v>52</v>
      </c>
    </row>
    <row r="21" spans="1:54" ht="15.75" customHeight="1" x14ac:dyDescent="0.25">
      <c r="A21" s="133"/>
      <c r="B21" s="75" t="s">
        <v>25</v>
      </c>
      <c r="C21" s="72"/>
      <c r="D21" s="48"/>
      <c r="E21" s="73"/>
      <c r="F21" s="35"/>
      <c r="G21" s="74"/>
      <c r="H21" s="50"/>
      <c r="I21" s="51"/>
      <c r="J21" s="48"/>
      <c r="K21" s="52"/>
      <c r="L21" s="53"/>
      <c r="M21" s="50"/>
      <c r="N21" s="50"/>
      <c r="O21" s="37"/>
      <c r="P21" s="41"/>
      <c r="Q21" s="50"/>
      <c r="R21" s="39"/>
      <c r="S21" s="53"/>
      <c r="T21" s="50"/>
      <c r="U21" s="50"/>
      <c r="V21" s="37"/>
      <c r="W21" s="41"/>
      <c r="X21" s="39"/>
      <c r="Y21" s="53"/>
      <c r="Z21" s="50"/>
      <c r="AA21" s="50"/>
      <c r="AB21" s="37"/>
      <c r="AC21" s="41"/>
      <c r="AD21" s="39"/>
      <c r="AE21" s="53"/>
      <c r="AF21" s="50"/>
      <c r="AG21" s="50"/>
      <c r="AH21" s="37">
        <v>1</v>
      </c>
      <c r="AI21" s="41">
        <v>2</v>
      </c>
      <c r="AJ21" s="39">
        <v>2</v>
      </c>
      <c r="AK21" s="40">
        <v>0</v>
      </c>
      <c r="AL21" s="41">
        <f t="shared" ref="AL21:AM21" si="34">SUM(T21+W21+Z21+AC21+AF21+AI21)</f>
        <v>2</v>
      </c>
      <c r="AM21" s="70">
        <f t="shared" si="34"/>
        <v>2</v>
      </c>
      <c r="AN21" s="72">
        <v>0</v>
      </c>
      <c r="AO21" s="48">
        <v>0</v>
      </c>
      <c r="AP21" s="73">
        <v>0</v>
      </c>
      <c r="AQ21" s="74">
        <v>1</v>
      </c>
      <c r="AR21" s="48">
        <v>5</v>
      </c>
      <c r="AS21" s="50">
        <v>5</v>
      </c>
      <c r="AT21" s="37">
        <f t="shared" ref="AT21" si="35">AN21+AQ21</f>
        <v>1</v>
      </c>
      <c r="AU21" s="41">
        <f>AO21+AR21</f>
        <v>5</v>
      </c>
      <c r="AV21" s="70">
        <f t="shared" si="22"/>
        <v>5</v>
      </c>
      <c r="AW21" s="32">
        <v>1</v>
      </c>
      <c r="AX21" s="41">
        <f t="shared" ref="AX21" si="36">P21+AL21+AU21</f>
        <v>7</v>
      </c>
      <c r="AY21" s="34">
        <f t="shared" ref="AY21" si="37">SUM(R21+AM21+AV21)</f>
        <v>7</v>
      </c>
      <c r="AZ21" s="87" t="s">
        <v>51</v>
      </c>
    </row>
    <row r="22" spans="1:54" ht="15.75" customHeight="1" x14ac:dyDescent="0.2">
      <c r="A22" s="30">
        <v>7</v>
      </c>
      <c r="B22" s="31" t="s">
        <v>26</v>
      </c>
      <c r="C22" s="32">
        <v>4</v>
      </c>
      <c r="D22" s="33">
        <v>72</v>
      </c>
      <c r="E22" s="34">
        <v>9</v>
      </c>
      <c r="F22" s="35">
        <v>3</v>
      </c>
      <c r="G22" s="35">
        <v>72</v>
      </c>
      <c r="H22" s="36">
        <v>7</v>
      </c>
      <c r="I22" s="37">
        <v>4</v>
      </c>
      <c r="J22" s="38">
        <v>77</v>
      </c>
      <c r="K22" s="39">
        <v>14</v>
      </c>
      <c r="L22" s="40">
        <v>4</v>
      </c>
      <c r="M22" s="36">
        <v>86</v>
      </c>
      <c r="N22" s="36">
        <v>14</v>
      </c>
      <c r="O22" s="37">
        <f t="shared" si="28"/>
        <v>15</v>
      </c>
      <c r="P22" s="41">
        <f t="shared" si="28"/>
        <v>307</v>
      </c>
      <c r="Q22" s="36">
        <v>15</v>
      </c>
      <c r="R22" s="39">
        <f t="shared" si="29"/>
        <v>44</v>
      </c>
      <c r="S22" s="40">
        <v>6</v>
      </c>
      <c r="T22" s="36">
        <v>140</v>
      </c>
      <c r="U22" s="36">
        <v>17</v>
      </c>
      <c r="V22" s="37">
        <v>5</v>
      </c>
      <c r="W22" s="41">
        <v>118</v>
      </c>
      <c r="X22" s="39">
        <v>14</v>
      </c>
      <c r="Y22" s="40">
        <v>5</v>
      </c>
      <c r="Z22" s="36">
        <v>122</v>
      </c>
      <c r="AA22" s="36">
        <v>11</v>
      </c>
      <c r="AB22" s="37">
        <v>4</v>
      </c>
      <c r="AC22" s="41">
        <v>117</v>
      </c>
      <c r="AD22" s="39">
        <v>11</v>
      </c>
      <c r="AE22" s="40">
        <v>1</v>
      </c>
      <c r="AF22" s="36">
        <v>22</v>
      </c>
      <c r="AG22" s="36">
        <v>8</v>
      </c>
      <c r="AH22" s="37">
        <v>1</v>
      </c>
      <c r="AI22" s="41">
        <v>22</v>
      </c>
      <c r="AJ22" s="39">
        <v>5</v>
      </c>
      <c r="AK22" s="40">
        <f t="shared" ref="AK22:AM22" si="38">SUM(S22+V22+Y22+AB22+AE22+AH22)</f>
        <v>22</v>
      </c>
      <c r="AL22" s="41">
        <f t="shared" si="38"/>
        <v>541</v>
      </c>
      <c r="AM22" s="70">
        <f t="shared" si="38"/>
        <v>66</v>
      </c>
      <c r="AN22" s="32"/>
      <c r="AO22" s="33"/>
      <c r="AP22" s="34"/>
      <c r="AQ22" s="35"/>
      <c r="AR22" s="38"/>
      <c r="AS22" s="36"/>
      <c r="AT22" s="37"/>
      <c r="AU22" s="41"/>
      <c r="AV22" s="70"/>
      <c r="AW22" s="32">
        <f t="shared" si="31"/>
        <v>37</v>
      </c>
      <c r="AX22" s="41">
        <f t="shared" si="32"/>
        <v>848</v>
      </c>
      <c r="AY22" s="34">
        <f t="shared" si="33"/>
        <v>110</v>
      </c>
      <c r="AZ22" s="88"/>
    </row>
    <row r="23" spans="1:54" ht="15.75" customHeight="1" x14ac:dyDescent="0.2">
      <c r="A23" s="30">
        <v>8</v>
      </c>
      <c r="B23" s="31" t="s">
        <v>27</v>
      </c>
      <c r="C23" s="32">
        <v>4</v>
      </c>
      <c r="D23" s="33">
        <v>76</v>
      </c>
      <c r="E23" s="34">
        <v>3</v>
      </c>
      <c r="F23" s="35">
        <v>4</v>
      </c>
      <c r="G23" s="35">
        <v>89</v>
      </c>
      <c r="H23" s="36">
        <v>6</v>
      </c>
      <c r="I23" s="37">
        <v>3</v>
      </c>
      <c r="J23" s="38">
        <v>69</v>
      </c>
      <c r="K23" s="39">
        <v>3</v>
      </c>
      <c r="L23" s="40">
        <v>4</v>
      </c>
      <c r="M23" s="36">
        <v>87</v>
      </c>
      <c r="N23" s="36">
        <v>6</v>
      </c>
      <c r="O23" s="41">
        <f t="shared" ref="O23:P23" si="39">C23+F23+I23+L23</f>
        <v>15</v>
      </c>
      <c r="P23" s="41">
        <f t="shared" si="39"/>
        <v>321</v>
      </c>
      <c r="Q23" s="36">
        <v>15</v>
      </c>
      <c r="R23" s="39">
        <f t="shared" si="29"/>
        <v>18</v>
      </c>
      <c r="S23" s="40">
        <v>5</v>
      </c>
      <c r="T23" s="36">
        <v>123</v>
      </c>
      <c r="U23" s="36">
        <v>8</v>
      </c>
      <c r="V23" s="37">
        <v>5</v>
      </c>
      <c r="W23" s="41">
        <v>140</v>
      </c>
      <c r="X23" s="39">
        <v>9</v>
      </c>
      <c r="Y23" s="40">
        <v>5</v>
      </c>
      <c r="Z23" s="36">
        <v>117</v>
      </c>
      <c r="AA23" s="36">
        <v>7</v>
      </c>
      <c r="AB23" s="37">
        <v>5</v>
      </c>
      <c r="AC23" s="41">
        <v>133</v>
      </c>
      <c r="AD23" s="39">
        <v>12</v>
      </c>
      <c r="AE23" s="40"/>
      <c r="AF23" s="36"/>
      <c r="AG23" s="36"/>
      <c r="AH23" s="37"/>
      <c r="AI23" s="41"/>
      <c r="AJ23" s="39"/>
      <c r="AK23" s="40">
        <f t="shared" ref="AK23:AM23" si="40">SUM(S23+V23+Y23+AB23+AE23+AH23)</f>
        <v>20</v>
      </c>
      <c r="AL23" s="41">
        <f t="shared" si="40"/>
        <v>513</v>
      </c>
      <c r="AM23" s="70">
        <f t="shared" si="40"/>
        <v>36</v>
      </c>
      <c r="AN23" s="32"/>
      <c r="AO23" s="33"/>
      <c r="AP23" s="34"/>
      <c r="AQ23" s="35"/>
      <c r="AR23" s="38"/>
      <c r="AS23" s="36"/>
      <c r="AT23" s="37"/>
      <c r="AU23" s="41"/>
      <c r="AV23" s="70"/>
      <c r="AW23" s="32">
        <f t="shared" si="31"/>
        <v>35</v>
      </c>
      <c r="AX23" s="41">
        <f t="shared" si="32"/>
        <v>834</v>
      </c>
      <c r="AY23" s="34">
        <f t="shared" si="33"/>
        <v>54</v>
      </c>
      <c r="AZ23" s="87"/>
    </row>
    <row r="24" spans="1:54" ht="15.75" customHeight="1" x14ac:dyDescent="0.2">
      <c r="A24" s="42"/>
      <c r="B24" s="43" t="s">
        <v>28</v>
      </c>
      <c r="C24" s="32">
        <v>1</v>
      </c>
      <c r="D24" s="33">
        <v>3</v>
      </c>
      <c r="E24" s="111">
        <v>2</v>
      </c>
      <c r="F24" s="35">
        <v>1</v>
      </c>
      <c r="G24" s="35">
        <v>8</v>
      </c>
      <c r="H24" s="36">
        <v>2</v>
      </c>
      <c r="I24" s="37">
        <v>1</v>
      </c>
      <c r="J24" s="38">
        <v>8</v>
      </c>
      <c r="K24" s="39">
        <v>1</v>
      </c>
      <c r="L24" s="40">
        <v>1</v>
      </c>
      <c r="M24" s="36">
        <v>6</v>
      </c>
      <c r="N24" s="110">
        <v>1</v>
      </c>
      <c r="O24" s="37">
        <f t="shared" ref="O24:P24" si="41">C24+F24+I24+L24</f>
        <v>4</v>
      </c>
      <c r="P24" s="41">
        <f t="shared" si="41"/>
        <v>25</v>
      </c>
      <c r="Q24" s="36">
        <v>3</v>
      </c>
      <c r="R24" s="39">
        <f t="shared" si="29"/>
        <v>6</v>
      </c>
      <c r="S24" s="40"/>
      <c r="T24" s="36"/>
      <c r="U24" s="36"/>
      <c r="V24" s="37"/>
      <c r="W24" s="41"/>
      <c r="X24" s="39"/>
      <c r="Y24" s="40"/>
      <c r="Z24" s="36"/>
      <c r="AA24" s="36"/>
      <c r="AB24" s="37"/>
      <c r="AC24" s="41"/>
      <c r="AD24" s="39"/>
      <c r="AE24" s="40"/>
      <c r="AF24" s="36"/>
      <c r="AG24" s="36"/>
      <c r="AH24" s="37"/>
      <c r="AI24" s="41"/>
      <c r="AJ24" s="39"/>
      <c r="AK24" s="40"/>
      <c r="AL24" s="41"/>
      <c r="AM24" s="70"/>
      <c r="AN24" s="32"/>
      <c r="AO24" s="33"/>
      <c r="AP24" s="34"/>
      <c r="AQ24" s="35"/>
      <c r="AR24" s="38"/>
      <c r="AS24" s="36"/>
      <c r="AT24" s="37"/>
      <c r="AU24" s="41"/>
      <c r="AV24" s="70"/>
      <c r="AW24" s="32">
        <f t="shared" si="31"/>
        <v>3</v>
      </c>
      <c r="AX24" s="41">
        <f t="shared" si="32"/>
        <v>25</v>
      </c>
      <c r="AY24" s="34">
        <f t="shared" si="33"/>
        <v>6</v>
      </c>
      <c r="AZ24" s="87" t="s">
        <v>47</v>
      </c>
    </row>
    <row r="25" spans="1:54" ht="15.75" customHeight="1" x14ac:dyDescent="0.2">
      <c r="A25" s="30">
        <v>9</v>
      </c>
      <c r="B25" s="31" t="s">
        <v>29</v>
      </c>
      <c r="C25" s="32">
        <v>1</v>
      </c>
      <c r="D25" s="33">
        <v>7</v>
      </c>
      <c r="E25" s="34">
        <v>0</v>
      </c>
      <c r="F25" s="35">
        <v>1</v>
      </c>
      <c r="G25" s="35">
        <v>6</v>
      </c>
      <c r="H25" s="36">
        <v>0</v>
      </c>
      <c r="I25" s="37">
        <v>1</v>
      </c>
      <c r="J25" s="38">
        <v>9</v>
      </c>
      <c r="K25" s="39">
        <v>1</v>
      </c>
      <c r="L25" s="40">
        <v>1</v>
      </c>
      <c r="M25" s="36">
        <v>8</v>
      </c>
      <c r="N25" s="36">
        <v>0</v>
      </c>
      <c r="O25" s="37">
        <f t="shared" ref="O25:P25" si="42">C25+F25+I25+L25</f>
        <v>4</v>
      </c>
      <c r="P25" s="41">
        <f t="shared" si="42"/>
        <v>30</v>
      </c>
      <c r="Q25" s="36">
        <v>3</v>
      </c>
      <c r="R25" s="39">
        <f t="shared" si="29"/>
        <v>1</v>
      </c>
      <c r="S25" s="40">
        <v>1</v>
      </c>
      <c r="T25" s="36">
        <v>11</v>
      </c>
      <c r="U25" s="36">
        <v>1</v>
      </c>
      <c r="V25" s="37">
        <v>1</v>
      </c>
      <c r="W25" s="41">
        <v>10</v>
      </c>
      <c r="X25" s="39">
        <v>0</v>
      </c>
      <c r="Y25" s="40">
        <v>1</v>
      </c>
      <c r="Z25" s="36">
        <v>13</v>
      </c>
      <c r="AA25" s="36">
        <v>0</v>
      </c>
      <c r="AB25" s="37">
        <v>1</v>
      </c>
      <c r="AC25" s="41">
        <v>13</v>
      </c>
      <c r="AD25" s="39">
        <v>2</v>
      </c>
      <c r="AE25" s="40">
        <v>1</v>
      </c>
      <c r="AF25" s="36">
        <v>11</v>
      </c>
      <c r="AG25" s="36">
        <v>1</v>
      </c>
      <c r="AH25" s="37">
        <v>1</v>
      </c>
      <c r="AI25" s="41">
        <v>13</v>
      </c>
      <c r="AJ25" s="39">
        <v>1</v>
      </c>
      <c r="AK25" s="40">
        <f t="shared" ref="AK25:AM25" si="43">SUM(S25+V25+Y25+AB25+AE25+AH25)</f>
        <v>6</v>
      </c>
      <c r="AL25" s="41">
        <f t="shared" si="43"/>
        <v>71</v>
      </c>
      <c r="AM25" s="70">
        <f t="shared" si="43"/>
        <v>5</v>
      </c>
      <c r="AN25" s="32"/>
      <c r="AO25" s="33"/>
      <c r="AP25" s="34"/>
      <c r="AQ25" s="35"/>
      <c r="AR25" s="38"/>
      <c r="AS25" s="36"/>
      <c r="AT25" s="37"/>
      <c r="AU25" s="41"/>
      <c r="AV25" s="70"/>
      <c r="AW25" s="32">
        <f t="shared" si="31"/>
        <v>9</v>
      </c>
      <c r="AX25" s="41">
        <f t="shared" si="32"/>
        <v>101</v>
      </c>
      <c r="AY25" s="34">
        <f t="shared" si="33"/>
        <v>6</v>
      </c>
      <c r="AZ25" s="87" t="s">
        <v>53</v>
      </c>
    </row>
    <row r="26" spans="1:54" s="17" customFormat="1" ht="15" customHeight="1" x14ac:dyDescent="0.2">
      <c r="A26" s="91">
        <v>10</v>
      </c>
      <c r="B26" s="92" t="s">
        <v>30</v>
      </c>
      <c r="C26" s="19">
        <v>1</v>
      </c>
      <c r="D26" s="20">
        <v>16</v>
      </c>
      <c r="E26" s="21">
        <v>0</v>
      </c>
      <c r="F26" s="22">
        <v>1</v>
      </c>
      <c r="G26" s="22">
        <v>10</v>
      </c>
      <c r="H26" s="27">
        <v>2</v>
      </c>
      <c r="I26" s="24">
        <v>1</v>
      </c>
      <c r="J26" s="93">
        <v>8</v>
      </c>
      <c r="K26" s="25">
        <v>0</v>
      </c>
      <c r="L26" s="28">
        <v>1</v>
      </c>
      <c r="M26" s="27">
        <v>14</v>
      </c>
      <c r="N26" s="27">
        <v>0</v>
      </c>
      <c r="O26" s="24">
        <f t="shared" ref="O26:P26" si="44">C26+F26+I26+L26</f>
        <v>4</v>
      </c>
      <c r="P26" s="26">
        <f t="shared" si="44"/>
        <v>48</v>
      </c>
      <c r="Q26" s="27">
        <v>4</v>
      </c>
      <c r="R26" s="25">
        <f t="shared" si="29"/>
        <v>2</v>
      </c>
      <c r="S26" s="28">
        <v>1</v>
      </c>
      <c r="T26" s="27">
        <v>17</v>
      </c>
      <c r="U26" s="27">
        <v>2</v>
      </c>
      <c r="V26" s="24">
        <v>1</v>
      </c>
      <c r="W26" s="26">
        <v>14</v>
      </c>
      <c r="X26" s="25">
        <v>2</v>
      </c>
      <c r="Y26" s="28">
        <v>1</v>
      </c>
      <c r="Z26" s="27">
        <v>12</v>
      </c>
      <c r="AA26" s="27">
        <v>1</v>
      </c>
      <c r="AB26" s="24">
        <v>1</v>
      </c>
      <c r="AC26" s="26">
        <v>11</v>
      </c>
      <c r="AD26" s="25">
        <v>2</v>
      </c>
      <c r="AE26" s="28">
        <v>1</v>
      </c>
      <c r="AF26" s="27">
        <v>8</v>
      </c>
      <c r="AG26" s="27">
        <v>0</v>
      </c>
      <c r="AH26" s="24">
        <v>0</v>
      </c>
      <c r="AI26" s="26">
        <v>0</v>
      </c>
      <c r="AJ26" s="25">
        <v>0</v>
      </c>
      <c r="AK26" s="28">
        <f t="shared" ref="AK26:AM26" si="45">SUM(S26+V26+Y26+AB26+AE26+AH26)</f>
        <v>5</v>
      </c>
      <c r="AL26" s="26">
        <f t="shared" si="45"/>
        <v>62</v>
      </c>
      <c r="AM26" s="23">
        <f t="shared" si="45"/>
        <v>7</v>
      </c>
      <c r="AN26" s="19"/>
      <c r="AO26" s="20"/>
      <c r="AP26" s="21"/>
      <c r="AQ26" s="22"/>
      <c r="AR26" s="93"/>
      <c r="AS26" s="27"/>
      <c r="AT26" s="24"/>
      <c r="AU26" s="26"/>
      <c r="AV26" s="23"/>
      <c r="AW26" s="19">
        <f t="shared" si="31"/>
        <v>9</v>
      </c>
      <c r="AX26" s="26">
        <f t="shared" si="32"/>
        <v>110</v>
      </c>
      <c r="AY26" s="21">
        <f t="shared" si="33"/>
        <v>9</v>
      </c>
      <c r="AZ26" s="94"/>
      <c r="BA26" s="18"/>
      <c r="BB26" s="18"/>
    </row>
    <row r="27" spans="1:54" ht="15" customHeight="1" x14ac:dyDescent="0.2">
      <c r="A27" s="91">
        <v>11</v>
      </c>
      <c r="B27" s="92" t="s">
        <v>31</v>
      </c>
      <c r="C27" s="19">
        <v>1</v>
      </c>
      <c r="D27" s="20">
        <v>10</v>
      </c>
      <c r="E27" s="21">
        <v>0</v>
      </c>
      <c r="F27" s="22">
        <v>1</v>
      </c>
      <c r="G27" s="22">
        <v>10</v>
      </c>
      <c r="H27" s="27">
        <v>4</v>
      </c>
      <c r="I27" s="24">
        <v>1</v>
      </c>
      <c r="J27" s="93">
        <v>12</v>
      </c>
      <c r="K27" s="25">
        <v>1</v>
      </c>
      <c r="L27" s="28">
        <v>2</v>
      </c>
      <c r="M27" s="27">
        <v>24</v>
      </c>
      <c r="N27" s="27">
        <v>2</v>
      </c>
      <c r="O27" s="24">
        <f t="shared" ref="O27:P27" si="46">C27+F27+I27+L27</f>
        <v>5</v>
      </c>
      <c r="P27" s="26">
        <f t="shared" si="46"/>
        <v>56</v>
      </c>
      <c r="Q27" s="27">
        <v>5</v>
      </c>
      <c r="R27" s="25">
        <f>SUM(E27+H27+K27+N27)</f>
        <v>7</v>
      </c>
      <c r="S27" s="28">
        <v>1</v>
      </c>
      <c r="T27" s="27">
        <v>15</v>
      </c>
      <c r="U27" s="27">
        <v>2</v>
      </c>
      <c r="V27" s="24">
        <v>1</v>
      </c>
      <c r="W27" s="26">
        <v>15</v>
      </c>
      <c r="X27" s="25">
        <v>4</v>
      </c>
      <c r="Y27" s="28">
        <v>1</v>
      </c>
      <c r="Z27" s="27">
        <v>15</v>
      </c>
      <c r="AA27" s="27">
        <v>0</v>
      </c>
      <c r="AB27" s="24">
        <v>1</v>
      </c>
      <c r="AC27" s="26">
        <v>14</v>
      </c>
      <c r="AD27" s="25">
        <v>1</v>
      </c>
      <c r="AE27" s="28"/>
      <c r="AF27" s="27"/>
      <c r="AG27" s="27"/>
      <c r="AH27" s="24">
        <v>1</v>
      </c>
      <c r="AI27" s="26">
        <v>9</v>
      </c>
      <c r="AJ27" s="25">
        <v>4</v>
      </c>
      <c r="AK27" s="28">
        <f t="shared" ref="AK27:AM27" si="47">SUM(S27+V27+Y27+AB27+AE27+AH27)</f>
        <v>5</v>
      </c>
      <c r="AL27" s="26">
        <f t="shared" ref="AL27:AM28" si="48">SUM(T27+W27+Z27+AC27+AF27+AI27)</f>
        <v>68</v>
      </c>
      <c r="AM27" s="23">
        <f t="shared" si="47"/>
        <v>11</v>
      </c>
      <c r="AN27" s="19"/>
      <c r="AO27" s="20"/>
      <c r="AP27" s="21"/>
      <c r="AQ27" s="22"/>
      <c r="AR27" s="93"/>
      <c r="AS27" s="27"/>
      <c r="AT27" s="24"/>
      <c r="AU27" s="26"/>
      <c r="AV27" s="23"/>
      <c r="AW27" s="19">
        <f t="shared" si="31"/>
        <v>10</v>
      </c>
      <c r="AX27" s="26">
        <f t="shared" si="32"/>
        <v>124</v>
      </c>
      <c r="AY27" s="21">
        <f t="shared" si="33"/>
        <v>18</v>
      </c>
      <c r="AZ27" s="94"/>
      <c r="BA27" s="18"/>
      <c r="BB27" s="18"/>
    </row>
    <row r="28" spans="1:54" ht="15" customHeight="1" x14ac:dyDescent="0.2">
      <c r="A28" s="30">
        <v>12</v>
      </c>
      <c r="B28" s="31" t="s">
        <v>32</v>
      </c>
      <c r="C28" s="32">
        <v>1</v>
      </c>
      <c r="D28" s="33">
        <v>9</v>
      </c>
      <c r="E28" s="34">
        <v>1</v>
      </c>
      <c r="F28" s="35">
        <v>1</v>
      </c>
      <c r="G28" s="35">
        <v>9</v>
      </c>
      <c r="H28" s="36">
        <v>2</v>
      </c>
      <c r="I28" s="37">
        <v>1</v>
      </c>
      <c r="J28" s="38">
        <v>9</v>
      </c>
      <c r="K28" s="39">
        <v>0</v>
      </c>
      <c r="L28" s="40">
        <v>1</v>
      </c>
      <c r="M28" s="36">
        <v>10</v>
      </c>
      <c r="N28" s="36">
        <v>2</v>
      </c>
      <c r="O28" s="41">
        <f>C28+F28+I28+L28</f>
        <v>4</v>
      </c>
      <c r="P28" s="41">
        <f>D28+G28+J28+M28</f>
        <v>37</v>
      </c>
      <c r="Q28" s="36">
        <v>4</v>
      </c>
      <c r="R28" s="39">
        <f t="shared" si="29"/>
        <v>5</v>
      </c>
      <c r="S28" s="40">
        <v>1</v>
      </c>
      <c r="T28" s="36">
        <v>10</v>
      </c>
      <c r="U28" s="36">
        <v>0</v>
      </c>
      <c r="V28" s="37">
        <v>1</v>
      </c>
      <c r="W28" s="41">
        <v>13</v>
      </c>
      <c r="X28" s="39">
        <v>0</v>
      </c>
      <c r="Y28" s="40">
        <v>1</v>
      </c>
      <c r="Z28" s="36">
        <v>8</v>
      </c>
      <c r="AA28" s="36">
        <v>1</v>
      </c>
      <c r="AB28" s="37">
        <v>1</v>
      </c>
      <c r="AC28" s="41">
        <v>10</v>
      </c>
      <c r="AD28" s="39">
        <v>0</v>
      </c>
      <c r="AE28" s="40">
        <v>1</v>
      </c>
      <c r="AF28" s="36">
        <v>9</v>
      </c>
      <c r="AG28" s="36">
        <v>1</v>
      </c>
      <c r="AH28" s="37">
        <v>0</v>
      </c>
      <c r="AI28" s="41">
        <v>0</v>
      </c>
      <c r="AJ28" s="39">
        <v>0</v>
      </c>
      <c r="AK28" s="40">
        <f t="shared" ref="AK28:AM29" si="49">SUM(S28+V28+Y28+AB28+AE28+AH28)</f>
        <v>5</v>
      </c>
      <c r="AL28" s="41">
        <f t="shared" si="48"/>
        <v>50</v>
      </c>
      <c r="AM28" s="70">
        <f t="shared" si="48"/>
        <v>2</v>
      </c>
      <c r="AN28" s="56"/>
      <c r="AO28" s="57"/>
      <c r="AP28" s="34"/>
      <c r="AQ28" s="35"/>
      <c r="AR28" s="38"/>
      <c r="AS28" s="36"/>
      <c r="AT28" s="37"/>
      <c r="AU28" s="41"/>
      <c r="AV28" s="70"/>
      <c r="AW28" s="32">
        <f t="shared" si="32"/>
        <v>9</v>
      </c>
      <c r="AX28" s="41">
        <f t="shared" si="32"/>
        <v>87</v>
      </c>
      <c r="AY28" s="34">
        <f t="shared" si="33"/>
        <v>7</v>
      </c>
      <c r="AZ28" s="88"/>
      <c r="BA28" s="18"/>
      <c r="BB28" s="18"/>
    </row>
    <row r="29" spans="1:54" ht="15" customHeight="1" x14ac:dyDescent="0.2">
      <c r="A29" s="30">
        <v>13</v>
      </c>
      <c r="B29" s="31" t="s">
        <v>33</v>
      </c>
      <c r="C29" s="32">
        <v>1</v>
      </c>
      <c r="D29" s="33">
        <v>10</v>
      </c>
      <c r="E29" s="34">
        <v>0</v>
      </c>
      <c r="F29" s="35">
        <v>1</v>
      </c>
      <c r="G29" s="35">
        <v>10</v>
      </c>
      <c r="H29" s="36">
        <v>1</v>
      </c>
      <c r="I29" s="37">
        <v>1</v>
      </c>
      <c r="J29" s="38">
        <v>9</v>
      </c>
      <c r="K29" s="39">
        <v>1</v>
      </c>
      <c r="L29" s="40">
        <v>1</v>
      </c>
      <c r="M29" s="36">
        <v>8</v>
      </c>
      <c r="N29" s="36">
        <v>0</v>
      </c>
      <c r="O29" s="37">
        <f t="shared" ref="O29:P29" si="50">C29+F29+I29+L29</f>
        <v>4</v>
      </c>
      <c r="P29" s="41">
        <f t="shared" si="50"/>
        <v>37</v>
      </c>
      <c r="Q29" s="36">
        <v>4</v>
      </c>
      <c r="R29" s="39">
        <f t="shared" si="29"/>
        <v>2</v>
      </c>
      <c r="S29" s="40">
        <v>1</v>
      </c>
      <c r="T29" s="36">
        <v>14</v>
      </c>
      <c r="U29" s="36">
        <v>1</v>
      </c>
      <c r="V29" s="37">
        <v>1</v>
      </c>
      <c r="W29" s="41">
        <v>10</v>
      </c>
      <c r="X29" s="39">
        <v>1</v>
      </c>
      <c r="Y29" s="40">
        <v>1</v>
      </c>
      <c r="Z29" s="36">
        <v>11</v>
      </c>
      <c r="AA29" s="36">
        <v>1</v>
      </c>
      <c r="AB29" s="37">
        <v>1</v>
      </c>
      <c r="AC29" s="41">
        <v>15</v>
      </c>
      <c r="AD29" s="39">
        <v>5</v>
      </c>
      <c r="AE29" s="40">
        <v>1</v>
      </c>
      <c r="AF29" s="36">
        <v>10</v>
      </c>
      <c r="AG29" s="36">
        <v>0</v>
      </c>
      <c r="AH29" s="37">
        <v>1</v>
      </c>
      <c r="AI29" s="41">
        <v>8</v>
      </c>
      <c r="AJ29" s="39">
        <v>3</v>
      </c>
      <c r="AK29" s="40">
        <f t="shared" si="49"/>
        <v>6</v>
      </c>
      <c r="AL29" s="41">
        <f t="shared" si="49"/>
        <v>68</v>
      </c>
      <c r="AM29" s="70">
        <f t="shared" si="49"/>
        <v>11</v>
      </c>
      <c r="AN29" s="81"/>
      <c r="AO29" s="80"/>
      <c r="AP29" s="79"/>
      <c r="AQ29" s="35"/>
      <c r="AR29" s="38"/>
      <c r="AS29" s="36"/>
      <c r="AT29" s="37"/>
      <c r="AU29" s="41"/>
      <c r="AV29" s="70"/>
      <c r="AW29" s="32">
        <f t="shared" si="32"/>
        <v>10</v>
      </c>
      <c r="AX29" s="41">
        <f t="shared" si="32"/>
        <v>105</v>
      </c>
      <c r="AY29" s="34">
        <f t="shared" si="33"/>
        <v>13</v>
      </c>
      <c r="AZ29" s="87"/>
      <c r="BA29" s="18"/>
      <c r="BB29" s="18"/>
    </row>
    <row r="30" spans="1:54" ht="15" customHeight="1" x14ac:dyDescent="0.2">
      <c r="A30" s="30">
        <v>3</v>
      </c>
      <c r="B30" s="31" t="s">
        <v>34</v>
      </c>
      <c r="C30" s="32">
        <v>4</v>
      </c>
      <c r="D30" s="33">
        <v>66</v>
      </c>
      <c r="E30" s="34">
        <v>17</v>
      </c>
      <c r="F30" s="35">
        <v>3</v>
      </c>
      <c r="G30" s="35">
        <v>67</v>
      </c>
      <c r="H30" s="36">
        <v>10</v>
      </c>
      <c r="I30" s="37">
        <v>4</v>
      </c>
      <c r="J30" s="38">
        <v>88</v>
      </c>
      <c r="K30" s="39">
        <v>12</v>
      </c>
      <c r="L30" s="40">
        <v>4</v>
      </c>
      <c r="M30" s="36">
        <v>83</v>
      </c>
      <c r="N30" s="36">
        <v>18</v>
      </c>
      <c r="O30" s="37">
        <f t="shared" ref="O30:P31" si="51">C30+F30+I30+L30</f>
        <v>15</v>
      </c>
      <c r="P30" s="41">
        <f t="shared" si="51"/>
        <v>304</v>
      </c>
      <c r="Q30" s="36">
        <v>15</v>
      </c>
      <c r="R30" s="25">
        <f t="shared" si="29"/>
        <v>57</v>
      </c>
      <c r="S30" s="40"/>
      <c r="T30" s="36"/>
      <c r="U30" s="36"/>
      <c r="V30" s="37"/>
      <c r="W30" s="41"/>
      <c r="X30" s="39"/>
      <c r="Y30" s="40"/>
      <c r="Z30" s="36"/>
      <c r="AA30" s="36"/>
      <c r="AB30" s="37"/>
      <c r="AC30" s="41"/>
      <c r="AD30" s="39"/>
      <c r="AE30" s="40"/>
      <c r="AF30" s="36"/>
      <c r="AG30" s="36"/>
      <c r="AH30" s="37"/>
      <c r="AI30" s="41"/>
      <c r="AJ30" s="39"/>
      <c r="AK30" s="40"/>
      <c r="AL30" s="41"/>
      <c r="AM30" s="67"/>
      <c r="AN30" s="72"/>
      <c r="AO30" s="48"/>
      <c r="AP30" s="34"/>
      <c r="AQ30" s="35"/>
      <c r="AR30" s="38"/>
      <c r="AS30" s="36"/>
      <c r="AT30" s="37"/>
      <c r="AU30" s="41"/>
      <c r="AV30" s="70"/>
      <c r="AW30" s="32">
        <f t="shared" si="32"/>
        <v>15</v>
      </c>
      <c r="AX30" s="41">
        <f t="shared" si="32"/>
        <v>304</v>
      </c>
      <c r="AY30" s="34">
        <f>SUM(R30+AN29+AV30)</f>
        <v>57</v>
      </c>
      <c r="AZ30" s="87"/>
      <c r="BA30" s="18"/>
      <c r="BB30" s="18"/>
    </row>
    <row r="31" spans="1:54" ht="15" customHeight="1" x14ac:dyDescent="0.25">
      <c r="A31" s="30"/>
      <c r="B31" s="68" t="s">
        <v>35</v>
      </c>
      <c r="C31" s="19">
        <v>1</v>
      </c>
      <c r="D31" s="20">
        <v>1</v>
      </c>
      <c r="E31" s="21">
        <v>1</v>
      </c>
      <c r="F31" s="22">
        <v>1</v>
      </c>
      <c r="G31" s="22">
        <v>2</v>
      </c>
      <c r="H31" s="23">
        <v>2</v>
      </c>
      <c r="I31" s="24">
        <v>1</v>
      </c>
      <c r="J31" s="20">
        <v>1</v>
      </c>
      <c r="K31" s="25">
        <v>1</v>
      </c>
      <c r="L31" s="22">
        <v>1</v>
      </c>
      <c r="M31" s="23">
        <v>2</v>
      </c>
      <c r="N31" s="23">
        <v>2</v>
      </c>
      <c r="O31" s="37">
        <f t="shared" si="51"/>
        <v>4</v>
      </c>
      <c r="P31" s="41">
        <f t="shared" si="51"/>
        <v>6</v>
      </c>
      <c r="Q31" s="27">
        <v>1</v>
      </c>
      <c r="R31" s="25">
        <f t="shared" si="29"/>
        <v>6</v>
      </c>
      <c r="S31" s="22"/>
      <c r="T31" s="23"/>
      <c r="U31" s="23"/>
      <c r="V31" s="24"/>
      <c r="W31" s="26"/>
      <c r="X31" s="25"/>
      <c r="Y31" s="22"/>
      <c r="Z31" s="23"/>
      <c r="AA31" s="23"/>
      <c r="AB31" s="24"/>
      <c r="AC31" s="26"/>
      <c r="AD31" s="25"/>
      <c r="AE31" s="22"/>
      <c r="AF31" s="23"/>
      <c r="AG31" s="23"/>
      <c r="AH31" s="24"/>
      <c r="AI31" s="26"/>
      <c r="AJ31" s="25"/>
      <c r="AK31" s="28"/>
      <c r="AL31" s="26"/>
      <c r="AM31" s="23"/>
      <c r="AN31" s="19"/>
      <c r="AO31" s="20"/>
      <c r="AP31" s="21"/>
      <c r="AQ31" s="22"/>
      <c r="AR31" s="20"/>
      <c r="AS31" s="23"/>
      <c r="AT31" s="24"/>
      <c r="AU31" s="26"/>
      <c r="AV31" s="23"/>
      <c r="AW31" s="19">
        <f t="shared" si="31"/>
        <v>1</v>
      </c>
      <c r="AX31" s="26">
        <f t="shared" si="32"/>
        <v>6</v>
      </c>
      <c r="AY31" s="21">
        <f t="shared" si="33"/>
        <v>6</v>
      </c>
      <c r="AZ31" s="89" t="s">
        <v>39</v>
      </c>
      <c r="BA31" s="18"/>
      <c r="BB31" s="18"/>
    </row>
    <row r="32" spans="1:54" ht="15" customHeight="1" thickBot="1" x14ac:dyDescent="0.25">
      <c r="A32" s="54">
        <v>15</v>
      </c>
      <c r="B32" s="55" t="s">
        <v>36</v>
      </c>
      <c r="C32" s="56">
        <v>1</v>
      </c>
      <c r="D32" s="57">
        <v>16</v>
      </c>
      <c r="E32" s="58">
        <v>0</v>
      </c>
      <c r="F32" s="35">
        <v>2</v>
      </c>
      <c r="G32" s="59">
        <v>28</v>
      </c>
      <c r="H32" s="60">
        <v>4</v>
      </c>
      <c r="I32" s="61">
        <v>1</v>
      </c>
      <c r="J32" s="57">
        <v>24</v>
      </c>
      <c r="K32" s="62">
        <v>2</v>
      </c>
      <c r="L32" s="59">
        <v>1</v>
      </c>
      <c r="M32" s="60">
        <v>20</v>
      </c>
      <c r="N32" s="60">
        <v>2</v>
      </c>
      <c r="O32" s="37">
        <f t="shared" ref="O32:P32" si="52">C32+F32+I32+L32</f>
        <v>5</v>
      </c>
      <c r="P32" s="41">
        <f t="shared" si="52"/>
        <v>88</v>
      </c>
      <c r="Q32" s="63">
        <v>5</v>
      </c>
      <c r="R32" s="39">
        <f t="shared" si="29"/>
        <v>8</v>
      </c>
      <c r="S32" s="59"/>
      <c r="T32" s="60"/>
      <c r="U32" s="60"/>
      <c r="V32" s="61"/>
      <c r="W32" s="64"/>
      <c r="X32" s="62"/>
      <c r="Y32" s="59"/>
      <c r="Z32" s="60"/>
      <c r="AA32" s="60"/>
      <c r="AB32" s="61"/>
      <c r="AC32" s="64"/>
      <c r="AD32" s="62"/>
      <c r="AE32" s="59"/>
      <c r="AF32" s="60"/>
      <c r="AG32" s="60"/>
      <c r="AH32" s="61"/>
      <c r="AI32" s="64"/>
      <c r="AJ32" s="62"/>
      <c r="AK32" s="40"/>
      <c r="AL32" s="41"/>
      <c r="AM32" s="70"/>
      <c r="AN32" s="56"/>
      <c r="AO32" s="57"/>
      <c r="AP32" s="58"/>
      <c r="AQ32" s="59"/>
      <c r="AR32" s="57"/>
      <c r="AS32" s="60"/>
      <c r="AT32" s="65"/>
      <c r="AU32" s="66"/>
      <c r="AV32" s="70"/>
      <c r="AW32" s="32">
        <f t="shared" si="31"/>
        <v>5</v>
      </c>
      <c r="AX32" s="41">
        <f t="shared" si="32"/>
        <v>88</v>
      </c>
      <c r="AY32" s="34">
        <f t="shared" si="33"/>
        <v>8</v>
      </c>
      <c r="AZ32" s="90"/>
      <c r="BA32" s="29"/>
      <c r="BB32" s="29"/>
    </row>
    <row r="33" spans="1:54" ht="18" customHeight="1" thickBot="1" x14ac:dyDescent="0.25">
      <c r="A33" s="96"/>
      <c r="B33" s="97" t="s">
        <v>37</v>
      </c>
      <c r="C33" s="98">
        <f t="shared" ref="C33:Q33" si="53">SUM(C10:C32)</f>
        <v>26</v>
      </c>
      <c r="D33" s="99">
        <f t="shared" si="53"/>
        <v>334</v>
      </c>
      <c r="E33" s="100">
        <f t="shared" si="53"/>
        <v>43</v>
      </c>
      <c r="F33" s="101">
        <f t="shared" si="53"/>
        <v>25</v>
      </c>
      <c r="G33" s="102">
        <f t="shared" si="53"/>
        <v>353</v>
      </c>
      <c r="H33" s="103">
        <f t="shared" si="53"/>
        <v>49</v>
      </c>
      <c r="I33" s="104">
        <f t="shared" si="53"/>
        <v>26</v>
      </c>
      <c r="J33" s="104">
        <f t="shared" si="53"/>
        <v>369</v>
      </c>
      <c r="K33" s="105">
        <f t="shared" si="53"/>
        <v>47</v>
      </c>
      <c r="L33" s="102">
        <f t="shared" si="53"/>
        <v>26</v>
      </c>
      <c r="M33" s="102">
        <f t="shared" si="53"/>
        <v>400</v>
      </c>
      <c r="N33" s="103">
        <f t="shared" si="53"/>
        <v>54</v>
      </c>
      <c r="O33" s="104">
        <f t="shared" si="53"/>
        <v>103</v>
      </c>
      <c r="P33" s="106">
        <f t="shared" si="53"/>
        <v>1456</v>
      </c>
      <c r="Q33" s="106">
        <f t="shared" si="53"/>
        <v>92</v>
      </c>
      <c r="R33" s="106">
        <f>SUM(R10:R32)</f>
        <v>193</v>
      </c>
      <c r="S33" s="102">
        <f t="shared" ref="S33:AK33" si="54">SUM(S10:S32)</f>
        <v>23</v>
      </c>
      <c r="T33" s="102">
        <f t="shared" si="54"/>
        <v>425</v>
      </c>
      <c r="U33" s="103">
        <f t="shared" si="54"/>
        <v>52</v>
      </c>
      <c r="V33" s="104">
        <f t="shared" si="54"/>
        <v>23</v>
      </c>
      <c r="W33" s="106">
        <f t="shared" si="54"/>
        <v>413</v>
      </c>
      <c r="X33" s="105">
        <f t="shared" si="54"/>
        <v>47</v>
      </c>
      <c r="Y33" s="102">
        <f t="shared" si="54"/>
        <v>20</v>
      </c>
      <c r="Z33" s="102">
        <f t="shared" si="54"/>
        <v>365</v>
      </c>
      <c r="AA33" s="103">
        <f t="shared" si="54"/>
        <v>30</v>
      </c>
      <c r="AB33" s="104">
        <f t="shared" si="54"/>
        <v>22</v>
      </c>
      <c r="AC33" s="106">
        <f t="shared" si="54"/>
        <v>404</v>
      </c>
      <c r="AD33" s="105">
        <f t="shared" si="54"/>
        <v>46</v>
      </c>
      <c r="AE33" s="102">
        <f t="shared" si="54"/>
        <v>20</v>
      </c>
      <c r="AF33" s="102">
        <f t="shared" si="54"/>
        <v>363</v>
      </c>
      <c r="AG33" s="103">
        <f t="shared" si="54"/>
        <v>31</v>
      </c>
      <c r="AH33" s="104">
        <f t="shared" si="54"/>
        <v>20</v>
      </c>
      <c r="AI33" s="106">
        <f t="shared" si="54"/>
        <v>369</v>
      </c>
      <c r="AJ33" s="105">
        <f t="shared" si="54"/>
        <v>26</v>
      </c>
      <c r="AK33" s="107">
        <f t="shared" si="54"/>
        <v>122</v>
      </c>
      <c r="AL33" s="106">
        <f>SUM(AL10:AL32)</f>
        <v>2339</v>
      </c>
      <c r="AM33" s="103">
        <f>SUM(AM10:AM32)</f>
        <v>232</v>
      </c>
      <c r="AN33" s="98">
        <f t="shared" ref="AN33:AY33" si="55">SUM(AN10:AN32)</f>
        <v>12</v>
      </c>
      <c r="AO33" s="108">
        <f t="shared" si="55"/>
        <v>285</v>
      </c>
      <c r="AP33" s="100">
        <f t="shared" si="55"/>
        <v>3</v>
      </c>
      <c r="AQ33" s="107">
        <f t="shared" si="55"/>
        <v>14</v>
      </c>
      <c r="AR33" s="102">
        <f t="shared" si="55"/>
        <v>311</v>
      </c>
      <c r="AS33" s="103">
        <f t="shared" si="55"/>
        <v>8</v>
      </c>
      <c r="AT33" s="104">
        <f t="shared" si="55"/>
        <v>26</v>
      </c>
      <c r="AU33" s="106">
        <f t="shared" si="55"/>
        <v>596</v>
      </c>
      <c r="AV33" s="103">
        <f t="shared" si="55"/>
        <v>11</v>
      </c>
      <c r="AW33" s="98">
        <f t="shared" si="55"/>
        <v>240</v>
      </c>
      <c r="AX33" s="108">
        <f t="shared" si="55"/>
        <v>4391</v>
      </c>
      <c r="AY33" s="100">
        <f t="shared" si="55"/>
        <v>436</v>
      </c>
      <c r="AZ33" s="109"/>
      <c r="BA33" s="18"/>
      <c r="BB33" s="18"/>
    </row>
    <row r="34" spans="1:5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4" ht="15.75" customHeight="1" x14ac:dyDescent="0.25">
      <c r="A35" s="1" t="s">
        <v>38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</sheetData>
  <mergeCells count="23">
    <mergeCell ref="AZ8:AZ9"/>
    <mergeCell ref="A15:A16"/>
    <mergeCell ref="A17:A21"/>
    <mergeCell ref="AE8:AG8"/>
    <mergeCell ref="AH8:AJ8"/>
    <mergeCell ref="O8:R8"/>
    <mergeCell ref="S8:U8"/>
    <mergeCell ref="A13:A14"/>
    <mergeCell ref="A7:AY7"/>
    <mergeCell ref="A8:A9"/>
    <mergeCell ref="B8:B9"/>
    <mergeCell ref="C8:E8"/>
    <mergeCell ref="G8:H8"/>
    <mergeCell ref="I8:K8"/>
    <mergeCell ref="L8:N8"/>
    <mergeCell ref="AK8:AM8"/>
    <mergeCell ref="AN8:AP8"/>
    <mergeCell ref="AQ8:AS8"/>
    <mergeCell ref="AT8:AV8"/>
    <mergeCell ref="AW8:AY8"/>
    <mergeCell ref="V8:X8"/>
    <mergeCell ref="Y8:AA8"/>
    <mergeCell ref="AB8:AD8"/>
  </mergeCells>
  <pageMargins left="0.78740157480314965" right="0.74803149606299213" top="0.98425196850393704" bottom="0.98425196850393704" header="0" footer="0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"/>
  <cols>
    <col min="1" max="26" width="9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komplektai_rugsėjis 2026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Svietim_JM</dc:creator>
  <cp:lastModifiedBy>dainora.butvydiene@gmail.com</cp:lastModifiedBy>
  <cp:lastPrinted>2026-08-10T07:24:12Z</cp:lastPrinted>
  <dcterms:created xsi:type="dcterms:W3CDTF">2019-03-08T08:31:55Z</dcterms:created>
  <dcterms:modified xsi:type="dcterms:W3CDTF">2026-08-11T08:38:03Z</dcterms:modified>
</cp:coreProperties>
</file>