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BIU_DM\Desktop\Desktop\darbalaukis_sen\mano\mano dok\rastai\2026\"/>
    </mc:Choice>
  </mc:AlternateContent>
  <xr:revisionPtr revIDLastSave="0" documentId="13_ncr:1_{6B038CBD-B721-4AF5-BFAE-5E3DD38763F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026" sheetId="1" r:id="rId1"/>
  </sheets>
  <definedNames>
    <definedName name="Excel_BuiltIn_Print_Area" localSheetId="0">'2026'!$A$1:$C$328</definedName>
    <definedName name="_xlnm.Print_Area" localSheetId="0">'2026'!$A$1:$C$351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4" i="1" l="1"/>
  <c r="C195" i="1"/>
  <c r="C349" i="1"/>
  <c r="C169" i="1"/>
  <c r="C348" i="1"/>
  <c r="C210" i="1"/>
  <c r="C205" i="1"/>
  <c r="C221" i="1"/>
  <c r="C346" i="1"/>
  <c r="C229" i="1"/>
  <c r="C347" i="1"/>
  <c r="C212" i="1"/>
  <c r="C345" i="1"/>
  <c r="C174" i="1"/>
  <c r="C344" i="1"/>
  <c r="C304" i="1"/>
  <c r="C343" i="1"/>
  <c r="C342" i="1"/>
  <c r="C217" i="1"/>
  <c r="C341" i="1"/>
  <c r="C156" i="1"/>
  <c r="C340" i="1"/>
  <c r="C102" i="1"/>
  <c r="C142" i="1"/>
  <c r="C149" i="1"/>
  <c r="C339" i="1"/>
  <c r="C338" i="1"/>
  <c r="C268" i="1"/>
  <c r="C337" i="1"/>
  <c r="C336" i="1"/>
  <c r="C335" i="1"/>
  <c r="C334" i="1"/>
  <c r="C350" i="1" l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03" i="1"/>
  <c r="C300" i="1"/>
  <c r="C297" i="1"/>
  <c r="C295" i="1"/>
  <c r="C293" i="1"/>
  <c r="C290" i="1"/>
  <c r="C287" i="1"/>
  <c r="C285" i="1"/>
  <c r="C283" i="1"/>
  <c r="C280" i="1"/>
  <c r="C277" i="1"/>
  <c r="C274" i="1"/>
  <c r="C265" i="1"/>
  <c r="C263" i="1"/>
  <c r="C261" i="1"/>
  <c r="C259" i="1"/>
  <c r="C257" i="1"/>
  <c r="C255" i="1"/>
  <c r="C253" i="1"/>
  <c r="C251" i="1"/>
  <c r="C249" i="1"/>
  <c r="C247" i="1"/>
  <c r="C245" i="1"/>
  <c r="C243" i="1"/>
  <c r="C241" i="1"/>
  <c r="C226" i="1"/>
  <c r="C207" i="1"/>
  <c r="C200" i="1"/>
  <c r="C191" i="1"/>
  <c r="C187" i="1"/>
  <c r="C168" i="1"/>
  <c r="C165" i="1"/>
  <c r="C163" i="1"/>
  <c r="C136" i="1"/>
  <c r="C130" i="1"/>
  <c r="C125" i="1"/>
  <c r="C119" i="1"/>
  <c r="C114" i="1"/>
  <c r="C109" i="1"/>
  <c r="C95" i="1"/>
  <c r="C91" i="1"/>
  <c r="C86" i="1"/>
  <c r="C79" i="1"/>
  <c r="C74" i="1"/>
  <c r="C68" i="1"/>
  <c r="C63" i="1"/>
  <c r="C58" i="1"/>
  <c r="C53" i="1"/>
  <c r="C47" i="1"/>
  <c r="C41" i="1"/>
  <c r="C37" i="1"/>
  <c r="C30" i="1"/>
  <c r="C24" i="1"/>
  <c r="C19" i="1"/>
  <c r="C14" i="1"/>
  <c r="C162" i="1" l="1"/>
  <c r="C233" i="1"/>
  <c r="C267" i="1"/>
  <c r="C173" i="1"/>
  <c r="C13" i="1"/>
  <c r="C209" i="1"/>
  <c r="C312" i="1" l="1"/>
</calcChain>
</file>

<file path=xl/sharedStrings.xml><?xml version="1.0" encoding="utf-8"?>
<sst xmlns="http://schemas.openxmlformats.org/spreadsheetml/2006/main" count="350" uniqueCount="306">
  <si>
    <t>Programos pavadinimas ir asignavimų valdytojo pavadinimas</t>
  </si>
  <si>
    <t>1. Šilutės pirmoji gimnazija</t>
  </si>
  <si>
    <t xml:space="preserve">    1.1. ugdymo lėšos</t>
  </si>
  <si>
    <t xml:space="preserve">    1.2. savarankiškųjų funkcijų finansavimo lėšos</t>
  </si>
  <si>
    <t xml:space="preserve">    1.3. lėšos už paslaugas ir nuomą</t>
  </si>
  <si>
    <t>2. Šilutės Vydūno gimnazija</t>
  </si>
  <si>
    <t xml:space="preserve">    2.1. ugdymo lėšos</t>
  </si>
  <si>
    <t xml:space="preserve">    2.2. savarankiškųjų funkcijų finansavimo lėšos</t>
  </si>
  <si>
    <t xml:space="preserve">    2.3. lėšos už paslaugas ir nuomą</t>
  </si>
  <si>
    <t xml:space="preserve">    3.1. ugdymo lėšos</t>
  </si>
  <si>
    <t xml:space="preserve">    3.2. savarankiškųjų funkcijų finansavimo lėšos</t>
  </si>
  <si>
    <t xml:space="preserve">    3.3. lėšos už paslaugas ir nuomą</t>
  </si>
  <si>
    <t xml:space="preserve">    4.1. ugdymo lėšos</t>
  </si>
  <si>
    <t xml:space="preserve">    4.2. savarankiškųjų funkcijų finansavimo lėšos</t>
  </si>
  <si>
    <t xml:space="preserve">    4.3. lėšos už paslaugas ir nuomą</t>
  </si>
  <si>
    <t xml:space="preserve">    5.1. ugdymo lėšos</t>
  </si>
  <si>
    <t xml:space="preserve">    5.2. savarankiškųjų funkcijų finansavimo lėšos</t>
  </si>
  <si>
    <t xml:space="preserve">    5.3. lėšos už paslaugas ir nuomą</t>
  </si>
  <si>
    <t>6. Juknaičių pagrindinė mokykla</t>
  </si>
  <si>
    <t xml:space="preserve">    6.1. ugdymo lėšos</t>
  </si>
  <si>
    <t xml:space="preserve">    6.2. savarankiškųjų funkcijų finansavimo lėšos</t>
  </si>
  <si>
    <t xml:space="preserve">    6.3. lėšos už paslaugas ir nuomą</t>
  </si>
  <si>
    <t xml:space="preserve">    9.1. ugdymo lėšos</t>
  </si>
  <si>
    <t xml:space="preserve">    9.3. lėšos už paslaugas ir nuomą</t>
  </si>
  <si>
    <t xml:space="preserve">    10.1. ugdymo lėšos</t>
  </si>
  <si>
    <t xml:space="preserve">    10.2. savarankiškųjų funkcijų finansavimo lėšos</t>
  </si>
  <si>
    <t xml:space="preserve">    10.3. lėšos už paslaugas ir nuomą</t>
  </si>
  <si>
    <t xml:space="preserve">    11.1. ugdymo lėšos</t>
  </si>
  <si>
    <t xml:space="preserve">    11.2. savarankiškųjų funkcijų finansavimo lėšos</t>
  </si>
  <si>
    <t xml:space="preserve">    11.3. lėšos už paslaugas ir nuomą</t>
  </si>
  <si>
    <t xml:space="preserve">    12.1. ugdymo lėšos</t>
  </si>
  <si>
    <t xml:space="preserve">    12.2. savarankiškųjų funkcijų finansavimo lėšos</t>
  </si>
  <si>
    <t xml:space="preserve">    12.3. lėšos už paslaugas ir nuomą</t>
  </si>
  <si>
    <t xml:space="preserve">    13.1. ugdymo lėšos</t>
  </si>
  <si>
    <t xml:space="preserve">    13.2. savarankiškųjų funkcijų finansavimo lėšos</t>
  </si>
  <si>
    <t xml:space="preserve">    13.3. lėšos už paslaugas ir nuomą</t>
  </si>
  <si>
    <t xml:space="preserve">    14.1. ugdymo lėšos</t>
  </si>
  <si>
    <t xml:space="preserve">    14.2. savarankiškųjų funkcijų finansavimo lėšos</t>
  </si>
  <si>
    <t xml:space="preserve">    14.3. lėšos už paslaugas ir nuomą</t>
  </si>
  <si>
    <t xml:space="preserve">    15.1. ugdymo lėšos</t>
  </si>
  <si>
    <t xml:space="preserve">    15.2. savarankiškųjų funkcijų finansavimo lėšos</t>
  </si>
  <si>
    <t xml:space="preserve">    15.3. lėšos už paslaugas ir nuomą</t>
  </si>
  <si>
    <t xml:space="preserve">    16.1. ugdymo lėšos</t>
  </si>
  <si>
    <t xml:space="preserve">    16.2. savarankiškųjų funkcijų finansavimo lėšos</t>
  </si>
  <si>
    <t xml:space="preserve">    17.1. ugdymo lėšos</t>
  </si>
  <si>
    <t xml:space="preserve">    17.2. savarankiškųjų funkcijų finansavimo lėšos</t>
  </si>
  <si>
    <t xml:space="preserve">    18.1. ugdymo lėšos</t>
  </si>
  <si>
    <t xml:space="preserve">    18.2. savarankiškųjų funkcijų finansavimo lėšos</t>
  </si>
  <si>
    <t xml:space="preserve">    18.3. lėšos už paslaugas ir nuomą</t>
  </si>
  <si>
    <t xml:space="preserve">    19.1. ugdymo lėšos</t>
  </si>
  <si>
    <t xml:space="preserve">    19.2. savarankiškųjų funkcijų finansavimo lėšos</t>
  </si>
  <si>
    <t xml:space="preserve">    19.3. lėšos už paslaugas ir nuomą</t>
  </si>
  <si>
    <t xml:space="preserve">    20.1. ugdymo lėšos</t>
  </si>
  <si>
    <t xml:space="preserve">    20.2. savarankiškųjų funkcijų finansavimo lėšos</t>
  </si>
  <si>
    <t xml:space="preserve">    20.3. lėšos už paslaugas ir nuomą</t>
  </si>
  <si>
    <t xml:space="preserve">    21.1. ugdymo lėšos</t>
  </si>
  <si>
    <t xml:space="preserve">    21.2. savarankiškųjų funkcijų finansavimo lėšos</t>
  </si>
  <si>
    <t xml:space="preserve">    21.3. lėšos už paslaugas ir nuomą</t>
  </si>
  <si>
    <t xml:space="preserve">    22.1. ugdymo lėšos</t>
  </si>
  <si>
    <t xml:space="preserve">    22.2. savarankiškųjų funkcijų finansavimo lėšos</t>
  </si>
  <si>
    <t xml:space="preserve">    22.3. lėšos už paslaugas ir nuomą</t>
  </si>
  <si>
    <t xml:space="preserve">    26.1. ugdymo lėšos</t>
  </si>
  <si>
    <t xml:space="preserve">    26.2. savarankiškųjų funkcijų finansavimo lėšos</t>
  </si>
  <si>
    <t>02. Turizmo plėtros programa</t>
  </si>
  <si>
    <t>1. Savivaldybės administracija</t>
  </si>
  <si>
    <t xml:space="preserve">    1.1. savarankiškųjų funkcijų finansavimo lėšos</t>
  </si>
  <si>
    <t xml:space="preserve">    2.1. savarankiškųjų funkcijų finansavimo lėšos</t>
  </si>
  <si>
    <t xml:space="preserve">    2.2. lėšos už paslaugas ir nuomą</t>
  </si>
  <si>
    <t>04. Socialiai saugios ir sveikos aplinkos kūrimo programa</t>
  </si>
  <si>
    <t xml:space="preserve">    1.3. akredituotai vaikų dienos socialinei priežiūrai</t>
  </si>
  <si>
    <t xml:space="preserve">    1.5. asmeninei pagalbai teikti ir administruoti</t>
  </si>
  <si>
    <t xml:space="preserve">    1.6. aplinkos apsaugos rėmimo specialioji programa</t>
  </si>
  <si>
    <t>2. Šilutės socialinės globos namai</t>
  </si>
  <si>
    <t>3. Vaiko gerovės ir globos centras</t>
  </si>
  <si>
    <t xml:space="preserve">    3.1. savarankiškųjų funkcijų finansavimo lėšos</t>
  </si>
  <si>
    <t xml:space="preserve">    4.1. savarankiškųjų funkcijų finansavimo lėšos</t>
  </si>
  <si>
    <t xml:space="preserve">    5.1. savarankiškųjų funkcijų finansavimo lėšos</t>
  </si>
  <si>
    <t xml:space="preserve">    7.1. savarankiškųjų funkcijų finansavimo lėšos</t>
  </si>
  <si>
    <t>05. Kultūros plėtros ir paveldo puoselėjimo programa</t>
  </si>
  <si>
    <t xml:space="preserve">    2.3. bibliotekoms dokumentams įsigyti</t>
  </si>
  <si>
    <t xml:space="preserve">    3.2. lėšos už paslaugas ir nuomą</t>
  </si>
  <si>
    <t xml:space="preserve">    4.2. lėšos už paslaugas ir nuomą</t>
  </si>
  <si>
    <t xml:space="preserve">    5.2. lėšos už paslaugas ir nuomą</t>
  </si>
  <si>
    <t>6. Kintų Vydūno kultūros centras</t>
  </si>
  <si>
    <t xml:space="preserve">    6.1. savarankiškųjų funkcijų finansavimo lėšos</t>
  </si>
  <si>
    <t xml:space="preserve">    6.2. lėšos už paslaugas ir nuomą</t>
  </si>
  <si>
    <t xml:space="preserve">    7.2. lėšos už paslaugas ir nuomą</t>
  </si>
  <si>
    <t xml:space="preserve">    8.1. savarankiškųjų funkcijų finansavimo lėšos</t>
  </si>
  <si>
    <t xml:space="preserve">    8.2. lėšos už paslaugas ir nuomą</t>
  </si>
  <si>
    <t xml:space="preserve">    9.1. savarankiškųjų funkcijų finansavimo lėšos</t>
  </si>
  <si>
    <t>06. Efektyvaus Savivaldybės valdymo programa</t>
  </si>
  <si>
    <t xml:space="preserve">    1.2. lėšos už paslaugas ir nuomą</t>
  </si>
  <si>
    <t>3. Gardamo seniūnija</t>
  </si>
  <si>
    <t>4. Juknaičių seniūnija</t>
  </si>
  <si>
    <t>5. Katyčių seniūnija</t>
  </si>
  <si>
    <t>6. Kintų seniūnija</t>
  </si>
  <si>
    <t>7. Rusnės seniūnija</t>
  </si>
  <si>
    <t>8. Saugų seniūnija</t>
  </si>
  <si>
    <t>9. Šilutės seniūnija</t>
  </si>
  <si>
    <t>10. Švėkšnos seniūnija</t>
  </si>
  <si>
    <t xml:space="preserve">    10.1. savarankiškųjų funkcijų finansavimo lėšos</t>
  </si>
  <si>
    <t>11. Usėnų seniūnija</t>
  </si>
  <si>
    <t xml:space="preserve">    11.1. savarankiškųjų funkcijų finansavimo lėšos</t>
  </si>
  <si>
    <t>12. Vainuto seniūnija</t>
  </si>
  <si>
    <t xml:space="preserve">    12.1. savarankiškųjų funkcijų finansavimo lėšos</t>
  </si>
  <si>
    <t>13. Žemaičių Naumiesčio seniūnija</t>
  </si>
  <si>
    <t xml:space="preserve">    13.1. savarankiškųjų funkcijų finansavimo lėšos</t>
  </si>
  <si>
    <t>14. Biudžeto ir finansų skyrius</t>
  </si>
  <si>
    <t xml:space="preserve">    14.1. savarankiškųjų funkcijų finansavimo lėšos</t>
  </si>
  <si>
    <t xml:space="preserve">07. Vietinio ūkio programa </t>
  </si>
  <si>
    <t>2. Gardamo seniūnija</t>
  </si>
  <si>
    <t>3. Juknaičių seniūnija</t>
  </si>
  <si>
    <t>4. Katyčių seniūnija</t>
  </si>
  <si>
    <t>5. Kintų seniūnija</t>
  </si>
  <si>
    <t>6. Rusnės seniūnija</t>
  </si>
  <si>
    <t>7. Saugų seniūnija</t>
  </si>
  <si>
    <t>8. Šilutės seniūnija</t>
  </si>
  <si>
    <t>9. Švėkšnos seniūnija</t>
  </si>
  <si>
    <t>10. Usėnų seniūnija</t>
  </si>
  <si>
    <t>11. Vainuto seniūnija</t>
  </si>
  <si>
    <t xml:space="preserve">    11.2. lėšos už paslaugas ir nuomą</t>
  </si>
  <si>
    <t>12. Žemaičių Naumiesčio seniūnija</t>
  </si>
  <si>
    <t xml:space="preserve">    12.2. lėšos už paslaugas ir nuomą</t>
  </si>
  <si>
    <t>08. Investicijų pritraukimo ir verslo vystymo programa</t>
  </si>
  <si>
    <t xml:space="preserve">     1. Savivaldybės administracija</t>
  </si>
  <si>
    <t xml:space="preserve">    1.2. kelių priežiūros ir plėtros programa</t>
  </si>
  <si>
    <t>Iš viso asignavimų</t>
  </si>
  <si>
    <t>iš jų:</t>
  </si>
  <si>
    <t>specialioji dotacija ugdymui</t>
  </si>
  <si>
    <t>akredituotai vaikų dienos socialinei priežiūrai</t>
  </si>
  <si>
    <t>asmeninei pagalbai teikti ir administruoti</t>
  </si>
  <si>
    <t>lėšos už paslaugas ir nuomą</t>
  </si>
  <si>
    <t>savarankiškųjų funkcijų finansavimo lėšos</t>
  </si>
  <si>
    <t>aplinkos apsaugos rėmimo specialiosios programos lėšos</t>
  </si>
  <si>
    <t>Savivaldybių viešosioms bibliotekoms dokumentams įsigyti</t>
  </si>
  <si>
    <t>dotacija neformaliajam vaikų švietimui</t>
  </si>
  <si>
    <t>kelių priežiūros ir plėtros programa</t>
  </si>
  <si>
    <t>Europos Sąjungos lėšos</t>
  </si>
  <si>
    <t>skolintos lėšos</t>
  </si>
  <si>
    <t>Apyvartinės lėšos dėl kredito įstaigų veiklos apribojimo</t>
  </si>
  <si>
    <t>kompleksinėms paslaugoms šeimai organizuoti</t>
  </si>
  <si>
    <t xml:space="preserve">    3.2. kompleksinėms paslaugoms šeimai organizuoti</t>
  </si>
  <si>
    <t>7. Kintų pagrindinė mokykla</t>
  </si>
  <si>
    <t xml:space="preserve">    7.1. ugdymo lėšos</t>
  </si>
  <si>
    <t xml:space="preserve">    7.2. savarankiškųjų funkcijų finansavimo lėšos</t>
  </si>
  <si>
    <t xml:space="preserve">    7.3. lėšos už paslaugas ir nuomą</t>
  </si>
  <si>
    <t xml:space="preserve">    9.2. savarankiškųjų funkcijų finansavimo lėšos</t>
  </si>
  <si>
    <t xml:space="preserve">    17.3. lėšos už paslaugas ir nuomą</t>
  </si>
  <si>
    <t xml:space="preserve">    25.1. ugdymo lėšos</t>
  </si>
  <si>
    <t xml:space="preserve">    25.2. savarankiškųjų funkcijų finansavimo lėšos</t>
  </si>
  <si>
    <t xml:space="preserve">    25.3. lėšos už paslaugas ir nuomą</t>
  </si>
  <si>
    <t xml:space="preserve">    2.3. socialinių paslaugų srities darbuotojų pareiginei algai padidinti</t>
  </si>
  <si>
    <t xml:space="preserve">    3.3. socialinių paslaugų srities darbuotojų pareiginei algai padidinti</t>
  </si>
  <si>
    <t xml:space="preserve">    5.4. socialinių paslaugų srities darbuotojų pareiginei algai padidinti</t>
  </si>
  <si>
    <t>socialinių paslaugų srities darbuotojų pareiginei algai padidinti</t>
  </si>
  <si>
    <t xml:space="preserve">    1.4. socialinių paslaugų srities darbuotojų pareiginei algai padidinti</t>
  </si>
  <si>
    <t xml:space="preserve">                                                                                                                             Šilutės rajono savivaldybės tarybos</t>
  </si>
  <si>
    <t xml:space="preserve">                                                                                                                             3 priedas</t>
  </si>
  <si>
    <t xml:space="preserve">                                                                                                                             P A T V I R T I N T A</t>
  </si>
  <si>
    <t>Iš viso</t>
  </si>
  <si>
    <t xml:space="preserve">    1.5. asmenų su negalia reikalų koordinavimo funkcijai atlikti</t>
  </si>
  <si>
    <t>asmenų su negalia reikalų koordinavimo funkcijai atlikti</t>
  </si>
  <si>
    <t>(Eur)</t>
  </si>
  <si>
    <t>pedagoginių darbuotojų padidintam darbo užmokesčiui mokėti</t>
  </si>
  <si>
    <t xml:space="preserve">    17.5. pedagoginių darbuotojų padidintam darbo užmokesčiui mokėti</t>
  </si>
  <si>
    <t xml:space="preserve">    4.5. pedagoginių darbuotojų padidintam darbo užmokesčiui mokėti</t>
  </si>
  <si>
    <t xml:space="preserve">    7.5. pedagoginių darbuotojų padidintam darbo užmokesčiui mokėti</t>
  </si>
  <si>
    <t xml:space="preserve">    6.5. pedagoginių darbuotojų padidintam darbo užmokesčiui mokėti</t>
  </si>
  <si>
    <t xml:space="preserve">    19.4. pedagoginių darbuotojų padidintam darbo užmokesčiui mokėti</t>
  </si>
  <si>
    <t xml:space="preserve">    25.5. pedagoginių darbuotojų padidintam darbo užmokesčiui mokėti</t>
  </si>
  <si>
    <t xml:space="preserve">    25.4. vaikams, kuriems skirtas privalomas ugdymas pagal ikimokyklinio ugdymo programą</t>
  </si>
  <si>
    <t xml:space="preserve">    4.4. vaikams, kuriems skirtas privalomas ugdymas pagal ikimokyklinio ugdymo programą</t>
  </si>
  <si>
    <t xml:space="preserve">    17.4. vaikams, kuriems skirtas privalomas ugdymas pagal ikimokyklinio ugdymo programą</t>
  </si>
  <si>
    <t xml:space="preserve">    6.4. vaikams, kuriems skirtas privalomas ugdymas pagal ikimokyklinio ugdymo programą</t>
  </si>
  <si>
    <t xml:space="preserve">    7.4. vaikams, kuriems skirtas privalomas ugdymas pagal ikimokyklinio ugdymo programą</t>
  </si>
  <si>
    <t>vaikams, kuriems skirtas privalomas ugdymas pagal ikimokyklinio ugdymo programą</t>
  </si>
  <si>
    <t xml:space="preserve">    16.3. lėšos už paslaugas ir nuomą</t>
  </si>
  <si>
    <t xml:space="preserve">    1.3. Europos Sąjungos lėšos </t>
  </si>
  <si>
    <t>laikino atokvėpio paslaugai teikti ir administruoti</t>
  </si>
  <si>
    <t>8. Saugų Jurgio Mikšo pagrindinė mokykla</t>
  </si>
  <si>
    <t xml:space="preserve">    8.1. ugdymo lėšos</t>
  </si>
  <si>
    <t xml:space="preserve">    8.2. savarankiškųjų funkcijų finansavimo lėšos</t>
  </si>
  <si>
    <t xml:space="preserve">    8.3. lėšos už paslaugas ir nuomą</t>
  </si>
  <si>
    <t xml:space="preserve">    9.4. dotacija specialiųjų poreikių mokiniams</t>
  </si>
  <si>
    <t>11. Švėkšnos lopšelis-darželis</t>
  </si>
  <si>
    <t xml:space="preserve">    11.4. vaikams, kuriems skirtas privalomas ugdymas pagal ikimokyklinio ugdymo programą</t>
  </si>
  <si>
    <t xml:space="preserve">    11.5. pedagoginių darbuotojų padidintam darbo užmokesčiui mokėti</t>
  </si>
  <si>
    <t>12. Usėnų pagrindinė mokykla</t>
  </si>
  <si>
    <t xml:space="preserve">    12.4. pedagoginių darbuotojų padidintam darbo užmokesčiui mokėti</t>
  </si>
  <si>
    <t>13. Vainuto gimnazija</t>
  </si>
  <si>
    <t xml:space="preserve">    13.4. vaikams, kuriems skirtas privalomas ugdymas pagal ikimokyklinio ugdymo programą</t>
  </si>
  <si>
    <t xml:space="preserve">    13.5. pedagoginių darbuotojų padidintam darbo užmokesčiui mokėti</t>
  </si>
  <si>
    <t>14. Vilkyčių pagrindinė mokykla</t>
  </si>
  <si>
    <t>16. Žemaičių Naumiesčio gimnazija</t>
  </si>
  <si>
    <t xml:space="preserve">    16.4. vaikams, kuriems skirtas privalomas ugdymas pagal ikimokyklinio ugdymo programą</t>
  </si>
  <si>
    <t xml:space="preserve">    16.5. pedagoginių darbuotojų padidintam darbo užmokesčiui mokėti</t>
  </si>
  <si>
    <t xml:space="preserve">    18.4. pedagoginių darbuotojų padidintam darbo užmokesčiui mokėti</t>
  </si>
  <si>
    <t>19. Šilutės sporto mokykla</t>
  </si>
  <si>
    <t xml:space="preserve">    20.4. vaikams, kuriems skirtas privalomas ugdymas pagal ikimokyklinio ugdymo programą</t>
  </si>
  <si>
    <t xml:space="preserve">    20.5. pedagoginių darbuotojų padidintam darbo užmokesčiui mokėti</t>
  </si>
  <si>
    <t xml:space="preserve">    21.4. pedagoginių darbuotojų padidintam darbo užmokesčiui mokėti</t>
  </si>
  <si>
    <t xml:space="preserve">    22.4. vaikams, kuriems skirtas privalomas ugdymas pagal ikimokyklinio ugdymo programą</t>
  </si>
  <si>
    <t xml:space="preserve">    22.5. pedagoginių darbuotojų padidintam darbo užmokesčiui mokėti</t>
  </si>
  <si>
    <t xml:space="preserve">   23.1. ugdymo lėšos</t>
  </si>
  <si>
    <t xml:space="preserve">   23.2. savarankiškųjų funkcijų finansavimo lėšos</t>
  </si>
  <si>
    <t xml:space="preserve">   23.3. lėšos už paslaugas ir nuomą</t>
  </si>
  <si>
    <t xml:space="preserve">   23.4. vaikams, kuriems skirtas privalomas ugdymas pagal ikimokyklinio ugdymo programą</t>
  </si>
  <si>
    <t xml:space="preserve">   23.5. pedagoginių darbuotojų padidintam darbo užmokesčiui mokėti</t>
  </si>
  <si>
    <t xml:space="preserve">    24.1. ugdymo lėšos</t>
  </si>
  <si>
    <t xml:space="preserve">    24.2. savarankiškųjų funkcijų finansavimo lėšos</t>
  </si>
  <si>
    <t xml:space="preserve">    24.3. lėšos už paslaugas ir nuomą</t>
  </si>
  <si>
    <t xml:space="preserve">    24.4. vaikams, kuriems skirtas privalomas ugdymas pagal ikimokyklinio ugdymo programą</t>
  </si>
  <si>
    <t xml:space="preserve">    24.5. pedagoginių darbuotojų padidintam darbo užmokesčiui mokėti</t>
  </si>
  <si>
    <t>26. Savivaldybės administracija</t>
  </si>
  <si>
    <t xml:space="preserve">    26.3. dotacija neformaliajam vaikų švietimui</t>
  </si>
  <si>
    <t xml:space="preserve">    26.4. Europos Sąjungos lėšos </t>
  </si>
  <si>
    <t xml:space="preserve">    1.7. laikino atokvėpio paslaugai teikti ir administruoti</t>
  </si>
  <si>
    <t xml:space="preserve">    1.4. skolintos lėšos</t>
  </si>
  <si>
    <t xml:space="preserve">    1.4.  profesiniam orientavimui</t>
  </si>
  <si>
    <t xml:space="preserve">    2.4.  profesiniam orientavimui</t>
  </si>
  <si>
    <t xml:space="preserve">    4.6.  profesiniam orientavimui</t>
  </si>
  <si>
    <t xml:space="preserve">    10.4.  profesiniam orientavimui</t>
  </si>
  <si>
    <t xml:space="preserve">    13.6.  profesiniam orientavimui</t>
  </si>
  <si>
    <t xml:space="preserve">    16.6.  profesiniam orientavimui</t>
  </si>
  <si>
    <t>profesiniam orientavimui</t>
  </si>
  <si>
    <t xml:space="preserve">                                2026 METŲ SAVIVALDYBĖS BIUDŽETO ASIGNAVIMAI </t>
  </si>
  <si>
    <t xml:space="preserve">    3.4. pedagoginių darbuotojų padidintam darbo užmokesčiui mokėti</t>
  </si>
  <si>
    <t xml:space="preserve">    8.4. pedagoginių darbuotojų padidintam darbo užmokesčiui mokėti</t>
  </si>
  <si>
    <t xml:space="preserve">    14.4. pedagoginių darbuotojų padidintam darbo užmokesčiui mokėti</t>
  </si>
  <si>
    <t xml:space="preserve">    3.5.  profesiniam orientavimui</t>
  </si>
  <si>
    <t xml:space="preserve">    1.8. Europos Sąjungos lėšos </t>
  </si>
  <si>
    <t xml:space="preserve">                                                                                                                                          (Šilutės rajono savivaldybės tarybos</t>
  </si>
  <si>
    <t xml:space="preserve">                                                                                                                                          redakcija)</t>
  </si>
  <si>
    <t xml:space="preserve">    1.5. bendruomeninei veiklai stiprinti</t>
  </si>
  <si>
    <t>bendruomeninei veiklai stiprinti</t>
  </si>
  <si>
    <t xml:space="preserve">    1.5. dotacija būstams pritaikyti asmenims su negalia</t>
  </si>
  <si>
    <t>dotacija būstams pritaikyti asmenims su negalia</t>
  </si>
  <si>
    <t>pedagoginių darbuotojų skaičiaus optimizavimui</t>
  </si>
  <si>
    <t>3. Šilutės Martyno Jankaus pagrindinė mokykla</t>
  </si>
  <si>
    <t>4. Šilutės Pamario progimnazija</t>
  </si>
  <si>
    <t>9. Šilutės jaunimo ir suaugusiųjų mokymo centras</t>
  </si>
  <si>
    <t>5. Šilutės rajono švietimo pagalbos tarnyba</t>
  </si>
  <si>
    <t>15. Šilutės Žibų pradinė mokykla</t>
  </si>
  <si>
    <t>2. Šilutės turizmo informacijos centras</t>
  </si>
  <si>
    <t>5. Šilutės socialinių paslaugų centras</t>
  </si>
  <si>
    <t>4. Šilutės kultūros centras</t>
  </si>
  <si>
    <t>5. Šilutės Hermano Zudermano kamerinis dramos teatras</t>
  </si>
  <si>
    <t>2. Šilutės rajono savivaldybės Fridricho Bajoraičio viešoji biblioteka</t>
  </si>
  <si>
    <t>3. Šilutės rajono savivaldybės Šilutės Hugo Šojaus muziejus</t>
  </si>
  <si>
    <t>6. Šilutės rajono savivaldybės priešgaisrinė tarnyba</t>
  </si>
  <si>
    <t>7. Šilutės atviras jaunimo centras</t>
  </si>
  <si>
    <t>2. Šilutės rajono savivaldybės kontrolės ir audito tarnyba</t>
  </si>
  <si>
    <t xml:space="preserve">    25.6. pedagoginių darbuotojų skaičiaus optimizavimui</t>
  </si>
  <si>
    <t xml:space="preserve">    24.6. pedagoginių darbuotojų skaičiaus optimizavimui</t>
  </si>
  <si>
    <t xml:space="preserve">    17.6. pedagoginių darbuotojų skaičiaus optimizavimui</t>
  </si>
  <si>
    <t>Lietuvos moksleivių dainų šventei</t>
  </si>
  <si>
    <t xml:space="preserve">    4.3. istorinės kultūrinės atminties išsaugojimo, lituanistikos tradicijų ir paveldo iniciatyvoms ir renginiams vykdyti</t>
  </si>
  <si>
    <t xml:space="preserve">    3.3. istorinės kultūrinės atminties išsaugojimo, lituanistikos tradicijų ir paveldo iniciatyvoms ir renginiams vykdyti</t>
  </si>
  <si>
    <t>istorinės kultūrinės atminties išsaugojimo, lituanistikos tradicijų ir paveldo iniciatyvoms ir renginiams vykdyti</t>
  </si>
  <si>
    <t>savivaldybių sporto bazių pagerinimo projektų išlaidoms kompensuoti</t>
  </si>
  <si>
    <t xml:space="preserve">    1.6. savivaldybių sporto bazių pagerinimo projektų išlaidoms kompensuoti</t>
  </si>
  <si>
    <t>priedangų infrastruktūros plėtra</t>
  </si>
  <si>
    <t xml:space="preserve">    1.7. priedangų infrastruktūros plėtra</t>
  </si>
  <si>
    <t>specialioji dotacija specialiųjų poreikių mokiniams išlaikyti</t>
  </si>
  <si>
    <t>vienkartinės išmokos įsikurti gyvenamojoje vietoje savivaldybės teritorijoje ir (ar) mėnesinės kompensacijos atlyginimui švietimo teikėjui už vaiko, ugdomo pagal ikimokyklinio ar priešmokyklinio ugdymo programas, išlaikymą apmokėti, mokėti ir administruoti</t>
  </si>
  <si>
    <t xml:space="preserve">    1.9. vienkartinės išmokos įsikurti gyvenamojoje vietoje savivaldybės teritorijoje ir (ar) mėnesinės kompensacijos atlyginimui švietimo teikėjui už vaiko, ugdomo pagal ikimokyklinio ar priešmokyklinio ugdymo programas, išlaikymą apmokėti, mokėti ir administruoti</t>
  </si>
  <si>
    <t xml:space="preserve">17. Žemaičių Naumiesčio mokykla-darželis </t>
  </si>
  <si>
    <t>10. Švėkšnos "Saulės" gimnazija</t>
  </si>
  <si>
    <t>20. Lopšelis-darželis "Ąžuoliukas"</t>
  </si>
  <si>
    <t>24. Lopšelis-darželis "Žibutė"</t>
  </si>
  <si>
    <t>25. Lopšelis-darželis "Žvaigždutė"</t>
  </si>
  <si>
    <t>23. Lopšelis-darželis "Raudonkepuraitė"</t>
  </si>
  <si>
    <t>22. Lopšelis-darželis "Pušelė"</t>
  </si>
  <si>
    <t>21. Lopšelis-darželis "Gintarėlis"</t>
  </si>
  <si>
    <t>gydytojų rezidentų baziniam (tarifiniam) darbo užmokesčiui mokėti</t>
  </si>
  <si>
    <t xml:space="preserve">    1.10. išlaidoms, patirtoms teikiant socialinę pašalpą, būsto šildymo išlaidų, geriamojo vandens išlaidų ir karšto vandens išlaidų kompensacijas, dėl karinių veiksmų iš Ukrainos pasitraukusiems Ukrainos gyventojams, padengti</t>
  </si>
  <si>
    <t xml:space="preserve">    1.11. išlaidoms, patirtoms mokant laidojimo pašalpą ir teikiant socialinę paramą mokiniams, dėl karinių veiksmų iš Ukrainos pasitraukusiems Ukrainos gyventojams, padengti</t>
  </si>
  <si>
    <t>išlaidoms, patirtoms teikiant socialinę pašalpą, būsto šildymo išlaidų, geriamojo vandens išlaidų ir karšto vandens išlaidų kompensacijas, dėl karinių veiksmų iš Ukrainos pasitraukusiems Ukrainos gyventojams, padengti</t>
  </si>
  <si>
    <t>išlaidoms, patirtoms mokant laidojimo pašalpą ir teikiant socialinę paramą mokiniams, dėl karinių veiksmų iš Ukrainos pasitraukusiems Ukrainos gyventojams, padengti</t>
  </si>
  <si>
    <t xml:space="preserve">    1.12. gydytojų rezidentų baziniam (tarifiniam) darbo užmokesčiui mokėti</t>
  </si>
  <si>
    <t xml:space="preserve">    2.4. Lietuvos kultūros tarybos finansuojamiems projektams vykdyti</t>
  </si>
  <si>
    <t>Lietuvos kultūros tarybos finansuojamiems projektams vykdyti</t>
  </si>
  <si>
    <t xml:space="preserve">    4.4. Lietuvos kultūros tarybos finansuojamiems projektams vykdyti</t>
  </si>
  <si>
    <t xml:space="preserve">    6.3. Kultūros paveldo departamento prie Kultūros ministerijos dalinai finansuojamiems projektams vykdyti</t>
  </si>
  <si>
    <t>Kultūros paveldo departamento prie Kultūros ministerijos dalinai finansuojamiems projektams vykdyti</t>
  </si>
  <si>
    <t xml:space="preserve">    1.4. išlaidoms, patirtoms teikiant paramą būstui išsinuomoti, dėl karinių veiksmų iš Ukrainos pasitraukusiems Ukrainos gyventojams, padengti</t>
  </si>
  <si>
    <t>išlaidoms, patirtoms teikiant paramą būstui išsinuomoti, dėl karinių veiksmų iš Ukrainos pasitraukusiems Ukrainos gyventojams, padengti</t>
  </si>
  <si>
    <t xml:space="preserve">    26.5. Lietuvos moksleivių dainų šventei</t>
  </si>
  <si>
    <t xml:space="preserve">                                                                                                                             2026 m. vasario 26 d. sprendimu Nr. T1-1117</t>
  </si>
  <si>
    <t xml:space="preserve">                                                                                                                                          2026 m. rugsėjo 24 d. sprendimo Nr. T1-</t>
  </si>
  <si>
    <t>01. Ugdymo kokybės ir sporto plėtros programa</t>
  </si>
  <si>
    <t>18. Šilutės meno mokykla</t>
  </si>
  <si>
    <t>03. Konkurencingo žemės ūkio programa</t>
  </si>
  <si>
    <t xml:space="preserve">    1.2. specialioji dotacija valstybinėms (valstybės perduotoms savivaldybėms) funkcijoms atlikti</t>
  </si>
  <si>
    <t xml:space="preserve">    4.2. specialioji dotacija valstybinėms (valstybės perduotoms savivaldybėms) funkcijoms atlikti</t>
  </si>
  <si>
    <t xml:space="preserve">    5.2. specialioji dotacija valstybinėms (valstybės perduotoms savivaldybėms) funkcijoms atlikti</t>
  </si>
  <si>
    <t xml:space="preserve">    6.1. specialioji dotacija valstybinėms (valstybės perduotoms savivaldybėms) funkcijoms atlikti</t>
  </si>
  <si>
    <t xml:space="preserve">    1.3. specialioji dotacija valstybinėms (valstybės perduotoms savivaldybėms) funkcijoms atlikti</t>
  </si>
  <si>
    <t>specialioji dotacija valstybinėms (valstybės perduotoms savivaldybėms) funkcijoms atlikti</t>
  </si>
  <si>
    <t xml:space="preserve">    1.4. akredituotai socialinei reabilitacijai asmenims su negalia bendruomenėje organizuoti, teikti ir administruoti</t>
  </si>
  <si>
    <t>akredituotai socialinei reabilitacijai asmenims su negalia bendruomenėje organizuoti, teikti ir administruoti</t>
  </si>
  <si>
    <t>4. Šilutės rajono savivaldybės visuomenės sveikatos biuras</t>
  </si>
  <si>
    <t>ūkio subjektų žalai, patirtai dėl stichinio meteorologinio reiškinio (ilgo lietingo laikotarpio), iš dalies atlyginti</t>
  </si>
  <si>
    <t xml:space="preserve">    1.6. ūkio subjektų žalai, patirtai dėl stichinio meteorologinio reiškinio (ilgo lietingo laikotarpio), iš dalies atlyginti </t>
  </si>
  <si>
    <t xml:space="preserve">    4.4. pažangos priemonės projektų veikloms</t>
  </si>
  <si>
    <t>pažangos priemonės projektų veikloms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</si>
</sst>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1" xfId="0" applyFont="1" applyFill="1" applyBorder="1"/>
    <xf numFmtId="0" fontId="5" fillId="2" borderId="2" xfId="0" applyFont="1" applyFill="1" applyBorder="1"/>
    <xf numFmtId="0" fontId="3" fillId="2" borderId="2" xfId="0" applyFont="1" applyFill="1" applyBorder="1"/>
    <xf numFmtId="1" fontId="3" fillId="2" borderId="2" xfId="0" applyNumberFormat="1" applyFont="1" applyFill="1" applyBorder="1"/>
    <xf numFmtId="1" fontId="5" fillId="2" borderId="2" xfId="0" applyNumberFormat="1" applyFont="1" applyFill="1" applyBorder="1"/>
    <xf numFmtId="0" fontId="5" fillId="3" borderId="2" xfId="0" applyFont="1" applyFill="1" applyBorder="1"/>
    <xf numFmtId="1" fontId="6" fillId="3" borderId="2" xfId="0" applyNumberFormat="1" applyFont="1" applyFill="1" applyBorder="1"/>
    <xf numFmtId="0" fontId="5" fillId="0" borderId="2" xfId="0" applyFont="1" applyBorder="1"/>
    <xf numFmtId="1" fontId="5" fillId="0" borderId="2" xfId="0" applyNumberFormat="1" applyFont="1" applyBorder="1"/>
    <xf numFmtId="1" fontId="5" fillId="3" borderId="2" xfId="0" applyNumberFormat="1" applyFont="1" applyFill="1" applyBorder="1"/>
    <xf numFmtId="0" fontId="3" fillId="2" borderId="2" xfId="0" applyFont="1" applyFill="1" applyBorder="1" applyAlignment="1">
      <alignment wrapText="1"/>
    </xf>
    <xf numFmtId="0" fontId="3" fillId="0" borderId="2" xfId="0" applyFont="1" applyBorder="1"/>
    <xf numFmtId="1" fontId="3" fillId="0" borderId="2" xfId="0" applyNumberFormat="1" applyFont="1" applyBorder="1"/>
    <xf numFmtId="0" fontId="6" fillId="4" borderId="2" xfId="0" applyFont="1" applyFill="1" applyBorder="1"/>
    <xf numFmtId="1" fontId="6" fillId="4" borderId="2" xfId="0" applyNumberFormat="1" applyFont="1" applyFill="1" applyBorder="1"/>
    <xf numFmtId="1" fontId="3" fillId="2" borderId="0" xfId="0" applyNumberFormat="1" applyFont="1" applyFill="1"/>
    <xf numFmtId="0" fontId="5" fillId="2" borderId="0" xfId="0" applyFont="1" applyFill="1"/>
    <xf numFmtId="2" fontId="5" fillId="2" borderId="0" xfId="0" applyNumberFormat="1" applyFont="1" applyFill="1"/>
    <xf numFmtId="1" fontId="5" fillId="2" borderId="0" xfId="0" applyNumberFormat="1" applyFont="1" applyFill="1"/>
    <xf numFmtId="0" fontId="6" fillId="2" borderId="0" xfId="0" applyFont="1" applyFill="1"/>
    <xf numFmtId="1" fontId="6" fillId="2" borderId="0" xfId="0" applyNumberFormat="1" applyFont="1" applyFill="1"/>
    <xf numFmtId="1" fontId="7" fillId="2" borderId="2" xfId="0" applyNumberFormat="1" applyFont="1" applyFill="1" applyBorder="1"/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1" fontId="5" fillId="3" borderId="1" xfId="0" applyNumberFormat="1" applyFont="1" applyFill="1" applyBorder="1"/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5" borderId="0" xfId="0" applyFont="1" applyFill="1" applyAlignment="1">
      <alignment horizontal="left"/>
    </xf>
    <xf numFmtId="0" fontId="8" fillId="2" borderId="0" xfId="0" applyFont="1" applyFill="1"/>
    <xf numFmtId="0" fontId="3" fillId="5" borderId="0" xfId="0" applyFont="1" applyFill="1"/>
    <xf numFmtId="1" fontId="3" fillId="2" borderId="5" xfId="0" applyNumberFormat="1" applyFont="1" applyFill="1" applyBorder="1"/>
    <xf numFmtId="0" fontId="3" fillId="2" borderId="6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1" fontId="5" fillId="2" borderId="5" xfId="0" applyNumberFormat="1" applyFont="1" applyFill="1" applyBorder="1"/>
    <xf numFmtId="0" fontId="3" fillId="2" borderId="3" xfId="0" applyFont="1" applyFill="1" applyBorder="1" applyAlignment="1">
      <alignment wrapText="1"/>
    </xf>
    <xf numFmtId="0" fontId="3" fillId="0" borderId="3" xfId="0" applyFont="1" applyBorder="1"/>
    <xf numFmtId="0" fontId="5" fillId="2" borderId="3" xfId="0" applyFont="1" applyFill="1" applyBorder="1"/>
  </cellXfs>
  <cellStyles count="2">
    <cellStyle name="Įprastas" xfId="0" builtinId="0"/>
    <cellStyle name="Įprastas 2" xfId="1" xr:uid="{49A88C64-7414-480A-9FB1-50E1E199DC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2"/>
  <sheetViews>
    <sheetView tabSelected="1" zoomScale="160" zoomScaleNormal="160" workbookViewId="0">
      <selection activeCell="F347" sqref="F347"/>
    </sheetView>
  </sheetViews>
  <sheetFormatPr defaultRowHeight="12.75" x14ac:dyDescent="0.2"/>
  <cols>
    <col min="1" max="1" width="4.85546875" style="1" customWidth="1"/>
    <col min="2" max="2" width="59.42578125" style="1" customWidth="1"/>
    <col min="3" max="3" width="18.85546875" style="1" customWidth="1"/>
    <col min="4" max="16384" width="9.140625" style="1"/>
  </cols>
  <sheetData>
    <row r="1" spans="1:10" x14ac:dyDescent="0.2">
      <c r="B1" s="2" t="s">
        <v>158</v>
      </c>
    </row>
    <row r="2" spans="1:10" x14ac:dyDescent="0.2">
      <c r="B2" s="26" t="s">
        <v>156</v>
      </c>
    </row>
    <row r="3" spans="1:10" x14ac:dyDescent="0.2">
      <c r="B3" s="26" t="s">
        <v>288</v>
      </c>
    </row>
    <row r="4" spans="1:10" x14ac:dyDescent="0.2">
      <c r="B4" s="26" t="s">
        <v>157</v>
      </c>
    </row>
    <row r="5" spans="1:10" x14ac:dyDescent="0.2">
      <c r="A5" s="31" t="s">
        <v>231</v>
      </c>
      <c r="B5" s="26"/>
      <c r="C5" s="32"/>
      <c r="D5" s="33"/>
      <c r="E5" s="33"/>
      <c r="F5" s="33"/>
      <c r="G5" s="2"/>
      <c r="H5" s="2"/>
      <c r="I5" s="2"/>
      <c r="J5" s="2"/>
    </row>
    <row r="6" spans="1:10" x14ac:dyDescent="0.2">
      <c r="A6" s="31" t="s">
        <v>289</v>
      </c>
      <c r="B6" s="26"/>
      <c r="C6" s="32"/>
      <c r="D6" s="33"/>
      <c r="E6" s="33"/>
      <c r="F6" s="33"/>
      <c r="G6" s="2"/>
      <c r="H6" s="2"/>
      <c r="I6" s="2"/>
      <c r="J6" s="2"/>
    </row>
    <row r="7" spans="1:10" x14ac:dyDescent="0.2">
      <c r="A7" s="31" t="s">
        <v>232</v>
      </c>
      <c r="B7" s="26"/>
      <c r="C7" s="32"/>
      <c r="D7" s="33"/>
      <c r="E7" s="33"/>
      <c r="F7" s="33"/>
      <c r="G7" s="2"/>
      <c r="H7" s="2"/>
      <c r="I7" s="2"/>
      <c r="J7" s="2"/>
    </row>
    <row r="8" spans="1:10" x14ac:dyDescent="0.2">
      <c r="B8" s="26"/>
    </row>
    <row r="9" spans="1:10" x14ac:dyDescent="0.2">
      <c r="B9" s="3" t="s">
        <v>225</v>
      </c>
      <c r="C9" s="2"/>
    </row>
    <row r="11" spans="1:10" ht="13.5" thickBot="1" x14ac:dyDescent="0.25">
      <c r="C11" s="27" t="s">
        <v>162</v>
      </c>
    </row>
    <row r="12" spans="1:10" ht="16.5" customHeight="1" thickBot="1" x14ac:dyDescent="0.25">
      <c r="B12" s="29" t="s">
        <v>0</v>
      </c>
      <c r="C12" s="30" t="s">
        <v>159</v>
      </c>
    </row>
    <row r="13" spans="1:10" x14ac:dyDescent="0.2">
      <c r="B13" s="4" t="s">
        <v>290</v>
      </c>
      <c r="C13" s="28">
        <f>SUM(C14+C19+C24+C30+C37+C41+C47+C53+C58+C63+C68+C74+C79+C86+C91+C95+C102+C109+C114+C119+C125+C130+C136+C142+C149+C156)</f>
        <v>46446640</v>
      </c>
    </row>
    <row r="14" spans="1:10" x14ac:dyDescent="0.2">
      <c r="B14" s="5" t="s">
        <v>1</v>
      </c>
      <c r="C14" s="5">
        <f>SUM(C15:C18)</f>
        <v>1945017</v>
      </c>
    </row>
    <row r="15" spans="1:10" x14ac:dyDescent="0.2">
      <c r="B15" s="6" t="s">
        <v>2</v>
      </c>
      <c r="C15" s="6">
        <v>1582600</v>
      </c>
    </row>
    <row r="16" spans="1:10" x14ac:dyDescent="0.2">
      <c r="B16" s="6" t="s">
        <v>3</v>
      </c>
      <c r="C16" s="7">
        <v>339316</v>
      </c>
    </row>
    <row r="17" spans="2:3" x14ac:dyDescent="0.2">
      <c r="B17" s="6" t="s">
        <v>4</v>
      </c>
      <c r="C17" s="7">
        <v>6500</v>
      </c>
    </row>
    <row r="18" spans="2:3" x14ac:dyDescent="0.2">
      <c r="B18" s="6" t="s">
        <v>218</v>
      </c>
      <c r="C18" s="7">
        <v>16601</v>
      </c>
    </row>
    <row r="19" spans="2:3" x14ac:dyDescent="0.2">
      <c r="B19" s="5" t="s">
        <v>5</v>
      </c>
      <c r="C19" s="5">
        <f>SUM(C20:C23)</f>
        <v>1980370</v>
      </c>
    </row>
    <row r="20" spans="2:3" x14ac:dyDescent="0.2">
      <c r="B20" s="6" t="s">
        <v>6</v>
      </c>
      <c r="C20" s="6">
        <v>1592200</v>
      </c>
    </row>
    <row r="21" spans="2:3" x14ac:dyDescent="0.2">
      <c r="B21" s="6" t="s">
        <v>7</v>
      </c>
      <c r="C21" s="7">
        <v>356650</v>
      </c>
    </row>
    <row r="22" spans="2:3" x14ac:dyDescent="0.2">
      <c r="B22" s="6" t="s">
        <v>8</v>
      </c>
      <c r="C22" s="6">
        <v>6000</v>
      </c>
    </row>
    <row r="23" spans="2:3" x14ac:dyDescent="0.2">
      <c r="B23" s="6" t="s">
        <v>219</v>
      </c>
      <c r="C23" s="6">
        <v>25520</v>
      </c>
    </row>
    <row r="24" spans="2:3" x14ac:dyDescent="0.2">
      <c r="B24" s="5" t="s">
        <v>238</v>
      </c>
      <c r="C24" s="5">
        <f>SUM(C25:C29)</f>
        <v>4307047</v>
      </c>
    </row>
    <row r="25" spans="2:3" x14ac:dyDescent="0.2">
      <c r="B25" s="6" t="s">
        <v>9</v>
      </c>
      <c r="C25" s="6">
        <v>3693100</v>
      </c>
    </row>
    <row r="26" spans="2:3" x14ac:dyDescent="0.2">
      <c r="B26" s="6" t="s">
        <v>10</v>
      </c>
      <c r="C26" s="7">
        <v>558000</v>
      </c>
    </row>
    <row r="27" spans="2:3" x14ac:dyDescent="0.2">
      <c r="B27" s="6" t="s">
        <v>11</v>
      </c>
      <c r="C27" s="7">
        <v>15000</v>
      </c>
    </row>
    <row r="28" spans="2:3" x14ac:dyDescent="0.2">
      <c r="B28" s="6" t="s">
        <v>226</v>
      </c>
      <c r="C28" s="7">
        <v>9780</v>
      </c>
    </row>
    <row r="29" spans="2:3" x14ac:dyDescent="0.2">
      <c r="B29" s="6" t="s">
        <v>229</v>
      </c>
      <c r="C29" s="7">
        <v>31167</v>
      </c>
    </row>
    <row r="30" spans="2:3" x14ac:dyDescent="0.2">
      <c r="B30" s="5" t="s">
        <v>239</v>
      </c>
      <c r="C30" s="5">
        <f>SUM(C31:C36)</f>
        <v>3982373</v>
      </c>
    </row>
    <row r="31" spans="2:3" x14ac:dyDescent="0.2">
      <c r="B31" s="6" t="s">
        <v>12</v>
      </c>
      <c r="C31" s="6">
        <v>3237400</v>
      </c>
    </row>
    <row r="32" spans="2:3" x14ac:dyDescent="0.2">
      <c r="B32" s="6" t="s">
        <v>13</v>
      </c>
      <c r="C32" s="7">
        <v>673055</v>
      </c>
    </row>
    <row r="33" spans="2:3" x14ac:dyDescent="0.2">
      <c r="B33" s="6" t="s">
        <v>14</v>
      </c>
      <c r="C33" s="6">
        <v>29600</v>
      </c>
    </row>
    <row r="34" spans="2:3" x14ac:dyDescent="0.2">
      <c r="B34" s="6" t="s">
        <v>171</v>
      </c>
      <c r="C34" s="6">
        <v>4766</v>
      </c>
    </row>
    <row r="35" spans="2:3" x14ac:dyDescent="0.2">
      <c r="B35" s="6" t="s">
        <v>165</v>
      </c>
      <c r="C35" s="6">
        <v>10957</v>
      </c>
    </row>
    <row r="36" spans="2:3" x14ac:dyDescent="0.2">
      <c r="B36" s="6" t="s">
        <v>220</v>
      </c>
      <c r="C36" s="6">
        <v>26595</v>
      </c>
    </row>
    <row r="37" spans="2:3" x14ac:dyDescent="0.2">
      <c r="B37" s="5" t="s">
        <v>241</v>
      </c>
      <c r="C37" s="5">
        <f>SUM(C38:C40)</f>
        <v>517800</v>
      </c>
    </row>
    <row r="38" spans="2:3" x14ac:dyDescent="0.2">
      <c r="B38" s="6" t="s">
        <v>15</v>
      </c>
      <c r="C38" s="6">
        <v>267900</v>
      </c>
    </row>
    <row r="39" spans="2:3" x14ac:dyDescent="0.2">
      <c r="B39" s="6" t="s">
        <v>16</v>
      </c>
      <c r="C39" s="7">
        <v>243900</v>
      </c>
    </row>
    <row r="40" spans="2:3" x14ac:dyDescent="0.2">
      <c r="B40" s="6" t="s">
        <v>17</v>
      </c>
      <c r="C40" s="6">
        <v>6000</v>
      </c>
    </row>
    <row r="41" spans="2:3" x14ac:dyDescent="0.2">
      <c r="B41" s="5" t="s">
        <v>18</v>
      </c>
      <c r="C41" s="5">
        <f>SUM(C42:C46)</f>
        <v>1476800</v>
      </c>
    </row>
    <row r="42" spans="2:3" x14ac:dyDescent="0.2">
      <c r="B42" s="6" t="s">
        <v>19</v>
      </c>
      <c r="C42" s="6">
        <v>982300</v>
      </c>
    </row>
    <row r="43" spans="2:3" x14ac:dyDescent="0.2">
      <c r="B43" s="6" t="s">
        <v>20</v>
      </c>
      <c r="C43" s="7">
        <v>445400</v>
      </c>
    </row>
    <row r="44" spans="2:3" x14ac:dyDescent="0.2">
      <c r="B44" s="6" t="s">
        <v>21</v>
      </c>
      <c r="C44" s="6">
        <v>20600</v>
      </c>
    </row>
    <row r="45" spans="2:3" x14ac:dyDescent="0.2">
      <c r="B45" s="6" t="s">
        <v>173</v>
      </c>
      <c r="C45" s="6">
        <v>14297</v>
      </c>
    </row>
    <row r="46" spans="2:3" x14ac:dyDescent="0.2">
      <c r="B46" s="6" t="s">
        <v>167</v>
      </c>
      <c r="C46" s="6">
        <v>14203</v>
      </c>
    </row>
    <row r="47" spans="2:3" x14ac:dyDescent="0.2">
      <c r="B47" s="5" t="s">
        <v>142</v>
      </c>
      <c r="C47" s="5">
        <f>SUM(C48:C52)</f>
        <v>1228662</v>
      </c>
    </row>
    <row r="48" spans="2:3" x14ac:dyDescent="0.2">
      <c r="B48" s="6" t="s">
        <v>143</v>
      </c>
      <c r="C48" s="6">
        <v>727800</v>
      </c>
    </row>
    <row r="49" spans="2:3" x14ac:dyDescent="0.2">
      <c r="B49" s="6" t="s">
        <v>144</v>
      </c>
      <c r="C49" s="7">
        <v>456300</v>
      </c>
    </row>
    <row r="50" spans="2:3" x14ac:dyDescent="0.2">
      <c r="B50" s="6" t="s">
        <v>145</v>
      </c>
      <c r="C50" s="6">
        <v>19100</v>
      </c>
    </row>
    <row r="51" spans="2:3" x14ac:dyDescent="0.2">
      <c r="B51" s="6" t="s">
        <v>174</v>
      </c>
      <c r="C51" s="6">
        <v>4766</v>
      </c>
    </row>
    <row r="52" spans="2:3" x14ac:dyDescent="0.2">
      <c r="B52" s="6" t="s">
        <v>166</v>
      </c>
      <c r="C52" s="6">
        <v>20696</v>
      </c>
    </row>
    <row r="53" spans="2:3" x14ac:dyDescent="0.2">
      <c r="B53" s="5" t="s">
        <v>179</v>
      </c>
      <c r="C53" s="8">
        <f>SUM(C54:C57)</f>
        <v>1275227</v>
      </c>
    </row>
    <row r="54" spans="2:3" x14ac:dyDescent="0.2">
      <c r="B54" s="6" t="s">
        <v>180</v>
      </c>
      <c r="C54" s="7">
        <v>740800</v>
      </c>
    </row>
    <row r="55" spans="2:3" x14ac:dyDescent="0.2">
      <c r="B55" s="6" t="s">
        <v>181</v>
      </c>
      <c r="C55" s="7">
        <v>474600</v>
      </c>
    </row>
    <row r="56" spans="2:3" x14ac:dyDescent="0.2">
      <c r="B56" s="6" t="s">
        <v>182</v>
      </c>
      <c r="C56" s="6">
        <v>44000</v>
      </c>
    </row>
    <row r="57" spans="2:3" x14ac:dyDescent="0.2">
      <c r="B57" s="6" t="s">
        <v>227</v>
      </c>
      <c r="C57" s="6">
        <v>15827</v>
      </c>
    </row>
    <row r="58" spans="2:3" x14ac:dyDescent="0.2">
      <c r="B58" s="5" t="s">
        <v>240</v>
      </c>
      <c r="C58" s="5">
        <f>SUM(C59:C62)</f>
        <v>1807600</v>
      </c>
    </row>
    <row r="59" spans="2:3" x14ac:dyDescent="0.2">
      <c r="B59" s="6" t="s">
        <v>22</v>
      </c>
      <c r="C59" s="6">
        <v>1150600</v>
      </c>
    </row>
    <row r="60" spans="2:3" x14ac:dyDescent="0.2">
      <c r="B60" s="6" t="s">
        <v>146</v>
      </c>
      <c r="C60" s="7">
        <v>120100</v>
      </c>
    </row>
    <row r="61" spans="2:3" x14ac:dyDescent="0.2">
      <c r="B61" s="6" t="s">
        <v>23</v>
      </c>
      <c r="C61" s="7">
        <v>3700</v>
      </c>
    </row>
    <row r="62" spans="2:3" x14ac:dyDescent="0.2">
      <c r="B62" s="6" t="s">
        <v>183</v>
      </c>
      <c r="C62" s="7">
        <v>533200</v>
      </c>
    </row>
    <row r="63" spans="2:3" x14ac:dyDescent="0.2">
      <c r="B63" s="5" t="s">
        <v>267</v>
      </c>
      <c r="C63" s="5">
        <f>SUM(C64:C67)</f>
        <v>1721662</v>
      </c>
    </row>
    <row r="64" spans="2:3" x14ac:dyDescent="0.2">
      <c r="B64" s="6" t="s">
        <v>24</v>
      </c>
      <c r="C64" s="6">
        <v>1356100</v>
      </c>
    </row>
    <row r="65" spans="2:3" x14ac:dyDescent="0.2">
      <c r="B65" s="6" t="s">
        <v>25</v>
      </c>
      <c r="C65" s="7">
        <v>346398</v>
      </c>
    </row>
    <row r="66" spans="2:3" x14ac:dyDescent="0.2">
      <c r="B66" s="6" t="s">
        <v>26</v>
      </c>
      <c r="C66" s="7">
        <v>5500</v>
      </c>
    </row>
    <row r="67" spans="2:3" x14ac:dyDescent="0.2">
      <c r="B67" s="6" t="s">
        <v>221</v>
      </c>
      <c r="C67" s="7">
        <v>13664</v>
      </c>
    </row>
    <row r="68" spans="2:3" x14ac:dyDescent="0.2">
      <c r="B68" s="5" t="s">
        <v>184</v>
      </c>
      <c r="C68" s="5">
        <f>SUM(C69:C73)</f>
        <v>740349</v>
      </c>
    </row>
    <row r="69" spans="2:3" x14ac:dyDescent="0.2">
      <c r="B69" s="6" t="s">
        <v>27</v>
      </c>
      <c r="C69" s="6">
        <v>361600</v>
      </c>
    </row>
    <row r="70" spans="2:3" x14ac:dyDescent="0.2">
      <c r="B70" s="6" t="s">
        <v>28</v>
      </c>
      <c r="C70" s="7">
        <v>316000</v>
      </c>
    </row>
    <row r="71" spans="2:3" x14ac:dyDescent="0.2">
      <c r="B71" s="6" t="s">
        <v>29</v>
      </c>
      <c r="C71" s="7">
        <v>38000</v>
      </c>
    </row>
    <row r="72" spans="2:3" x14ac:dyDescent="0.2">
      <c r="B72" s="6" t="s">
        <v>185</v>
      </c>
      <c r="C72" s="7">
        <v>9531</v>
      </c>
    </row>
    <row r="73" spans="2:3" x14ac:dyDescent="0.2">
      <c r="B73" s="6" t="s">
        <v>186</v>
      </c>
      <c r="C73" s="7">
        <v>15218</v>
      </c>
    </row>
    <row r="74" spans="2:3" x14ac:dyDescent="0.2">
      <c r="B74" s="5" t="s">
        <v>187</v>
      </c>
      <c r="C74" s="5">
        <f>SUM(C75:C78)</f>
        <v>967905</v>
      </c>
    </row>
    <row r="75" spans="2:3" x14ac:dyDescent="0.2">
      <c r="B75" s="6" t="s">
        <v>30</v>
      </c>
      <c r="C75" s="6">
        <v>664000</v>
      </c>
    </row>
    <row r="76" spans="2:3" x14ac:dyDescent="0.2">
      <c r="B76" s="6" t="s">
        <v>31</v>
      </c>
      <c r="C76" s="7">
        <v>286400</v>
      </c>
    </row>
    <row r="77" spans="2:3" x14ac:dyDescent="0.2">
      <c r="B77" s="6" t="s">
        <v>32</v>
      </c>
      <c r="C77" s="6">
        <v>13000</v>
      </c>
    </row>
    <row r="78" spans="2:3" x14ac:dyDescent="0.2">
      <c r="B78" s="6" t="s">
        <v>188</v>
      </c>
      <c r="C78" s="6">
        <v>4505</v>
      </c>
    </row>
    <row r="79" spans="2:3" x14ac:dyDescent="0.2">
      <c r="B79" s="5" t="s">
        <v>189</v>
      </c>
      <c r="C79" s="5">
        <f>SUM(C80:C85)</f>
        <v>2690814</v>
      </c>
    </row>
    <row r="80" spans="2:3" x14ac:dyDescent="0.2">
      <c r="B80" s="6" t="s">
        <v>33</v>
      </c>
      <c r="C80" s="6">
        <v>1765600</v>
      </c>
    </row>
    <row r="81" spans="2:3" x14ac:dyDescent="0.2">
      <c r="B81" s="6" t="s">
        <v>34</v>
      </c>
      <c r="C81" s="7">
        <v>850900</v>
      </c>
    </row>
    <row r="82" spans="2:3" x14ac:dyDescent="0.2">
      <c r="B82" s="6" t="s">
        <v>35</v>
      </c>
      <c r="C82" s="6">
        <v>34000</v>
      </c>
    </row>
    <row r="83" spans="2:3" x14ac:dyDescent="0.2">
      <c r="B83" s="6" t="s">
        <v>190</v>
      </c>
      <c r="C83" s="6">
        <v>19062</v>
      </c>
    </row>
    <row r="84" spans="2:3" x14ac:dyDescent="0.2">
      <c r="B84" s="6" t="s">
        <v>191</v>
      </c>
      <c r="C84" s="6">
        <v>7710</v>
      </c>
    </row>
    <row r="85" spans="2:3" x14ac:dyDescent="0.2">
      <c r="B85" s="6" t="s">
        <v>222</v>
      </c>
      <c r="C85" s="6">
        <v>13542</v>
      </c>
    </row>
    <row r="86" spans="2:3" x14ac:dyDescent="0.2">
      <c r="B86" s="5" t="s">
        <v>192</v>
      </c>
      <c r="C86" s="5">
        <f>SUM(C87:C90)</f>
        <v>1308553</v>
      </c>
    </row>
    <row r="87" spans="2:3" x14ac:dyDescent="0.2">
      <c r="B87" s="6" t="s">
        <v>36</v>
      </c>
      <c r="C87" s="6">
        <v>862900</v>
      </c>
    </row>
    <row r="88" spans="2:3" x14ac:dyDescent="0.2">
      <c r="B88" s="6" t="s">
        <v>37</v>
      </c>
      <c r="C88" s="7">
        <v>402500</v>
      </c>
    </row>
    <row r="89" spans="2:3" x14ac:dyDescent="0.2">
      <c r="B89" s="6" t="s">
        <v>38</v>
      </c>
      <c r="C89" s="7">
        <v>25500</v>
      </c>
    </row>
    <row r="90" spans="2:3" x14ac:dyDescent="0.2">
      <c r="B90" s="6" t="s">
        <v>228</v>
      </c>
      <c r="C90" s="7">
        <v>17653</v>
      </c>
    </row>
    <row r="91" spans="2:3" x14ac:dyDescent="0.2">
      <c r="B91" s="5" t="s">
        <v>242</v>
      </c>
      <c r="C91" s="5">
        <f>SUM(C92:C94)</f>
        <v>1616800</v>
      </c>
    </row>
    <row r="92" spans="2:3" x14ac:dyDescent="0.2">
      <c r="B92" s="6" t="s">
        <v>39</v>
      </c>
      <c r="C92" s="6">
        <v>1307700</v>
      </c>
    </row>
    <row r="93" spans="2:3" x14ac:dyDescent="0.2">
      <c r="B93" s="6" t="s">
        <v>40</v>
      </c>
      <c r="C93" s="7">
        <v>282000</v>
      </c>
    </row>
    <row r="94" spans="2:3" x14ac:dyDescent="0.2">
      <c r="B94" s="6" t="s">
        <v>41</v>
      </c>
      <c r="C94" s="6">
        <v>27100</v>
      </c>
    </row>
    <row r="95" spans="2:3" x14ac:dyDescent="0.2">
      <c r="B95" s="5" t="s">
        <v>193</v>
      </c>
      <c r="C95" s="5">
        <f>SUM(C96:C101)</f>
        <v>1997636</v>
      </c>
    </row>
    <row r="96" spans="2:3" x14ac:dyDescent="0.2">
      <c r="B96" s="6" t="s">
        <v>42</v>
      </c>
      <c r="C96" s="6">
        <v>1388600</v>
      </c>
    </row>
    <row r="97" spans="2:3" x14ac:dyDescent="0.2">
      <c r="B97" s="6" t="s">
        <v>43</v>
      </c>
      <c r="C97" s="7">
        <v>550300</v>
      </c>
    </row>
    <row r="98" spans="2:3" x14ac:dyDescent="0.2">
      <c r="B98" s="6" t="s">
        <v>176</v>
      </c>
      <c r="C98" s="6">
        <v>32000</v>
      </c>
    </row>
    <row r="99" spans="2:3" x14ac:dyDescent="0.2">
      <c r="B99" s="6" t="s">
        <v>194</v>
      </c>
      <c r="C99" s="6">
        <v>9531</v>
      </c>
    </row>
    <row r="100" spans="2:3" x14ac:dyDescent="0.2">
      <c r="B100" s="6" t="s">
        <v>195</v>
      </c>
      <c r="C100" s="6">
        <v>3450</v>
      </c>
    </row>
    <row r="101" spans="2:3" x14ac:dyDescent="0.2">
      <c r="B101" s="6" t="s">
        <v>223</v>
      </c>
      <c r="C101" s="6">
        <v>13755</v>
      </c>
    </row>
    <row r="102" spans="2:3" x14ac:dyDescent="0.2">
      <c r="B102" s="5" t="s">
        <v>266</v>
      </c>
      <c r="C102" s="5">
        <f>SUM(C103:C108)</f>
        <v>1327104</v>
      </c>
    </row>
    <row r="103" spans="2:3" x14ac:dyDescent="0.2">
      <c r="B103" s="6" t="s">
        <v>44</v>
      </c>
      <c r="C103" s="6">
        <v>696100</v>
      </c>
    </row>
    <row r="104" spans="2:3" x14ac:dyDescent="0.2">
      <c r="B104" s="6" t="s">
        <v>45</v>
      </c>
      <c r="C104" s="7">
        <v>546400</v>
      </c>
    </row>
    <row r="105" spans="2:3" x14ac:dyDescent="0.2">
      <c r="B105" s="6" t="s">
        <v>147</v>
      </c>
      <c r="C105" s="6">
        <v>43700</v>
      </c>
    </row>
    <row r="106" spans="2:3" x14ac:dyDescent="0.2">
      <c r="B106" s="6" t="s">
        <v>172</v>
      </c>
      <c r="C106" s="6">
        <v>14297</v>
      </c>
    </row>
    <row r="107" spans="2:3" x14ac:dyDescent="0.2">
      <c r="B107" s="6" t="s">
        <v>164</v>
      </c>
      <c r="C107" s="6">
        <v>21305</v>
      </c>
    </row>
    <row r="108" spans="2:3" x14ac:dyDescent="0.2">
      <c r="B108" s="6" t="s">
        <v>254</v>
      </c>
      <c r="C108" s="6">
        <v>5302</v>
      </c>
    </row>
    <row r="109" spans="2:3" x14ac:dyDescent="0.2">
      <c r="B109" s="5" t="s">
        <v>291</v>
      </c>
      <c r="C109" s="5">
        <f>SUM(C110:C113)</f>
        <v>1447420</v>
      </c>
    </row>
    <row r="110" spans="2:3" x14ac:dyDescent="0.2">
      <c r="B110" s="6" t="s">
        <v>46</v>
      </c>
      <c r="C110" s="6">
        <v>66600</v>
      </c>
    </row>
    <row r="111" spans="2:3" x14ac:dyDescent="0.2">
      <c r="B111" s="6" t="s">
        <v>47</v>
      </c>
      <c r="C111" s="7">
        <v>1150150</v>
      </c>
    </row>
    <row r="112" spans="2:3" x14ac:dyDescent="0.2">
      <c r="B112" s="6" t="s">
        <v>48</v>
      </c>
      <c r="C112" s="6">
        <v>87500</v>
      </c>
    </row>
    <row r="113" spans="2:3" x14ac:dyDescent="0.2">
      <c r="B113" s="6" t="s">
        <v>196</v>
      </c>
      <c r="C113" s="6">
        <v>143170</v>
      </c>
    </row>
    <row r="114" spans="2:3" x14ac:dyDescent="0.2">
      <c r="B114" s="5" t="s">
        <v>197</v>
      </c>
      <c r="C114" s="5">
        <f>SUM(C115:C118)</f>
        <v>1301673</v>
      </c>
    </row>
    <row r="115" spans="2:3" x14ac:dyDescent="0.2">
      <c r="B115" s="6" t="s">
        <v>49</v>
      </c>
      <c r="C115" s="6">
        <v>27800</v>
      </c>
    </row>
    <row r="116" spans="2:3" x14ac:dyDescent="0.2">
      <c r="B116" s="6" t="s">
        <v>50</v>
      </c>
      <c r="C116" s="7">
        <v>831400</v>
      </c>
    </row>
    <row r="117" spans="2:3" x14ac:dyDescent="0.2">
      <c r="B117" s="6" t="s">
        <v>51</v>
      </c>
      <c r="C117" s="6">
        <v>401000</v>
      </c>
    </row>
    <row r="118" spans="2:3" x14ac:dyDescent="0.2">
      <c r="B118" s="6" t="s">
        <v>168</v>
      </c>
      <c r="C118" s="6">
        <v>41473</v>
      </c>
    </row>
    <row r="119" spans="2:3" x14ac:dyDescent="0.2">
      <c r="B119" s="5" t="s">
        <v>268</v>
      </c>
      <c r="C119" s="5">
        <f>SUM(C120:C124)</f>
        <v>1842678</v>
      </c>
    </row>
    <row r="120" spans="2:3" x14ac:dyDescent="0.2">
      <c r="B120" s="6" t="s">
        <v>52</v>
      </c>
      <c r="C120" s="6">
        <v>665700</v>
      </c>
    </row>
    <row r="121" spans="2:3" x14ac:dyDescent="0.2">
      <c r="B121" s="6" t="s">
        <v>53</v>
      </c>
      <c r="C121" s="7">
        <v>1017000</v>
      </c>
    </row>
    <row r="122" spans="2:3" x14ac:dyDescent="0.2">
      <c r="B122" s="6" t="s">
        <v>54</v>
      </c>
      <c r="C122" s="6">
        <v>80000</v>
      </c>
    </row>
    <row r="123" spans="2:3" x14ac:dyDescent="0.2">
      <c r="B123" s="6" t="s">
        <v>198</v>
      </c>
      <c r="C123" s="6">
        <v>9531</v>
      </c>
    </row>
    <row r="124" spans="2:3" x14ac:dyDescent="0.2">
      <c r="B124" s="6" t="s">
        <v>199</v>
      </c>
      <c r="C124" s="6">
        <v>70447</v>
      </c>
    </row>
    <row r="125" spans="2:3" x14ac:dyDescent="0.2">
      <c r="B125" s="5" t="s">
        <v>273</v>
      </c>
      <c r="C125" s="5">
        <f>SUM(C126:C129)</f>
        <v>1587664</v>
      </c>
    </row>
    <row r="126" spans="2:3" x14ac:dyDescent="0.2">
      <c r="B126" s="6" t="s">
        <v>55</v>
      </c>
      <c r="C126" s="6">
        <v>708900</v>
      </c>
    </row>
    <row r="127" spans="2:3" x14ac:dyDescent="0.2">
      <c r="B127" s="6" t="s">
        <v>56</v>
      </c>
      <c r="C127" s="7">
        <v>756300</v>
      </c>
    </row>
    <row r="128" spans="2:3" x14ac:dyDescent="0.2">
      <c r="B128" s="6" t="s">
        <v>57</v>
      </c>
      <c r="C128" s="7">
        <v>90000</v>
      </c>
    </row>
    <row r="129" spans="2:3" x14ac:dyDescent="0.2">
      <c r="B129" s="6" t="s">
        <v>200</v>
      </c>
      <c r="C129" s="7">
        <v>32464</v>
      </c>
    </row>
    <row r="130" spans="2:3" x14ac:dyDescent="0.2">
      <c r="B130" s="5" t="s">
        <v>272</v>
      </c>
      <c r="C130" s="5">
        <f>SUM(C131:C135)</f>
        <v>1480381</v>
      </c>
    </row>
    <row r="131" spans="2:3" x14ac:dyDescent="0.2">
      <c r="B131" s="6" t="s">
        <v>58</v>
      </c>
      <c r="C131" s="6">
        <v>565600</v>
      </c>
    </row>
    <row r="132" spans="2:3" x14ac:dyDescent="0.2">
      <c r="B132" s="6" t="s">
        <v>59</v>
      </c>
      <c r="C132" s="7">
        <v>769200</v>
      </c>
    </row>
    <row r="133" spans="2:3" x14ac:dyDescent="0.2">
      <c r="B133" s="6" t="s">
        <v>60</v>
      </c>
      <c r="C133" s="6">
        <v>106200</v>
      </c>
    </row>
    <row r="134" spans="2:3" x14ac:dyDescent="0.2">
      <c r="B134" s="6" t="s">
        <v>201</v>
      </c>
      <c r="C134" s="6">
        <v>4766</v>
      </c>
    </row>
    <row r="135" spans="2:3" x14ac:dyDescent="0.2">
      <c r="B135" s="6" t="s">
        <v>202</v>
      </c>
      <c r="C135" s="6">
        <v>34615</v>
      </c>
    </row>
    <row r="136" spans="2:3" x14ac:dyDescent="0.2">
      <c r="B136" s="5" t="s">
        <v>271</v>
      </c>
      <c r="C136" s="5">
        <f>SUM(C137:C141)</f>
        <v>1594598</v>
      </c>
    </row>
    <row r="137" spans="2:3" x14ac:dyDescent="0.2">
      <c r="B137" s="6" t="s">
        <v>203</v>
      </c>
      <c r="C137" s="6">
        <v>623200</v>
      </c>
    </row>
    <row r="138" spans="2:3" x14ac:dyDescent="0.2">
      <c r="B138" s="6" t="s">
        <v>204</v>
      </c>
      <c r="C138" s="7">
        <v>838171</v>
      </c>
    </row>
    <row r="139" spans="2:3" x14ac:dyDescent="0.2">
      <c r="B139" s="6" t="s">
        <v>205</v>
      </c>
      <c r="C139" s="6">
        <v>75000</v>
      </c>
    </row>
    <row r="140" spans="2:3" x14ac:dyDescent="0.2">
      <c r="B140" s="6" t="s">
        <v>206</v>
      </c>
      <c r="C140" s="6">
        <v>9531</v>
      </c>
    </row>
    <row r="141" spans="2:3" x14ac:dyDescent="0.2">
      <c r="B141" s="6" t="s">
        <v>207</v>
      </c>
      <c r="C141" s="6">
        <v>48696</v>
      </c>
    </row>
    <row r="142" spans="2:3" x14ac:dyDescent="0.2">
      <c r="B142" s="5" t="s">
        <v>269</v>
      </c>
      <c r="C142" s="5">
        <f>SUM(C143:C148)</f>
        <v>1614789</v>
      </c>
    </row>
    <row r="143" spans="2:3" x14ac:dyDescent="0.2">
      <c r="B143" s="6" t="s">
        <v>208</v>
      </c>
      <c r="C143" s="6">
        <v>526300</v>
      </c>
    </row>
    <row r="144" spans="2:3" x14ac:dyDescent="0.2">
      <c r="B144" s="6" t="s">
        <v>209</v>
      </c>
      <c r="C144" s="7">
        <v>932100</v>
      </c>
    </row>
    <row r="145" spans="2:3" x14ac:dyDescent="0.2">
      <c r="B145" s="6" t="s">
        <v>210</v>
      </c>
      <c r="C145" s="6">
        <v>80000</v>
      </c>
    </row>
    <row r="146" spans="2:3" x14ac:dyDescent="0.2">
      <c r="B146" s="6" t="s">
        <v>211</v>
      </c>
      <c r="C146" s="6">
        <v>4766</v>
      </c>
    </row>
    <row r="147" spans="2:3" x14ac:dyDescent="0.2">
      <c r="B147" s="6" t="s">
        <v>212</v>
      </c>
      <c r="C147" s="6">
        <v>67972</v>
      </c>
    </row>
    <row r="148" spans="2:3" x14ac:dyDescent="0.2">
      <c r="B148" s="6" t="s">
        <v>253</v>
      </c>
      <c r="C148" s="6">
        <v>3651</v>
      </c>
    </row>
    <row r="149" spans="2:3" x14ac:dyDescent="0.2">
      <c r="B149" s="5" t="s">
        <v>270</v>
      </c>
      <c r="C149" s="5">
        <f>SUM(C150:C155)</f>
        <v>1592354</v>
      </c>
    </row>
    <row r="150" spans="2:3" x14ac:dyDescent="0.2">
      <c r="B150" s="6" t="s">
        <v>148</v>
      </c>
      <c r="C150" s="6">
        <v>617600</v>
      </c>
    </row>
    <row r="151" spans="2:3" x14ac:dyDescent="0.2">
      <c r="B151" s="6" t="s">
        <v>149</v>
      </c>
      <c r="C151" s="7">
        <v>825960</v>
      </c>
    </row>
    <row r="152" spans="2:3" x14ac:dyDescent="0.2">
      <c r="B152" s="6" t="s">
        <v>150</v>
      </c>
      <c r="C152" s="7">
        <v>91400</v>
      </c>
    </row>
    <row r="153" spans="2:3" x14ac:dyDescent="0.2">
      <c r="B153" s="6" t="s">
        <v>170</v>
      </c>
      <c r="C153" s="7">
        <v>4766</v>
      </c>
    </row>
    <row r="154" spans="2:3" x14ac:dyDescent="0.2">
      <c r="B154" s="6" t="s">
        <v>169</v>
      </c>
      <c r="C154" s="7">
        <v>48859</v>
      </c>
    </row>
    <row r="155" spans="2:3" x14ac:dyDescent="0.2">
      <c r="B155" s="6" t="s">
        <v>252</v>
      </c>
      <c r="C155" s="7">
        <v>3769</v>
      </c>
    </row>
    <row r="156" spans="2:3" x14ac:dyDescent="0.2">
      <c r="B156" s="5" t="s">
        <v>213</v>
      </c>
      <c r="C156" s="5">
        <f>SUM(C157:C161)</f>
        <v>3093364</v>
      </c>
    </row>
    <row r="157" spans="2:3" x14ac:dyDescent="0.2">
      <c r="B157" s="6" t="s">
        <v>61</v>
      </c>
      <c r="C157" s="6">
        <v>527600</v>
      </c>
    </row>
    <row r="158" spans="2:3" x14ac:dyDescent="0.2">
      <c r="B158" s="6" t="s">
        <v>62</v>
      </c>
      <c r="C158" s="7">
        <v>1133300</v>
      </c>
    </row>
    <row r="159" spans="2:3" x14ac:dyDescent="0.2">
      <c r="B159" s="6" t="s">
        <v>214</v>
      </c>
      <c r="C159" s="7">
        <v>317766</v>
      </c>
    </row>
    <row r="160" spans="2:3" x14ac:dyDescent="0.2">
      <c r="B160" s="6" t="s">
        <v>215</v>
      </c>
      <c r="C160" s="7">
        <v>1097360</v>
      </c>
    </row>
    <row r="161" spans="2:3" x14ac:dyDescent="0.2">
      <c r="B161" s="6" t="s">
        <v>287</v>
      </c>
      <c r="C161" s="7">
        <v>17338</v>
      </c>
    </row>
    <row r="162" spans="2:3" x14ac:dyDescent="0.2">
      <c r="B162" s="9" t="s">
        <v>63</v>
      </c>
      <c r="C162" s="10">
        <f>SUM(C163+C165)</f>
        <v>369200</v>
      </c>
    </row>
    <row r="163" spans="2:3" x14ac:dyDescent="0.2">
      <c r="B163" s="5" t="s">
        <v>64</v>
      </c>
      <c r="C163" s="8">
        <f>SUM(C164)</f>
        <v>152500</v>
      </c>
    </row>
    <row r="164" spans="2:3" x14ac:dyDescent="0.2">
      <c r="B164" s="6" t="s">
        <v>65</v>
      </c>
      <c r="C164" s="7">
        <v>152500</v>
      </c>
    </row>
    <row r="165" spans="2:3" x14ac:dyDescent="0.2">
      <c r="B165" s="11" t="s">
        <v>243</v>
      </c>
      <c r="C165" s="12">
        <f>SUM(C166:C167)</f>
        <v>216700</v>
      </c>
    </row>
    <row r="166" spans="2:3" x14ac:dyDescent="0.2">
      <c r="B166" s="6" t="s">
        <v>66</v>
      </c>
      <c r="C166" s="7">
        <v>178700</v>
      </c>
    </row>
    <row r="167" spans="2:3" x14ac:dyDescent="0.2">
      <c r="B167" s="6" t="s">
        <v>67</v>
      </c>
      <c r="C167" s="7">
        <v>38000</v>
      </c>
    </row>
    <row r="168" spans="2:3" x14ac:dyDescent="0.2">
      <c r="B168" s="9" t="s">
        <v>292</v>
      </c>
      <c r="C168" s="13">
        <f>SUM(C169)</f>
        <v>1999888</v>
      </c>
    </row>
    <row r="169" spans="2:3" x14ac:dyDescent="0.2">
      <c r="B169" s="5" t="s">
        <v>64</v>
      </c>
      <c r="C169" s="8">
        <f>SUM(C170:C172)</f>
        <v>1999888</v>
      </c>
    </row>
    <row r="170" spans="2:3" x14ac:dyDescent="0.2">
      <c r="B170" s="6" t="s">
        <v>65</v>
      </c>
      <c r="C170" s="25">
        <v>337200</v>
      </c>
    </row>
    <row r="171" spans="2:3" ht="14.25" customHeight="1" x14ac:dyDescent="0.2">
      <c r="B171" s="6" t="s">
        <v>293</v>
      </c>
      <c r="C171" s="7">
        <v>1400000</v>
      </c>
    </row>
    <row r="172" spans="2:3" x14ac:dyDescent="0.2">
      <c r="B172" s="6" t="s">
        <v>177</v>
      </c>
      <c r="C172" s="7">
        <v>262688</v>
      </c>
    </row>
    <row r="173" spans="2:3" x14ac:dyDescent="0.2">
      <c r="B173" s="9" t="s">
        <v>68</v>
      </c>
      <c r="C173" s="13">
        <f>SUM(C174+C187+C191+C195+C200+C205+C207)</f>
        <v>18916651</v>
      </c>
    </row>
    <row r="174" spans="2:3" ht="12.75" customHeight="1" x14ac:dyDescent="0.2">
      <c r="B174" s="5" t="s">
        <v>64</v>
      </c>
      <c r="C174" s="8">
        <f>SUM(C175:C186)</f>
        <v>11862019</v>
      </c>
    </row>
    <row r="175" spans="2:3" ht="14.25" customHeight="1" x14ac:dyDescent="0.2">
      <c r="B175" s="6" t="s">
        <v>65</v>
      </c>
      <c r="C175" s="7">
        <v>5977600</v>
      </c>
    </row>
    <row r="176" spans="2:3" ht="12.75" customHeight="1" x14ac:dyDescent="0.2">
      <c r="B176" s="6" t="s">
        <v>293</v>
      </c>
      <c r="C176" s="6">
        <v>4825200</v>
      </c>
    </row>
    <row r="177" spans="2:3" x14ac:dyDescent="0.2">
      <c r="B177" s="6" t="s">
        <v>69</v>
      </c>
      <c r="C177" s="6">
        <v>236100</v>
      </c>
    </row>
    <row r="178" spans="2:3" ht="22.5" x14ac:dyDescent="0.2">
      <c r="B178" s="14" t="s">
        <v>299</v>
      </c>
      <c r="C178" s="6">
        <v>60023</v>
      </c>
    </row>
    <row r="179" spans="2:3" x14ac:dyDescent="0.2">
      <c r="B179" s="6" t="s">
        <v>70</v>
      </c>
      <c r="C179" s="6">
        <v>25673</v>
      </c>
    </row>
    <row r="180" spans="2:3" ht="12" customHeight="1" x14ac:dyDescent="0.2">
      <c r="B180" s="6" t="s">
        <v>71</v>
      </c>
      <c r="C180" s="7">
        <v>442231</v>
      </c>
    </row>
    <row r="181" spans="2:3" x14ac:dyDescent="0.2">
      <c r="B181" s="14" t="s">
        <v>216</v>
      </c>
      <c r="C181" s="7">
        <v>63400</v>
      </c>
    </row>
    <row r="182" spans="2:3" x14ac:dyDescent="0.2">
      <c r="B182" s="14" t="s">
        <v>230</v>
      </c>
      <c r="C182" s="7">
        <v>187430</v>
      </c>
    </row>
    <row r="183" spans="2:3" ht="33" customHeight="1" x14ac:dyDescent="0.2">
      <c r="B183" s="14" t="s">
        <v>265</v>
      </c>
      <c r="C183" s="7">
        <v>525</v>
      </c>
    </row>
    <row r="184" spans="2:3" ht="33" customHeight="1" x14ac:dyDescent="0.2">
      <c r="B184" s="14" t="s">
        <v>275</v>
      </c>
      <c r="C184" s="7">
        <v>25699</v>
      </c>
    </row>
    <row r="185" spans="2:3" ht="21.75" customHeight="1" x14ac:dyDescent="0.2">
      <c r="B185" s="14" t="s">
        <v>276</v>
      </c>
      <c r="C185" s="7">
        <v>11272</v>
      </c>
    </row>
    <row r="186" spans="2:3" ht="13.5" customHeight="1" x14ac:dyDescent="0.2">
      <c r="B186" s="14" t="s">
        <v>279</v>
      </c>
      <c r="C186" s="7">
        <v>6866</v>
      </c>
    </row>
    <row r="187" spans="2:3" ht="11.25" customHeight="1" x14ac:dyDescent="0.2">
      <c r="B187" s="5" t="s">
        <v>72</v>
      </c>
      <c r="C187" s="8">
        <f>SUM(C188:C190)</f>
        <v>1305500</v>
      </c>
    </row>
    <row r="188" spans="2:3" x14ac:dyDescent="0.2">
      <c r="B188" s="6" t="s">
        <v>66</v>
      </c>
      <c r="C188" s="7">
        <v>608100</v>
      </c>
    </row>
    <row r="189" spans="2:3" x14ac:dyDescent="0.2">
      <c r="B189" s="6" t="s">
        <v>67</v>
      </c>
      <c r="C189" s="7">
        <v>680000</v>
      </c>
    </row>
    <row r="190" spans="2:3" x14ac:dyDescent="0.2">
      <c r="B190" s="14" t="s">
        <v>151</v>
      </c>
      <c r="C190" s="7">
        <v>17400</v>
      </c>
    </row>
    <row r="191" spans="2:3" x14ac:dyDescent="0.2">
      <c r="B191" s="5" t="s">
        <v>73</v>
      </c>
      <c r="C191" s="8">
        <f>SUM(C192:C194)</f>
        <v>1042700</v>
      </c>
    </row>
    <row r="192" spans="2:3" x14ac:dyDescent="0.2">
      <c r="B192" s="6" t="s">
        <v>74</v>
      </c>
      <c r="C192" s="7">
        <v>970500</v>
      </c>
    </row>
    <row r="193" spans="2:3" x14ac:dyDescent="0.2">
      <c r="B193" s="6" t="s">
        <v>141</v>
      </c>
      <c r="C193" s="7">
        <v>26400</v>
      </c>
    </row>
    <row r="194" spans="2:3" x14ac:dyDescent="0.2">
      <c r="B194" s="14" t="s">
        <v>152</v>
      </c>
      <c r="C194" s="7">
        <v>45800</v>
      </c>
    </row>
    <row r="195" spans="2:3" x14ac:dyDescent="0.2">
      <c r="B195" s="5" t="s">
        <v>301</v>
      </c>
      <c r="C195" s="8">
        <f>SUM(C196:C199)</f>
        <v>916932</v>
      </c>
    </row>
    <row r="196" spans="2:3" ht="12" customHeight="1" x14ac:dyDescent="0.2">
      <c r="B196" s="6" t="s">
        <v>75</v>
      </c>
      <c r="C196" s="7">
        <v>215400</v>
      </c>
    </row>
    <row r="197" spans="2:3" x14ac:dyDescent="0.2">
      <c r="B197" s="6" t="s">
        <v>294</v>
      </c>
      <c r="C197" s="6">
        <v>497870</v>
      </c>
    </row>
    <row r="198" spans="2:3" x14ac:dyDescent="0.2">
      <c r="B198" s="6" t="s">
        <v>14</v>
      </c>
      <c r="C198" s="6">
        <v>13000</v>
      </c>
    </row>
    <row r="199" spans="2:3" x14ac:dyDescent="0.2">
      <c r="B199" s="6" t="s">
        <v>304</v>
      </c>
      <c r="C199" s="6">
        <v>190662</v>
      </c>
    </row>
    <row r="200" spans="2:3" x14ac:dyDescent="0.2">
      <c r="B200" s="5" t="s">
        <v>244</v>
      </c>
      <c r="C200" s="8">
        <f>SUM(C201:C204)</f>
        <v>2638200</v>
      </c>
    </row>
    <row r="201" spans="2:3" x14ac:dyDescent="0.2">
      <c r="B201" s="6" t="s">
        <v>76</v>
      </c>
      <c r="C201" s="7">
        <v>1515700</v>
      </c>
    </row>
    <row r="202" spans="2:3" x14ac:dyDescent="0.2">
      <c r="B202" s="6" t="s">
        <v>295</v>
      </c>
      <c r="C202" s="7">
        <v>852000</v>
      </c>
    </row>
    <row r="203" spans="2:3" x14ac:dyDescent="0.2">
      <c r="B203" s="6" t="s">
        <v>17</v>
      </c>
      <c r="C203" s="6">
        <v>238300</v>
      </c>
    </row>
    <row r="204" spans="2:3" x14ac:dyDescent="0.2">
      <c r="B204" s="14" t="s">
        <v>153</v>
      </c>
      <c r="C204" s="6">
        <v>32200</v>
      </c>
    </row>
    <row r="205" spans="2:3" x14ac:dyDescent="0.2">
      <c r="B205" s="5" t="s">
        <v>249</v>
      </c>
      <c r="C205" s="8">
        <f>SUM(C206)</f>
        <v>915100</v>
      </c>
    </row>
    <row r="206" spans="2:3" x14ac:dyDescent="0.2">
      <c r="B206" s="6" t="s">
        <v>296</v>
      </c>
      <c r="C206" s="6">
        <v>915100</v>
      </c>
    </row>
    <row r="207" spans="2:3" x14ac:dyDescent="0.2">
      <c r="B207" s="5" t="s">
        <v>250</v>
      </c>
      <c r="C207" s="8">
        <f>SUM(C208)</f>
        <v>236200</v>
      </c>
    </row>
    <row r="208" spans="2:3" x14ac:dyDescent="0.2">
      <c r="B208" s="6" t="s">
        <v>77</v>
      </c>
      <c r="C208" s="7">
        <v>236200</v>
      </c>
    </row>
    <row r="209" spans="2:3" x14ac:dyDescent="0.2">
      <c r="B209" s="9" t="s">
        <v>78</v>
      </c>
      <c r="C209" s="13">
        <f>SUM(C210+C212+C217+C221+C226+C229)</f>
        <v>4178030</v>
      </c>
    </row>
    <row r="210" spans="2:3" x14ac:dyDescent="0.2">
      <c r="B210" s="5" t="s">
        <v>64</v>
      </c>
      <c r="C210" s="8">
        <f>SUM(C211)</f>
        <v>527000</v>
      </c>
    </row>
    <row r="211" spans="2:3" x14ac:dyDescent="0.2">
      <c r="B211" s="6" t="s">
        <v>65</v>
      </c>
      <c r="C211" s="7">
        <v>527000</v>
      </c>
    </row>
    <row r="212" spans="2:3" x14ac:dyDescent="0.2">
      <c r="B212" s="5" t="s">
        <v>247</v>
      </c>
      <c r="C212" s="8">
        <f>SUM(C213:C216)</f>
        <v>1353249</v>
      </c>
    </row>
    <row r="213" spans="2:3" x14ac:dyDescent="0.2">
      <c r="B213" s="6" t="s">
        <v>66</v>
      </c>
      <c r="C213" s="7">
        <v>1291029</v>
      </c>
    </row>
    <row r="214" spans="2:3" x14ac:dyDescent="0.2">
      <c r="B214" s="6" t="s">
        <v>67</v>
      </c>
      <c r="C214" s="6">
        <v>5600</v>
      </c>
    </row>
    <row r="215" spans="2:3" x14ac:dyDescent="0.2">
      <c r="B215" s="6" t="s">
        <v>79</v>
      </c>
      <c r="C215" s="6">
        <v>46620</v>
      </c>
    </row>
    <row r="216" spans="2:3" x14ac:dyDescent="0.2">
      <c r="B216" s="6" t="s">
        <v>280</v>
      </c>
      <c r="C216" s="6">
        <v>10000</v>
      </c>
    </row>
    <row r="217" spans="2:3" x14ac:dyDescent="0.2">
      <c r="B217" s="5" t="s">
        <v>248</v>
      </c>
      <c r="C217" s="8">
        <f>SUM(C218:C220)</f>
        <v>700100</v>
      </c>
    </row>
    <row r="218" spans="2:3" x14ac:dyDescent="0.2">
      <c r="B218" s="6" t="s">
        <v>74</v>
      </c>
      <c r="C218" s="7">
        <v>573300</v>
      </c>
    </row>
    <row r="219" spans="2:3" x14ac:dyDescent="0.2">
      <c r="B219" s="6" t="s">
        <v>80</v>
      </c>
      <c r="C219" s="7">
        <v>110000</v>
      </c>
    </row>
    <row r="220" spans="2:3" ht="22.5" x14ac:dyDescent="0.2">
      <c r="B220" s="14" t="s">
        <v>257</v>
      </c>
      <c r="C220" s="7">
        <v>16800</v>
      </c>
    </row>
    <row r="221" spans="2:3" x14ac:dyDescent="0.2">
      <c r="B221" s="5" t="s">
        <v>245</v>
      </c>
      <c r="C221" s="8">
        <f>SUM(C222:C225)</f>
        <v>1207781</v>
      </c>
    </row>
    <row r="222" spans="2:3" x14ac:dyDescent="0.2">
      <c r="B222" s="6" t="s">
        <v>75</v>
      </c>
      <c r="C222" s="7">
        <v>1055491</v>
      </c>
    </row>
    <row r="223" spans="2:3" x14ac:dyDescent="0.2">
      <c r="B223" s="6" t="s">
        <v>81</v>
      </c>
      <c r="C223" s="6">
        <v>92190</v>
      </c>
    </row>
    <row r="224" spans="2:3" ht="22.5" x14ac:dyDescent="0.2">
      <c r="B224" s="14" t="s">
        <v>256</v>
      </c>
      <c r="C224" s="6">
        <v>14100</v>
      </c>
    </row>
    <row r="225" spans="2:3" x14ac:dyDescent="0.2">
      <c r="B225" s="6" t="s">
        <v>282</v>
      </c>
      <c r="C225" s="6">
        <v>46000</v>
      </c>
    </row>
    <row r="226" spans="2:3" x14ac:dyDescent="0.2">
      <c r="B226" s="5" t="s">
        <v>246</v>
      </c>
      <c r="C226" s="8">
        <f>SUM(C227:C228)</f>
        <v>228700</v>
      </c>
    </row>
    <row r="227" spans="2:3" x14ac:dyDescent="0.2">
      <c r="B227" s="6" t="s">
        <v>76</v>
      </c>
      <c r="C227" s="6">
        <v>208700</v>
      </c>
    </row>
    <row r="228" spans="2:3" x14ac:dyDescent="0.2">
      <c r="B228" s="6" t="s">
        <v>82</v>
      </c>
      <c r="C228" s="6">
        <v>20000</v>
      </c>
    </row>
    <row r="229" spans="2:3" x14ac:dyDescent="0.2">
      <c r="B229" s="5" t="s">
        <v>83</v>
      </c>
      <c r="C229" s="8">
        <f>SUM(C230:C232)</f>
        <v>161200</v>
      </c>
    </row>
    <row r="230" spans="2:3" ht="12.75" customHeight="1" x14ac:dyDescent="0.2">
      <c r="B230" s="6" t="s">
        <v>84</v>
      </c>
      <c r="C230" s="7">
        <v>136200</v>
      </c>
    </row>
    <row r="231" spans="2:3" ht="12.75" customHeight="1" x14ac:dyDescent="0.2">
      <c r="B231" s="6" t="s">
        <v>85</v>
      </c>
      <c r="C231" s="7">
        <v>22000</v>
      </c>
    </row>
    <row r="232" spans="2:3" ht="21.75" customHeight="1" x14ac:dyDescent="0.2">
      <c r="B232" s="14" t="s">
        <v>283</v>
      </c>
      <c r="C232" s="7">
        <v>3000</v>
      </c>
    </row>
    <row r="233" spans="2:3" x14ac:dyDescent="0.2">
      <c r="B233" s="9" t="s">
        <v>90</v>
      </c>
      <c r="C233" s="13">
        <f>SUM(C234+C241+C243+C245+C247+C249+C251+C253+C255+C257+C259+C261+C263+C265)</f>
        <v>15656672</v>
      </c>
    </row>
    <row r="234" spans="2:3" x14ac:dyDescent="0.2">
      <c r="B234" s="5" t="s">
        <v>64</v>
      </c>
      <c r="C234" s="8">
        <f>SUM(C235:C240)</f>
        <v>10577372</v>
      </c>
    </row>
    <row r="235" spans="2:3" x14ac:dyDescent="0.2">
      <c r="B235" s="6" t="s">
        <v>65</v>
      </c>
      <c r="C235" s="7">
        <v>9623000</v>
      </c>
    </row>
    <row r="236" spans="2:3" x14ac:dyDescent="0.2">
      <c r="B236" s="6" t="s">
        <v>91</v>
      </c>
      <c r="C236" s="7">
        <v>64000</v>
      </c>
    </row>
    <row r="237" spans="2:3" x14ac:dyDescent="0.2">
      <c r="B237" s="6" t="s">
        <v>297</v>
      </c>
      <c r="C237" s="6">
        <v>646870</v>
      </c>
    </row>
    <row r="238" spans="2:3" x14ac:dyDescent="0.2">
      <c r="B238" s="14" t="s">
        <v>155</v>
      </c>
      <c r="C238" s="7">
        <v>28472</v>
      </c>
    </row>
    <row r="239" spans="2:3" x14ac:dyDescent="0.2">
      <c r="B239" s="14" t="s">
        <v>160</v>
      </c>
      <c r="C239" s="7">
        <v>31474</v>
      </c>
    </row>
    <row r="240" spans="2:3" ht="22.5" x14ac:dyDescent="0.2">
      <c r="B240" s="14" t="s">
        <v>303</v>
      </c>
      <c r="C240" s="7">
        <v>183556</v>
      </c>
    </row>
    <row r="241" spans="2:3" x14ac:dyDescent="0.2">
      <c r="B241" s="5" t="s">
        <v>251</v>
      </c>
      <c r="C241" s="8">
        <f>SUM(C242)</f>
        <v>158100</v>
      </c>
    </row>
    <row r="242" spans="2:3" x14ac:dyDescent="0.2">
      <c r="B242" s="6" t="s">
        <v>66</v>
      </c>
      <c r="C242" s="7">
        <v>158100</v>
      </c>
    </row>
    <row r="243" spans="2:3" x14ac:dyDescent="0.2">
      <c r="B243" s="5" t="s">
        <v>92</v>
      </c>
      <c r="C243" s="8">
        <f>SUM(C244)</f>
        <v>138800</v>
      </c>
    </row>
    <row r="244" spans="2:3" x14ac:dyDescent="0.2">
      <c r="B244" s="6" t="s">
        <v>74</v>
      </c>
      <c r="C244" s="6">
        <v>138800</v>
      </c>
    </row>
    <row r="245" spans="2:3" x14ac:dyDescent="0.2">
      <c r="B245" s="5" t="s">
        <v>93</v>
      </c>
      <c r="C245" s="8">
        <f>SUM(C246)</f>
        <v>151200</v>
      </c>
    </row>
    <row r="246" spans="2:3" x14ac:dyDescent="0.2">
      <c r="B246" s="6" t="s">
        <v>75</v>
      </c>
      <c r="C246" s="7">
        <v>151200</v>
      </c>
    </row>
    <row r="247" spans="2:3" x14ac:dyDescent="0.2">
      <c r="B247" s="5" t="s">
        <v>94</v>
      </c>
      <c r="C247" s="8">
        <f>SUM(C248)</f>
        <v>139800</v>
      </c>
    </row>
    <row r="248" spans="2:3" x14ac:dyDescent="0.2">
      <c r="B248" s="6" t="s">
        <v>76</v>
      </c>
      <c r="C248" s="6">
        <v>139800</v>
      </c>
    </row>
    <row r="249" spans="2:3" x14ac:dyDescent="0.2">
      <c r="B249" s="5" t="s">
        <v>95</v>
      </c>
      <c r="C249" s="8">
        <f>SUM(C250)</f>
        <v>121900</v>
      </c>
    </row>
    <row r="250" spans="2:3" x14ac:dyDescent="0.2">
      <c r="B250" s="6" t="s">
        <v>84</v>
      </c>
      <c r="C250" s="6">
        <v>121900</v>
      </c>
    </row>
    <row r="251" spans="2:3" x14ac:dyDescent="0.2">
      <c r="B251" s="5" t="s">
        <v>96</v>
      </c>
      <c r="C251" s="8">
        <f>SUM(C252)</f>
        <v>157000</v>
      </c>
    </row>
    <row r="252" spans="2:3" x14ac:dyDescent="0.2">
      <c r="B252" s="6" t="s">
        <v>77</v>
      </c>
      <c r="C252" s="7">
        <v>157000</v>
      </c>
    </row>
    <row r="253" spans="2:3" x14ac:dyDescent="0.2">
      <c r="B253" s="5" t="s">
        <v>97</v>
      </c>
      <c r="C253" s="8">
        <f>SUM(C254)</f>
        <v>146100</v>
      </c>
    </row>
    <row r="254" spans="2:3" x14ac:dyDescent="0.2">
      <c r="B254" s="6" t="s">
        <v>87</v>
      </c>
      <c r="C254" s="6">
        <v>146100</v>
      </c>
    </row>
    <row r="255" spans="2:3" x14ac:dyDescent="0.2">
      <c r="B255" s="5" t="s">
        <v>98</v>
      </c>
      <c r="C255" s="8">
        <f>SUM(C256)</f>
        <v>366400</v>
      </c>
    </row>
    <row r="256" spans="2:3" x14ac:dyDescent="0.2">
      <c r="B256" s="6" t="s">
        <v>89</v>
      </c>
      <c r="C256" s="6">
        <v>366400</v>
      </c>
    </row>
    <row r="257" spans="2:3" x14ac:dyDescent="0.2">
      <c r="B257" s="5" t="s">
        <v>99</v>
      </c>
      <c r="C257" s="8">
        <f>SUM(C258)</f>
        <v>143600</v>
      </c>
    </row>
    <row r="258" spans="2:3" x14ac:dyDescent="0.2">
      <c r="B258" s="6" t="s">
        <v>100</v>
      </c>
      <c r="C258" s="6">
        <v>143600</v>
      </c>
    </row>
    <row r="259" spans="2:3" x14ac:dyDescent="0.2">
      <c r="B259" s="5" t="s">
        <v>101</v>
      </c>
      <c r="C259" s="8">
        <f>SUM(C260)</f>
        <v>148800</v>
      </c>
    </row>
    <row r="260" spans="2:3" x14ac:dyDescent="0.2">
      <c r="B260" s="6" t="s">
        <v>102</v>
      </c>
      <c r="C260" s="6">
        <v>148800</v>
      </c>
    </row>
    <row r="261" spans="2:3" x14ac:dyDescent="0.2">
      <c r="B261" s="5" t="s">
        <v>103</v>
      </c>
      <c r="C261" s="8">
        <f>SUM(C262)</f>
        <v>175000</v>
      </c>
    </row>
    <row r="262" spans="2:3" x14ac:dyDescent="0.2">
      <c r="B262" s="6" t="s">
        <v>104</v>
      </c>
      <c r="C262" s="6">
        <v>175000</v>
      </c>
    </row>
    <row r="263" spans="2:3" x14ac:dyDescent="0.2">
      <c r="B263" s="5" t="s">
        <v>105</v>
      </c>
      <c r="C263" s="8">
        <f>SUM(C264)</f>
        <v>155600</v>
      </c>
    </row>
    <row r="264" spans="2:3" x14ac:dyDescent="0.2">
      <c r="B264" s="6" t="s">
        <v>106</v>
      </c>
      <c r="C264" s="6">
        <v>155600</v>
      </c>
    </row>
    <row r="265" spans="2:3" x14ac:dyDescent="0.2">
      <c r="B265" s="5" t="s">
        <v>107</v>
      </c>
      <c r="C265" s="8">
        <f>SUM(C266)</f>
        <v>3077000</v>
      </c>
    </row>
    <row r="266" spans="2:3" x14ac:dyDescent="0.2">
      <c r="B266" s="6" t="s">
        <v>108</v>
      </c>
      <c r="C266" s="7">
        <v>3077000</v>
      </c>
    </row>
    <row r="267" spans="2:3" x14ac:dyDescent="0.2">
      <c r="B267" s="9" t="s">
        <v>109</v>
      </c>
      <c r="C267" s="13">
        <f>SUM(C268+C274+C277+C280+C283+C285+C287+C290+C293+C295+C297+C300)</f>
        <v>6941604</v>
      </c>
    </row>
    <row r="268" spans="2:3" x14ac:dyDescent="0.2">
      <c r="B268" s="5" t="s">
        <v>64</v>
      </c>
      <c r="C268" s="8">
        <f>SUM(C269:C273)</f>
        <v>3818004</v>
      </c>
    </row>
    <row r="269" spans="2:3" x14ac:dyDescent="0.2">
      <c r="B269" s="6" t="s">
        <v>65</v>
      </c>
      <c r="C269" s="7">
        <v>3576833</v>
      </c>
    </row>
    <row r="270" spans="2:3" x14ac:dyDescent="0.2">
      <c r="B270" s="6" t="s">
        <v>293</v>
      </c>
      <c r="C270" s="6">
        <v>139600</v>
      </c>
    </row>
    <row r="271" spans="2:3" x14ac:dyDescent="0.2">
      <c r="B271" s="6" t="s">
        <v>4</v>
      </c>
      <c r="C271" s="7">
        <v>65000</v>
      </c>
    </row>
    <row r="272" spans="2:3" ht="22.5" x14ac:dyDescent="0.2">
      <c r="B272" s="14" t="s">
        <v>285</v>
      </c>
      <c r="C272" s="7">
        <v>4283</v>
      </c>
    </row>
    <row r="273" spans="2:3" x14ac:dyDescent="0.2">
      <c r="B273" s="6" t="s">
        <v>233</v>
      </c>
      <c r="C273" s="7">
        <v>32288</v>
      </c>
    </row>
    <row r="274" spans="2:3" x14ac:dyDescent="0.2">
      <c r="B274" s="5" t="s">
        <v>110</v>
      </c>
      <c r="C274" s="8">
        <f>SUM(C275:C276)</f>
        <v>158800</v>
      </c>
    </row>
    <row r="275" spans="2:3" x14ac:dyDescent="0.2">
      <c r="B275" s="6" t="s">
        <v>66</v>
      </c>
      <c r="C275" s="6">
        <v>158600</v>
      </c>
    </row>
    <row r="276" spans="2:3" x14ac:dyDescent="0.2">
      <c r="B276" s="6" t="s">
        <v>67</v>
      </c>
      <c r="C276" s="6">
        <v>200</v>
      </c>
    </row>
    <row r="277" spans="2:3" x14ac:dyDescent="0.2">
      <c r="B277" s="5" t="s">
        <v>111</v>
      </c>
      <c r="C277" s="8">
        <f>SUM(C278:C279)</f>
        <v>162100</v>
      </c>
    </row>
    <row r="278" spans="2:3" x14ac:dyDescent="0.2">
      <c r="B278" s="6" t="s">
        <v>74</v>
      </c>
      <c r="C278" s="7">
        <v>161500</v>
      </c>
    </row>
    <row r="279" spans="2:3" x14ac:dyDescent="0.2">
      <c r="B279" s="6" t="s">
        <v>80</v>
      </c>
      <c r="C279" s="6">
        <v>600</v>
      </c>
    </row>
    <row r="280" spans="2:3" x14ac:dyDescent="0.2">
      <c r="B280" s="5" t="s">
        <v>112</v>
      </c>
      <c r="C280" s="8">
        <f>SUM(C281:C282)</f>
        <v>94000</v>
      </c>
    </row>
    <row r="281" spans="2:3" x14ac:dyDescent="0.2">
      <c r="B281" s="6" t="s">
        <v>75</v>
      </c>
      <c r="C281" s="6">
        <v>93200</v>
      </c>
    </row>
    <row r="282" spans="2:3" x14ac:dyDescent="0.2">
      <c r="B282" s="6" t="s">
        <v>81</v>
      </c>
      <c r="C282" s="6">
        <v>800</v>
      </c>
    </row>
    <row r="283" spans="2:3" x14ac:dyDescent="0.2">
      <c r="B283" s="5" t="s">
        <v>113</v>
      </c>
      <c r="C283" s="8">
        <f>SUM(C284)</f>
        <v>130000</v>
      </c>
    </row>
    <row r="284" spans="2:3" x14ac:dyDescent="0.2">
      <c r="B284" s="6" t="s">
        <v>76</v>
      </c>
      <c r="C284" s="6">
        <v>130000</v>
      </c>
    </row>
    <row r="285" spans="2:3" x14ac:dyDescent="0.2">
      <c r="B285" s="5" t="s">
        <v>114</v>
      </c>
      <c r="C285" s="8">
        <f>SUM(C286:C286)</f>
        <v>150000</v>
      </c>
    </row>
    <row r="286" spans="2:3" x14ac:dyDescent="0.2">
      <c r="B286" s="6" t="s">
        <v>84</v>
      </c>
      <c r="C286" s="7">
        <v>150000</v>
      </c>
    </row>
    <row r="287" spans="2:3" x14ac:dyDescent="0.2">
      <c r="B287" s="5" t="s">
        <v>115</v>
      </c>
      <c r="C287" s="8">
        <f>SUM(C288:C289)</f>
        <v>153000</v>
      </c>
    </row>
    <row r="288" spans="2:3" x14ac:dyDescent="0.2">
      <c r="B288" s="6" t="s">
        <v>77</v>
      </c>
      <c r="C288" s="6">
        <v>152800</v>
      </c>
    </row>
    <row r="289" spans="2:3" x14ac:dyDescent="0.2">
      <c r="B289" s="6" t="s">
        <v>86</v>
      </c>
      <c r="C289" s="6">
        <v>200</v>
      </c>
    </row>
    <row r="290" spans="2:3" x14ac:dyDescent="0.2">
      <c r="B290" s="5" t="s">
        <v>116</v>
      </c>
      <c r="C290" s="8">
        <f>SUM(C291:C292)</f>
        <v>1627100</v>
      </c>
    </row>
    <row r="291" spans="2:3" x14ac:dyDescent="0.2">
      <c r="B291" s="6" t="s">
        <v>87</v>
      </c>
      <c r="C291" s="6">
        <v>1623600</v>
      </c>
    </row>
    <row r="292" spans="2:3" x14ac:dyDescent="0.2">
      <c r="B292" s="6" t="s">
        <v>88</v>
      </c>
      <c r="C292" s="6">
        <v>3500</v>
      </c>
    </row>
    <row r="293" spans="2:3" x14ac:dyDescent="0.2">
      <c r="B293" s="5" t="s">
        <v>117</v>
      </c>
      <c r="C293" s="8">
        <f>SUM(C294:C294)</f>
        <v>176800</v>
      </c>
    </row>
    <row r="294" spans="2:3" x14ac:dyDescent="0.2">
      <c r="B294" s="6" t="s">
        <v>89</v>
      </c>
      <c r="C294" s="6">
        <v>176800</v>
      </c>
    </row>
    <row r="295" spans="2:3" x14ac:dyDescent="0.2">
      <c r="B295" s="5" t="s">
        <v>118</v>
      </c>
      <c r="C295" s="8">
        <f>SUM(C296:C296)</f>
        <v>117500</v>
      </c>
    </row>
    <row r="296" spans="2:3" x14ac:dyDescent="0.2">
      <c r="B296" s="6" t="s">
        <v>100</v>
      </c>
      <c r="C296" s="6">
        <v>117500</v>
      </c>
    </row>
    <row r="297" spans="2:3" x14ac:dyDescent="0.2">
      <c r="B297" s="5" t="s">
        <v>119</v>
      </c>
      <c r="C297" s="8">
        <f>SUM(C298:C299)</f>
        <v>180300</v>
      </c>
    </row>
    <row r="298" spans="2:3" x14ac:dyDescent="0.2">
      <c r="B298" s="6" t="s">
        <v>102</v>
      </c>
      <c r="C298" s="6">
        <v>179500</v>
      </c>
    </row>
    <row r="299" spans="2:3" x14ac:dyDescent="0.2">
      <c r="B299" s="6" t="s">
        <v>120</v>
      </c>
      <c r="C299" s="6">
        <v>800</v>
      </c>
    </row>
    <row r="300" spans="2:3" x14ac:dyDescent="0.2">
      <c r="B300" s="5" t="s">
        <v>121</v>
      </c>
      <c r="C300" s="8">
        <f>SUM(C301:C302)</f>
        <v>174000</v>
      </c>
    </row>
    <row r="301" spans="2:3" x14ac:dyDescent="0.2">
      <c r="B301" s="6" t="s">
        <v>104</v>
      </c>
      <c r="C301" s="6">
        <v>173900</v>
      </c>
    </row>
    <row r="302" spans="2:3" x14ac:dyDescent="0.2">
      <c r="B302" s="6" t="s">
        <v>122</v>
      </c>
      <c r="C302" s="6">
        <v>100</v>
      </c>
    </row>
    <row r="303" spans="2:3" x14ac:dyDescent="0.2">
      <c r="B303" s="9" t="s">
        <v>123</v>
      </c>
      <c r="C303" s="13">
        <f>SUM(C304)</f>
        <v>15553075</v>
      </c>
    </row>
    <row r="304" spans="2:3" x14ac:dyDescent="0.2">
      <c r="B304" s="5" t="s">
        <v>124</v>
      </c>
      <c r="C304" s="8">
        <f>SUM(C305:C311)</f>
        <v>15553075</v>
      </c>
    </row>
    <row r="305" spans="2:3" x14ac:dyDescent="0.2">
      <c r="B305" s="6" t="s">
        <v>65</v>
      </c>
      <c r="C305" s="6">
        <v>5637275</v>
      </c>
    </row>
    <row r="306" spans="2:3" x14ac:dyDescent="0.2">
      <c r="B306" s="6" t="s">
        <v>125</v>
      </c>
      <c r="C306" s="7">
        <v>3590300</v>
      </c>
    </row>
    <row r="307" spans="2:3" x14ac:dyDescent="0.2">
      <c r="B307" s="6" t="s">
        <v>177</v>
      </c>
      <c r="C307" s="7">
        <v>2173864</v>
      </c>
    </row>
    <row r="308" spans="2:3" x14ac:dyDescent="0.2">
      <c r="B308" s="15" t="s">
        <v>217</v>
      </c>
      <c r="C308" s="16">
        <v>3840000</v>
      </c>
    </row>
    <row r="309" spans="2:3" x14ac:dyDescent="0.2">
      <c r="B309" s="15" t="s">
        <v>235</v>
      </c>
      <c r="C309" s="16">
        <v>95862</v>
      </c>
    </row>
    <row r="310" spans="2:3" x14ac:dyDescent="0.2">
      <c r="B310" s="15" t="s">
        <v>260</v>
      </c>
      <c r="C310" s="16">
        <v>126148</v>
      </c>
    </row>
    <row r="311" spans="2:3" x14ac:dyDescent="0.2">
      <c r="B311" s="15" t="s">
        <v>262</v>
      </c>
      <c r="C311" s="16">
        <v>89626</v>
      </c>
    </row>
    <row r="312" spans="2:3" x14ac:dyDescent="0.2">
      <c r="B312" s="17" t="s">
        <v>126</v>
      </c>
      <c r="C312" s="18">
        <f>C13+C162+C168+C173+C209+C233+C267+C303</f>
        <v>110061760</v>
      </c>
    </row>
    <row r="313" spans="2:3" x14ac:dyDescent="0.2">
      <c r="B313" s="6" t="s">
        <v>127</v>
      </c>
      <c r="C313" s="5"/>
    </row>
    <row r="314" spans="2:3" x14ac:dyDescent="0.2">
      <c r="B314" s="6" t="s">
        <v>128</v>
      </c>
      <c r="C314" s="7">
        <f>SUM(C15+C20+C25+C31+C38+C42+C48+C54+C59+C64+C69+C75+C80+C87+C92+C96+C103+C110+C115+C120+C126+C131+C137+C143+C150+C157)</f>
        <v>26706600</v>
      </c>
    </row>
    <row r="315" spans="2:3" x14ac:dyDescent="0.2">
      <c r="B315" s="14" t="s">
        <v>175</v>
      </c>
      <c r="C315" s="7">
        <f>SUM(C34+C45+C51+C72+C83+C99+C106+C123+C134+C140+C146+C153)</f>
        <v>109610</v>
      </c>
    </row>
    <row r="316" spans="2:3" x14ac:dyDescent="0.2">
      <c r="B316" s="6" t="s">
        <v>298</v>
      </c>
      <c r="C316" s="7">
        <f>SUM(C171+C176+C197+C202+C206+C237+C270)</f>
        <v>9276640</v>
      </c>
    </row>
    <row r="317" spans="2:3" x14ac:dyDescent="0.2">
      <c r="B317" s="6" t="s">
        <v>129</v>
      </c>
      <c r="C317" s="7">
        <f>SUM(C177)</f>
        <v>236100</v>
      </c>
    </row>
    <row r="318" spans="2:3" x14ac:dyDescent="0.2">
      <c r="B318" s="6" t="s">
        <v>130</v>
      </c>
      <c r="C318" s="7">
        <f>SUM(C179)</f>
        <v>25673</v>
      </c>
    </row>
    <row r="319" spans="2:3" x14ac:dyDescent="0.2">
      <c r="B319" s="6" t="s">
        <v>131</v>
      </c>
      <c r="C319" s="7">
        <f>SUM(C17+C22+C27+C33+C40+C44+C50+C56+C61+C66+C71+C77+C82+C89+C94+C98+C105+C112+C117+C122+C128+C133+C139+C145+C152+C167+C189+C198+C203+C214+C219+C223+C228+C231+C236+C271+C276+C279+C282+C289+C299+C302+C292)</f>
        <v>2734690</v>
      </c>
    </row>
    <row r="320" spans="2:3" ht="12" customHeight="1" x14ac:dyDescent="0.2">
      <c r="B320" s="6" t="s">
        <v>132</v>
      </c>
      <c r="C320" s="7">
        <f>SUM(C16+C21+C26+C32+C39+C43+C49+C55+C60+C65+C70+C76+C81+C88+C93+C97+C104+C111+C116+C121+C127+C132+C138+C144+C151+C158+C164+C170+C175+C188+C192+C196+C201+C211+C213+C218+C222+C227+C230+C235+C242+C244+C246+C208+C248+C250+C252+C254+C256+C258+C260+C262+C264+C266+C269+C275+C278+C281+C284+C286+C288+C291+C294+C296+C298+C301+C305+C166)</f>
        <v>56519228</v>
      </c>
    </row>
    <row r="321" spans="2:3" ht="11.25" customHeight="1" x14ac:dyDescent="0.2">
      <c r="B321" s="6" t="s">
        <v>133</v>
      </c>
      <c r="C321" s="7">
        <f>SUM(C180)</f>
        <v>442231</v>
      </c>
    </row>
    <row r="322" spans="2:3" ht="12.75" customHeight="1" x14ac:dyDescent="0.2">
      <c r="B322" s="6" t="s">
        <v>263</v>
      </c>
      <c r="C322" s="7">
        <f>SUM(C62)</f>
        <v>533200</v>
      </c>
    </row>
    <row r="323" spans="2:3" ht="12.75" customHeight="1" x14ac:dyDescent="0.2">
      <c r="B323" s="6" t="s">
        <v>134</v>
      </c>
      <c r="C323" s="7">
        <f>SUM(C215)</f>
        <v>46620</v>
      </c>
    </row>
    <row r="324" spans="2:3" ht="22.5" x14ac:dyDescent="0.2">
      <c r="B324" s="14" t="s">
        <v>300</v>
      </c>
      <c r="C324" s="7">
        <f>SUM(C178)</f>
        <v>60023</v>
      </c>
    </row>
    <row r="325" spans="2:3" x14ac:dyDescent="0.2">
      <c r="B325" s="6" t="s">
        <v>135</v>
      </c>
      <c r="C325" s="7">
        <f>SUM(C159)</f>
        <v>317766</v>
      </c>
    </row>
    <row r="326" spans="2:3" ht="12.75" customHeight="1" x14ac:dyDescent="0.2">
      <c r="B326" s="6" t="s">
        <v>163</v>
      </c>
      <c r="C326" s="7">
        <f>SUM(C46+C52+C57+C73+C28+C35+C78+C84+C90+C100+C107+C113+C118+C124+C129+C135+C141+C147+C154)</f>
        <v>629000</v>
      </c>
    </row>
    <row r="327" spans="2:3" x14ac:dyDescent="0.2">
      <c r="B327" s="6" t="s">
        <v>224</v>
      </c>
      <c r="C327" s="7">
        <f>SUM(C18+C23+C29+C36+C67+C85+C101)</f>
        <v>140844</v>
      </c>
    </row>
    <row r="328" spans="2:3" x14ac:dyDescent="0.2">
      <c r="B328" s="14" t="s">
        <v>140</v>
      </c>
      <c r="C328" s="7">
        <f>SUM(C193)</f>
        <v>26400</v>
      </c>
    </row>
    <row r="329" spans="2:3" x14ac:dyDescent="0.2">
      <c r="B329" s="14" t="s">
        <v>154</v>
      </c>
      <c r="C329" s="7">
        <f>SUM(C238+C190+C194+C204)</f>
        <v>123872</v>
      </c>
    </row>
    <row r="330" spans="2:3" x14ac:dyDescent="0.2">
      <c r="B330" s="14" t="s">
        <v>161</v>
      </c>
      <c r="C330" s="7">
        <f>SUM(C239)</f>
        <v>31474</v>
      </c>
    </row>
    <row r="331" spans="2:3" x14ac:dyDescent="0.2">
      <c r="B331" s="6" t="s">
        <v>136</v>
      </c>
      <c r="C331" s="7">
        <f>SUM(C306)</f>
        <v>3590300</v>
      </c>
    </row>
    <row r="332" spans="2:3" x14ac:dyDescent="0.2">
      <c r="B332" s="6" t="s">
        <v>178</v>
      </c>
      <c r="C332" s="7">
        <f>SUM(C181)</f>
        <v>63400</v>
      </c>
    </row>
    <row r="333" spans="2:3" x14ac:dyDescent="0.2">
      <c r="B333" s="6" t="s">
        <v>137</v>
      </c>
      <c r="C333" s="7">
        <f>SUM(C160+C172+C182+C307)</f>
        <v>3721342</v>
      </c>
    </row>
    <row r="334" spans="2:3" ht="33" customHeight="1" x14ac:dyDescent="0.2">
      <c r="B334" s="14" t="s">
        <v>264</v>
      </c>
      <c r="C334" s="7">
        <f>SUM(C183)</f>
        <v>525</v>
      </c>
    </row>
    <row r="335" spans="2:3" ht="33" customHeight="1" x14ac:dyDescent="0.2">
      <c r="B335" s="14" t="s">
        <v>277</v>
      </c>
      <c r="C335" s="7">
        <f>SUM(C184)</f>
        <v>25699</v>
      </c>
    </row>
    <row r="336" spans="2:3" ht="24" customHeight="1" x14ac:dyDescent="0.2">
      <c r="B336" s="14" t="s">
        <v>278</v>
      </c>
      <c r="C336" s="7">
        <f>SUM(C185)</f>
        <v>11272</v>
      </c>
    </row>
    <row r="337" spans="2:3" ht="24" customHeight="1" x14ac:dyDescent="0.2">
      <c r="B337" s="14" t="s">
        <v>286</v>
      </c>
      <c r="C337" s="7">
        <f>SUM(C272)</f>
        <v>4283</v>
      </c>
    </row>
    <row r="338" spans="2:3" ht="12" customHeight="1" x14ac:dyDescent="0.2">
      <c r="B338" s="14" t="s">
        <v>234</v>
      </c>
      <c r="C338" s="7">
        <f>SUM(C273)</f>
        <v>32288</v>
      </c>
    </row>
    <row r="339" spans="2:3" ht="12" customHeight="1" x14ac:dyDescent="0.2">
      <c r="B339" s="14" t="s">
        <v>236</v>
      </c>
      <c r="C339" s="7">
        <f>SUM(C309)</f>
        <v>95862</v>
      </c>
    </row>
    <row r="340" spans="2:3" ht="12" customHeight="1" x14ac:dyDescent="0.2">
      <c r="B340" s="14" t="s">
        <v>237</v>
      </c>
      <c r="C340" s="7">
        <f>SUM(C108+C148+C155)</f>
        <v>12722</v>
      </c>
    </row>
    <row r="341" spans="2:3" ht="12" customHeight="1" x14ac:dyDescent="0.2">
      <c r="B341" s="14" t="s">
        <v>255</v>
      </c>
      <c r="C341" s="7">
        <f>SUM(C161)</f>
        <v>17338</v>
      </c>
    </row>
    <row r="342" spans="2:3" ht="21" customHeight="1" x14ac:dyDescent="0.2">
      <c r="B342" s="14" t="s">
        <v>258</v>
      </c>
      <c r="C342" s="7">
        <f>SUM(C220+C224)</f>
        <v>30900</v>
      </c>
    </row>
    <row r="343" spans="2:3" ht="10.5" customHeight="1" x14ac:dyDescent="0.2">
      <c r="B343" s="14" t="s">
        <v>259</v>
      </c>
      <c r="C343" s="7">
        <f>SUM(C310)</f>
        <v>126148</v>
      </c>
    </row>
    <row r="344" spans="2:3" ht="10.5" customHeight="1" x14ac:dyDescent="0.2">
      <c r="B344" s="14" t="s">
        <v>261</v>
      </c>
      <c r="C344" s="7">
        <f>SUM(C311)</f>
        <v>89626</v>
      </c>
    </row>
    <row r="345" spans="2:3" ht="10.5" customHeight="1" x14ac:dyDescent="0.2">
      <c r="B345" s="14" t="s">
        <v>274</v>
      </c>
      <c r="C345" s="7">
        <f>SUM(C186)</f>
        <v>6866</v>
      </c>
    </row>
    <row r="346" spans="2:3" ht="10.5" customHeight="1" x14ac:dyDescent="0.2">
      <c r="B346" s="35" t="s">
        <v>281</v>
      </c>
      <c r="C346" s="7">
        <f>SUM(C216+C225)</f>
        <v>56000</v>
      </c>
    </row>
    <row r="347" spans="2:3" ht="21" customHeight="1" x14ac:dyDescent="0.2">
      <c r="B347" s="38" t="s">
        <v>284</v>
      </c>
      <c r="C347" s="34">
        <f>SUM(C232)</f>
        <v>3000</v>
      </c>
    </row>
    <row r="348" spans="2:3" ht="23.25" customHeight="1" x14ac:dyDescent="0.2">
      <c r="B348" s="36" t="s">
        <v>302</v>
      </c>
      <c r="C348" s="34">
        <f>SUM(C240)</f>
        <v>183556</v>
      </c>
    </row>
    <row r="349" spans="2:3" ht="12.75" customHeight="1" x14ac:dyDescent="0.2">
      <c r="B349" s="36" t="s">
        <v>305</v>
      </c>
      <c r="C349" s="34">
        <f>SUM(C199)</f>
        <v>190662</v>
      </c>
    </row>
    <row r="350" spans="2:3" x14ac:dyDescent="0.2">
      <c r="B350" s="39" t="s">
        <v>138</v>
      </c>
      <c r="C350" s="34">
        <f>SUM(C308)</f>
        <v>3840000</v>
      </c>
    </row>
    <row r="351" spans="2:3" x14ac:dyDescent="0.2">
      <c r="B351" s="40" t="s">
        <v>139</v>
      </c>
      <c r="C351" s="37">
        <v>141329</v>
      </c>
    </row>
    <row r="352" spans="2:3" x14ac:dyDescent="0.2">
      <c r="B352" s="2"/>
      <c r="C352" s="19"/>
    </row>
    <row r="353" spans="2:3" x14ac:dyDescent="0.2">
      <c r="B353" s="20"/>
      <c r="C353" s="21"/>
    </row>
    <row r="354" spans="2:3" x14ac:dyDescent="0.2">
      <c r="B354" s="20"/>
      <c r="C354" s="22"/>
    </row>
    <row r="355" spans="2:3" x14ac:dyDescent="0.2">
      <c r="B355" s="2"/>
      <c r="C355" s="19"/>
    </row>
    <row r="356" spans="2:3" x14ac:dyDescent="0.2">
      <c r="B356" s="20"/>
      <c r="C356" s="22"/>
    </row>
    <row r="357" spans="2:3" x14ac:dyDescent="0.2">
      <c r="B357" s="23"/>
      <c r="C357" s="24"/>
    </row>
    <row r="358" spans="2:3" x14ac:dyDescent="0.2">
      <c r="B358" s="2"/>
      <c r="C358" s="20"/>
    </row>
    <row r="359" spans="2:3" x14ac:dyDescent="0.2">
      <c r="B359" s="2"/>
      <c r="C359" s="19"/>
    </row>
    <row r="360" spans="2:3" x14ac:dyDescent="0.2">
      <c r="B360" s="2"/>
      <c r="C360" s="2"/>
    </row>
    <row r="361" spans="2:3" x14ac:dyDescent="0.2">
      <c r="B361" s="2"/>
      <c r="C361" s="2"/>
    </row>
    <row r="362" spans="2:3" x14ac:dyDescent="0.2">
      <c r="B362" s="2"/>
      <c r="C362" s="19"/>
    </row>
    <row r="363" spans="2:3" x14ac:dyDescent="0.2">
      <c r="B363" s="2"/>
      <c r="C363" s="19"/>
    </row>
    <row r="364" spans="2:3" x14ac:dyDescent="0.2">
      <c r="B364" s="2"/>
      <c r="C364" s="19"/>
    </row>
    <row r="365" spans="2:3" x14ac:dyDescent="0.2">
      <c r="B365" s="20"/>
      <c r="C365" s="2"/>
    </row>
    <row r="366" spans="2:3" x14ac:dyDescent="0.2">
      <c r="B366" s="2"/>
      <c r="C366" s="19"/>
    </row>
    <row r="367" spans="2:3" x14ac:dyDescent="0.2">
      <c r="B367" s="2"/>
      <c r="C367" s="19"/>
    </row>
    <row r="368" spans="2:3" x14ac:dyDescent="0.2">
      <c r="B368" s="2"/>
      <c r="C368" s="19"/>
    </row>
    <row r="369" spans="2:3" x14ac:dyDescent="0.2">
      <c r="B369" s="2"/>
      <c r="C369" s="19"/>
    </row>
    <row r="370" spans="2:3" x14ac:dyDescent="0.2">
      <c r="B370" s="2"/>
      <c r="C370" s="19"/>
    </row>
    <row r="371" spans="2:3" x14ac:dyDescent="0.2">
      <c r="B371" s="2"/>
      <c r="C371" s="19"/>
    </row>
    <row r="372" spans="2:3" x14ac:dyDescent="0.2">
      <c r="B372" s="20"/>
      <c r="C372" s="19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rowBreaks count="3" manualBreakCount="3">
    <brk id="112" max="2" man="1"/>
    <brk id="219" max="2" man="1"/>
    <brk id="27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2</vt:i4>
      </vt:variant>
    </vt:vector>
  </HeadingPairs>
  <TitlesOfParts>
    <vt:vector size="3" baseType="lpstr">
      <vt:lpstr>2026</vt:lpstr>
      <vt:lpstr>'2026'!Excel_BuiltIn_Print_Area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Biudzet_DM</dc:creator>
  <cp:lastModifiedBy>Dorita Mongirdaitė</cp:lastModifiedBy>
  <cp:lastPrinted>2026-09-17T12:31:08Z</cp:lastPrinted>
  <dcterms:created xsi:type="dcterms:W3CDTF">2023-01-04T14:24:56Z</dcterms:created>
  <dcterms:modified xsi:type="dcterms:W3CDTF">2026-09-17T12:31:29Z</dcterms:modified>
</cp:coreProperties>
</file>